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01 ago" sheetId="1" r:id="rId4"/>
    <sheet state="visible" name="02 ago" sheetId="2" r:id="rId5"/>
    <sheet state="visible" name="03 ago" sheetId="3" r:id="rId6"/>
    <sheet state="visible" name="04 ago" sheetId="4" r:id="rId7"/>
    <sheet state="visible" name="05 ago" sheetId="5" r:id="rId8"/>
    <sheet state="visible" name="06 ago" sheetId="6" r:id="rId9"/>
    <sheet state="visible" name="07 ago" sheetId="7" r:id="rId10"/>
    <sheet state="visible" name="08 ago" sheetId="8" r:id="rId11"/>
    <sheet state="visible" name="09 ago" sheetId="9" r:id="rId12"/>
    <sheet state="visible" name="10 ago" sheetId="10" r:id="rId13"/>
    <sheet state="visible" name="11 ago" sheetId="11" r:id="rId14"/>
    <sheet state="visible" name="12 ago" sheetId="12" r:id="rId15"/>
    <sheet state="visible" name="13 ago" sheetId="13" r:id="rId16"/>
    <sheet state="visible" name="14 ago" sheetId="14" r:id="rId17"/>
    <sheet state="visible" name="15 ago" sheetId="15" r:id="rId18"/>
    <sheet state="visible" name="16 ago" sheetId="16" r:id="rId19"/>
    <sheet state="visible" name="17 ago" sheetId="17" r:id="rId20"/>
    <sheet state="visible" name="18 ago" sheetId="18" r:id="rId21"/>
    <sheet state="visible" name="19 ago" sheetId="19" r:id="rId22"/>
    <sheet state="visible" name="20 ago" sheetId="20" r:id="rId23"/>
    <sheet state="visible" name="21 ago" sheetId="21" r:id="rId24"/>
    <sheet state="visible" name="22 ago" sheetId="22" r:id="rId25"/>
    <sheet state="visible" name="23 ago" sheetId="23" r:id="rId26"/>
    <sheet state="visible" name="24 ago" sheetId="24" r:id="rId27"/>
    <sheet state="visible" name="25 ago" sheetId="25" r:id="rId28"/>
    <sheet state="visible" name="26 ago" sheetId="26" r:id="rId29"/>
    <sheet state="visible" name="27 ago" sheetId="27" r:id="rId30"/>
    <sheet state="visible" name="28 ago" sheetId="28" r:id="rId31"/>
    <sheet state="visible" name="29 ago" sheetId="29" r:id="rId32"/>
    <sheet state="visible" name="30 ago" sheetId="30" r:id="rId33"/>
    <sheet state="visible" name="31 de agosto" sheetId="31" r:id="rId34"/>
    <sheet state="visible" name="compilado tx ocup mês AGO" sheetId="32" r:id="rId35"/>
  </sheets>
  <definedNames>
    <definedName localSheetId="31" name="Excel_BuiltIn__FilterDatabase">'compilado tx ocup mês AGO'!$A$1:$AJ$220</definedName>
    <definedName localSheetId="3" name="Excel_BuiltIn__FilterDatabase">'04 ago'!$A:$X</definedName>
    <definedName hidden="1" localSheetId="3" name="_xlnm._FilterDatabase">'04 ago'!$A$1:$X$406</definedName>
    <definedName hidden="1" localSheetId="31" name="_xlnm._FilterDatabase">'compilado tx ocup mês AGO'!$A$1:$AJ$220</definedName>
  </definedNames>
  <calcPr/>
</workbook>
</file>

<file path=xl/sharedStrings.xml><?xml version="1.0" encoding="utf-8"?>
<sst xmlns="http://schemas.openxmlformats.org/spreadsheetml/2006/main" count="23602" uniqueCount="613">
  <si>
    <t xml:space="preserve">                SECRETARIA DE ESTADO DA SAÚDE DO PARANÁ</t>
  </si>
  <si>
    <t>DIRETORIA DE GESTÃO EM SAÚDE</t>
  </si>
  <si>
    <t>COORDENAÇÃO DE REGULAÇÃO DO ACESSO AOS SERVIÇOS DE SAÚDE</t>
  </si>
  <si>
    <t xml:space="preserve">Ocupação por tipo de leito SUS por casos suspeitos/confirmados COVID – 19 </t>
  </si>
  <si>
    <t>Macro</t>
  </si>
  <si>
    <t>RS</t>
  </si>
  <si>
    <t>Município</t>
  </si>
  <si>
    <t>Hospital</t>
  </si>
  <si>
    <t>Leitos exclusivos COVID (dados CARE PR e ESAUDE)</t>
  </si>
  <si>
    <t>Ocupação dos demais leitos SUS da Rede hospitalar por casos COVID</t>
  </si>
  <si>
    <t>ADULTO</t>
  </si>
  <si>
    <t>PEDIÁTRICO</t>
  </si>
  <si>
    <t>PED.</t>
  </si>
  <si>
    <t>UTI</t>
  </si>
  <si>
    <t>ENFERMARIA</t>
  </si>
  <si>
    <t>Exist.</t>
  </si>
  <si>
    <t>Ocup.</t>
  </si>
  <si>
    <t>Livres</t>
  </si>
  <si>
    <t>Tx de ocup.</t>
  </si>
  <si>
    <t>enf</t>
  </si>
  <si>
    <t>Leste</t>
  </si>
  <si>
    <t>1ª</t>
  </si>
  <si>
    <t>Antonina</t>
  </si>
  <si>
    <t>Hospital Dr Silvio Bittencourt</t>
  </si>
  <si>
    <t>Guaratuba</t>
  </si>
  <si>
    <t>Hospital Municipal de Guaratuba</t>
  </si>
  <si>
    <t>Guaraqueçaba</t>
  </si>
  <si>
    <t>Hospital Regional do Litoral Darcy Vargas</t>
  </si>
  <si>
    <t>Matinhos</t>
  </si>
  <si>
    <t>Hospital Nossa Senhora dos Navegantes</t>
  </si>
  <si>
    <t>Morretes</t>
  </si>
  <si>
    <t>Hospital e Maternidade</t>
  </si>
  <si>
    <t>Paranaguá</t>
  </si>
  <si>
    <t>HRL – Hospital Regional do Litoral</t>
  </si>
  <si>
    <t>2ª</t>
  </si>
  <si>
    <t>Curitiba</t>
  </si>
  <si>
    <t>Hospital da Cruz Vermelha</t>
  </si>
  <si>
    <t>Hospital da Policia Militar</t>
  </si>
  <si>
    <t>Hospital Erasto</t>
  </si>
  <si>
    <t xml:space="preserve"> </t>
  </si>
  <si>
    <t>Hospital Santa casa</t>
  </si>
  <si>
    <t>Hospital Oswaldo Cruz</t>
  </si>
  <si>
    <t>Hospital de Clínicas</t>
  </si>
  <si>
    <t>Hospital Infantil Pequeno Principe</t>
  </si>
  <si>
    <t>Hospital Vitor do Amaral</t>
  </si>
  <si>
    <t>Hospital São Vicente Centro</t>
  </si>
  <si>
    <t>Hospital São Vicente CIC</t>
  </si>
  <si>
    <t>Instituto Madalena Sofia</t>
  </si>
  <si>
    <t xml:space="preserve">Hospital Evangélico </t>
  </si>
  <si>
    <t>HIZA/Vitória/UPA Boqueirão/UPA Tatuaquara/Vitor do Amaral/Casa Irmã Dulce</t>
  </si>
  <si>
    <t>UPA Boa Vista, Cajuru, Campo Comprido,  CIC, Pinheirinho, Sitio Cercado</t>
  </si>
  <si>
    <t>HNSG Mater Dei</t>
  </si>
  <si>
    <t>Hospital do Trabalhador – HT</t>
  </si>
  <si>
    <t>Hospital do Exercito</t>
  </si>
  <si>
    <t>Hospital de Reabilitação – HR</t>
  </si>
  <si>
    <t>São José dos Pinhais</t>
  </si>
  <si>
    <t xml:space="preserve">Nova Clinica </t>
  </si>
  <si>
    <t>Hospital Municipal</t>
  </si>
  <si>
    <t>Bocaiuva do Sul</t>
  </si>
  <si>
    <t>Hospital Santa Julia</t>
  </si>
  <si>
    <t>Campina Grande do Sul</t>
  </si>
  <si>
    <t>Hospital Angelina Caron</t>
  </si>
  <si>
    <t>Campo Largo</t>
  </si>
  <si>
    <t>Hospital do Centro</t>
  </si>
  <si>
    <t>HIWM</t>
  </si>
  <si>
    <t>Hospital São Lucas Parolin</t>
  </si>
  <si>
    <t>Hospital do Rocio</t>
  </si>
  <si>
    <t>Cerro Azul</t>
  </si>
  <si>
    <t>Casa de Saude</t>
  </si>
  <si>
    <t>Contenda</t>
  </si>
  <si>
    <t xml:space="preserve">Hospital e maternidade Franco </t>
  </si>
  <si>
    <t>Mandirituba</t>
  </si>
  <si>
    <t>Quitandinha</t>
  </si>
  <si>
    <t>Hospital Cristo Rei</t>
  </si>
  <si>
    <t>Itaperuçu</t>
  </si>
  <si>
    <t>Hospital e Maternidade Itaperuçu</t>
  </si>
  <si>
    <t>Fazenda Rio Grande</t>
  </si>
  <si>
    <t>Hospital e maternidade Nossa senhora</t>
  </si>
  <si>
    <t xml:space="preserve">Lapa </t>
  </si>
  <si>
    <t xml:space="preserve">Hospital São Sebastião da Lapa </t>
  </si>
  <si>
    <t>Pien</t>
  </si>
  <si>
    <t>Fundação harry</t>
  </si>
  <si>
    <t>Rio Negro</t>
  </si>
  <si>
    <t>Hospital Bom Jesus</t>
  </si>
  <si>
    <t>Tijucas do Sul</t>
  </si>
  <si>
    <t>Hospital Nossa Senhora das Dores</t>
  </si>
  <si>
    <t>Rio Branco do Sul</t>
  </si>
  <si>
    <t>Piraquara</t>
  </si>
  <si>
    <t>Hospital San Julian</t>
  </si>
  <si>
    <t>Pinhais</t>
  </si>
  <si>
    <t>Hospital Adauto Botelho</t>
  </si>
  <si>
    <t>Fundação Hospitalar Pinhais</t>
  </si>
  <si>
    <t>Hospital Municipal Nossa Senhora da Luz</t>
  </si>
  <si>
    <t>3ª</t>
  </si>
  <si>
    <t>Ponta Grossa</t>
  </si>
  <si>
    <t>Hospital Universitário Regional dos Campos gerais</t>
  </si>
  <si>
    <t>Santa Casa de Ponta Grossa</t>
  </si>
  <si>
    <t>Hospital Muncipal Dr Amadeu Puppi</t>
  </si>
  <si>
    <t>Hospital da Criança</t>
  </si>
  <si>
    <t>Hospital São Camilo</t>
  </si>
  <si>
    <t>Associação Hospitalar Bom Jesus</t>
  </si>
  <si>
    <t>Jaguariaiva</t>
  </si>
  <si>
    <t>Hospital Muncipal</t>
  </si>
  <si>
    <t>Palmeira</t>
  </si>
  <si>
    <t>Hospital de Caridade</t>
  </si>
  <si>
    <t>Ivaí</t>
  </si>
  <si>
    <t>São João do Triunfo</t>
  </si>
  <si>
    <t>Hospital e Maternidade Imaculada Conceição</t>
  </si>
  <si>
    <t>Castro</t>
  </si>
  <si>
    <t xml:space="preserve">4ª </t>
  </si>
  <si>
    <t>Teixeira Soares</t>
  </si>
  <si>
    <t>AAHTS</t>
  </si>
  <si>
    <t>Rebouças</t>
  </si>
  <si>
    <t>Hospital de Caridade Dona Darcy Vargas</t>
  </si>
  <si>
    <t>Rio Azul</t>
  </si>
  <si>
    <t>Hospital São Francisco de Assis</t>
  </si>
  <si>
    <t>Mallet</t>
  </si>
  <si>
    <t>Hospital de Caridade São Pedro</t>
  </si>
  <si>
    <t>Irati</t>
  </si>
  <si>
    <t>Santa Casa de Irati</t>
  </si>
  <si>
    <t>5ª</t>
  </si>
  <si>
    <t>Guarapuava</t>
  </si>
  <si>
    <t>Hospital de Caridade São Vicente de paulo</t>
  </si>
  <si>
    <t>Hospital Regional de Guarapuava</t>
  </si>
  <si>
    <t>Instituto Virmond</t>
  </si>
  <si>
    <t>Prudentopolis¹</t>
  </si>
  <si>
    <t>Hospital Sagrado Coração de Jesus</t>
  </si>
  <si>
    <t>Hospital Irmandade da Santa Casa</t>
  </si>
  <si>
    <t>Candoi</t>
  </si>
  <si>
    <t>Instituto Santa Clara</t>
  </si>
  <si>
    <t>Pitanga</t>
  </si>
  <si>
    <t>Hospital São Vicente de Paulo</t>
  </si>
  <si>
    <t>Laranjeiras do Sul</t>
  </si>
  <si>
    <t>Organização São Lucas</t>
  </si>
  <si>
    <t>Instituto São Jose</t>
  </si>
  <si>
    <t>Turvo</t>
  </si>
  <si>
    <t>Hospital Bom Pastor</t>
  </si>
  <si>
    <t>Pinhão</t>
  </si>
  <si>
    <t>Hospital Santa Cruz</t>
  </si>
  <si>
    <t>6ª</t>
  </si>
  <si>
    <t>União da Vitória</t>
  </si>
  <si>
    <t>Hospital Regional Nossa Senhora</t>
  </si>
  <si>
    <t>Clínica Médica São Camilo</t>
  </si>
  <si>
    <t>APMI</t>
  </si>
  <si>
    <t>Cruz Machado</t>
  </si>
  <si>
    <t>Hospital Municipal Santa Terezinha</t>
  </si>
  <si>
    <t>São Mateus do Sul</t>
  </si>
  <si>
    <t>Hospital Paulo Fortes</t>
  </si>
  <si>
    <t>Paulo Frontin</t>
  </si>
  <si>
    <t>Hospital São João Batista</t>
  </si>
  <si>
    <t>Bituruna</t>
  </si>
  <si>
    <t>Hospital São Vicente de Paula</t>
  </si>
  <si>
    <t>21ª</t>
  </si>
  <si>
    <t>Tibagi</t>
  </si>
  <si>
    <t>Hospital Luiza Borba</t>
  </si>
  <si>
    <t>Telemaco Borba</t>
  </si>
  <si>
    <t>Hospital Regional</t>
  </si>
  <si>
    <t>Instituto Doutor Feitosa</t>
  </si>
  <si>
    <t>TOTAL DE INTERNAMENTOS POR TIPO DE LEITO MACRO LESTE</t>
  </si>
  <si>
    <t>Oeste</t>
  </si>
  <si>
    <t>7ª</t>
  </si>
  <si>
    <t>Pato Branco</t>
  </si>
  <si>
    <t>Policlínica de Pato Branco</t>
  </si>
  <si>
    <t>Hospital São Lucas ISSAl</t>
  </si>
  <si>
    <t>Hospital e Maternidade Capriotti</t>
  </si>
  <si>
    <t>Mangueirinha</t>
  </si>
  <si>
    <t>Associação Saúde de Mangueirinha</t>
  </si>
  <si>
    <t>Chopinzinho</t>
  </si>
  <si>
    <t>Instituto São Rafael</t>
  </si>
  <si>
    <t>Coronel Vivida</t>
  </si>
  <si>
    <t>Instituto Médico Nossa Vida de Coronel</t>
  </si>
  <si>
    <t>Palmas</t>
  </si>
  <si>
    <t>Hospital Santa Pelizzari</t>
  </si>
  <si>
    <t>Clevelandia</t>
  </si>
  <si>
    <t>Associação Pro Saude</t>
  </si>
  <si>
    <t>8ª</t>
  </si>
  <si>
    <t>Planalto</t>
  </si>
  <si>
    <t>Hospital Nossa Senhora da Lourdes</t>
  </si>
  <si>
    <t>Capanema</t>
  </si>
  <si>
    <t>Hospital Sudoeste do Capanema</t>
  </si>
  <si>
    <t>Pranchita</t>
  </si>
  <si>
    <t>Fundação Hospitalar</t>
  </si>
  <si>
    <t>Dois Vizinhos</t>
  </si>
  <si>
    <t>Hospital Pro Vida</t>
  </si>
  <si>
    <t>H. Mat. São Judas Tadeu</t>
  </si>
  <si>
    <t>Santa Izabel do Oeste</t>
  </si>
  <si>
    <t>Nova Esperança do Sudoeste</t>
  </si>
  <si>
    <t>Hospital São Matheus</t>
  </si>
  <si>
    <t>Vere</t>
  </si>
  <si>
    <t>Hospital do Trabalhadores Rurais</t>
  </si>
  <si>
    <t>Santo Antonio do Sudoeste</t>
  </si>
  <si>
    <t>Hospital e Maternidade Santa Izabel</t>
  </si>
  <si>
    <t>São Jorge do Oeste</t>
  </si>
  <si>
    <t>Hospital Dr Julio</t>
  </si>
  <si>
    <t>Francisco Beltrão</t>
  </si>
  <si>
    <t>Hospital São Francisco</t>
  </si>
  <si>
    <t>Ceonc</t>
  </si>
  <si>
    <t>Hospital Regional do Sudoeste</t>
  </si>
  <si>
    <t>Ampere</t>
  </si>
  <si>
    <t>Instituto de Saúde de Ampere</t>
  </si>
  <si>
    <t>9ª</t>
  </si>
  <si>
    <t>Matelandia</t>
  </si>
  <si>
    <t>Hospital e Maternidade Padre Tezza</t>
  </si>
  <si>
    <t>São Miguel do Iguaçu</t>
  </si>
  <si>
    <t>Complexo Hospitalar Municipal</t>
  </si>
  <si>
    <t>Hospital Madre de Dio</t>
  </si>
  <si>
    <t>Medianeira</t>
  </si>
  <si>
    <t>Hospital e Maternidade Nossa Senhora de Medianeira</t>
  </si>
  <si>
    <t>Missal</t>
  </si>
  <si>
    <t>Hospital Nossa Senhora de Fátima</t>
  </si>
  <si>
    <t>Foz do Iguaçu</t>
  </si>
  <si>
    <t>Hospital Municipal Pe Germano Lauck</t>
  </si>
  <si>
    <t>Hospital Ministro Costa Cavalcanti</t>
  </si>
  <si>
    <t>10ª</t>
  </si>
  <si>
    <t>Boa Vista da Aparecida</t>
  </si>
  <si>
    <t>Hospital e maternidade Boa vista</t>
  </si>
  <si>
    <t>Cascavel</t>
  </si>
  <si>
    <t>Hospital Universitário – HUOP</t>
  </si>
  <si>
    <t>Hospital Municipal Allan Brame Pinho</t>
  </si>
  <si>
    <t>Hospital São Lucas FAG</t>
  </si>
  <si>
    <t>Hospital do Coração</t>
  </si>
  <si>
    <t>UOPECCAN</t>
  </si>
  <si>
    <t>policlinica</t>
  </si>
  <si>
    <t>CEONC</t>
  </si>
  <si>
    <t>Capitão Leonidas Marques</t>
  </si>
  <si>
    <t>Hospital Nossa Senhora Aparecida</t>
  </si>
  <si>
    <t>Lindoeste</t>
  </si>
  <si>
    <t>Ibema</t>
  </si>
  <si>
    <t>Hospital Municipal Felicita Sanson  Arros</t>
  </si>
  <si>
    <t>Ceu Azul</t>
  </si>
  <si>
    <t>Hospital Bom Samaritano</t>
  </si>
  <si>
    <t>Guaraniaçu</t>
  </si>
  <si>
    <t xml:space="preserve">Hospital Muncipal Emilio </t>
  </si>
  <si>
    <t>Hospital Santo Antonio</t>
  </si>
  <si>
    <t>Nova Aurora</t>
  </si>
  <si>
    <t>Hospital Dr Aurélio</t>
  </si>
  <si>
    <t>Corbelia</t>
  </si>
  <si>
    <t>HOSPITAL SANTA SIMONE</t>
  </si>
  <si>
    <t>Quedas de Iguaçu</t>
  </si>
  <si>
    <t>Hospital Municipal Dr Auri Antonio</t>
  </si>
  <si>
    <t>Vera Cruz do Oeste</t>
  </si>
  <si>
    <t>Formosa do Oeste</t>
  </si>
  <si>
    <t>Jesuítas</t>
  </si>
  <si>
    <t>Hospital e Maternidade Jesuítas</t>
  </si>
  <si>
    <t>Tres Barras do Paraná</t>
  </si>
  <si>
    <t>20ª</t>
  </si>
  <si>
    <t>Assis Chateaubriand</t>
  </si>
  <si>
    <t>Hospital Moacir Miqueletto</t>
  </si>
  <si>
    <t>Hospital São Lucas</t>
  </si>
  <si>
    <t>Toledo</t>
  </si>
  <si>
    <t>HOESP</t>
  </si>
  <si>
    <t>Entre Rios do Oeste</t>
  </si>
  <si>
    <t>Hospital Entre Rios</t>
  </si>
  <si>
    <t>Pato Bragado</t>
  </si>
  <si>
    <t>Diamante do Oeste</t>
  </si>
  <si>
    <t>Santa Helena</t>
  </si>
  <si>
    <t>Fundação Atitude</t>
  </si>
  <si>
    <t>Nova Santa Rosa</t>
  </si>
  <si>
    <t>Palotina</t>
  </si>
  <si>
    <t>Hospital Municipal Quinto Abrão Delazzari</t>
  </si>
  <si>
    <t>Tupassi</t>
  </si>
  <si>
    <t xml:space="preserve">Hospital Municipal </t>
  </si>
  <si>
    <t>Marechal Candido Rondon</t>
  </si>
  <si>
    <t>Hospital Municipal DR Cruzatti</t>
  </si>
  <si>
    <t>Guaíra</t>
  </si>
  <si>
    <t>Hospital Beneficiente Assisteguaira</t>
  </si>
  <si>
    <t>TOTAL DE INTERNAMENTOS POR TIPO DE LEITO MACRO OESTE</t>
  </si>
  <si>
    <t>Noroeste</t>
  </si>
  <si>
    <t>11º</t>
  </si>
  <si>
    <t>Campo Mourão</t>
  </si>
  <si>
    <t>Santa casa de campo mourão</t>
  </si>
  <si>
    <t>Unimed Regional</t>
  </si>
  <si>
    <t>Center Clínicas</t>
  </si>
  <si>
    <t>Barbosa Ferraz</t>
  </si>
  <si>
    <t>Altamira do Paraná</t>
  </si>
  <si>
    <t>Goioere</t>
  </si>
  <si>
    <t>Santa Casa de Goioere</t>
  </si>
  <si>
    <t>Roncador</t>
  </si>
  <si>
    <t>Engenheiro Beltrão</t>
  </si>
  <si>
    <t>Santa Casa de Engenheiro Beltrão</t>
  </si>
  <si>
    <t>Nova Cantu</t>
  </si>
  <si>
    <t>Hospital Municipal Alvadi</t>
  </si>
  <si>
    <t>Araruna</t>
  </si>
  <si>
    <t>Ubiratã</t>
  </si>
  <si>
    <t>Santa Casa de Ubiratã</t>
  </si>
  <si>
    <t>Terra Boa</t>
  </si>
  <si>
    <t>Hospital Municipal São Judas Tadeu</t>
  </si>
  <si>
    <t>São Jorge do Patriocinio</t>
  </si>
  <si>
    <t>Campina da Lagoa</t>
  </si>
  <si>
    <t>Hospital e Maternidade Nossa Senhora das Graças</t>
  </si>
  <si>
    <t>12ª</t>
  </si>
  <si>
    <t>Umuarama</t>
  </si>
  <si>
    <t>Uopeccan Umuarama</t>
  </si>
  <si>
    <t>Cemil</t>
  </si>
  <si>
    <t>Instituto Nossa Senhora Aparecida</t>
  </si>
  <si>
    <t>Norospar</t>
  </si>
  <si>
    <t>Ipora</t>
  </si>
  <si>
    <t>Hospital e Maternidade Cyro</t>
  </si>
  <si>
    <t>Cruzeiro do Oeste</t>
  </si>
  <si>
    <t>13ª</t>
  </si>
  <si>
    <t>Tuneira do Oeste</t>
  </si>
  <si>
    <t>Santa Casa</t>
  </si>
  <si>
    <t>Indianópolis</t>
  </si>
  <si>
    <t>Rondon</t>
  </si>
  <si>
    <t>Hospital Santa Monica</t>
  </si>
  <si>
    <t>Japura</t>
  </si>
  <si>
    <t>Jussara</t>
  </si>
  <si>
    <t>Cidade Gaucha</t>
  </si>
  <si>
    <t>Hospital Municipal de Gaucha</t>
  </si>
  <si>
    <t>Cianorte</t>
  </si>
  <si>
    <t>Hospital Sao Paulo</t>
  </si>
  <si>
    <t>FUNDHOSPAR</t>
  </si>
  <si>
    <t>14ª</t>
  </si>
  <si>
    <t>Paranavaí</t>
  </si>
  <si>
    <t>Santa Casa de Paranavaí</t>
  </si>
  <si>
    <t>HOSPITAL DE CAMPANHA COVID-19</t>
  </si>
  <si>
    <t>Amapora</t>
  </si>
  <si>
    <t>Inaja</t>
  </si>
  <si>
    <t>Paraiso do Norte</t>
  </si>
  <si>
    <t>Hospital Paraiso</t>
  </si>
  <si>
    <t>Querencia do Norte</t>
  </si>
  <si>
    <t>Guairaca</t>
  </si>
  <si>
    <t>Tamboára</t>
  </si>
  <si>
    <t>Loanda</t>
  </si>
  <si>
    <t>Hospital e Maternidade Municipal</t>
  </si>
  <si>
    <t>Hospital Psiquiatrico</t>
  </si>
  <si>
    <t>Casa de Saude e maternidade Catari</t>
  </si>
  <si>
    <t>Santa Isabel do Ivai</t>
  </si>
  <si>
    <t>São Carlos do Ivaí</t>
  </si>
  <si>
    <t>Santo Antonio do Caiua</t>
  </si>
  <si>
    <t>Nova Londrina</t>
  </si>
  <si>
    <t>Porto Rico</t>
  </si>
  <si>
    <t>Planaltina do Paraná</t>
  </si>
  <si>
    <t>Terra Rica</t>
  </si>
  <si>
    <t>Hospital Municipal Cristo Redentor</t>
  </si>
  <si>
    <t>Alto Paraná</t>
  </si>
  <si>
    <t>Hospital Santa Tereza</t>
  </si>
  <si>
    <t>15ª</t>
  </si>
  <si>
    <t>Colorado</t>
  </si>
  <si>
    <t>Hospital e Maternidade Santa Clara</t>
  </si>
  <si>
    <t>Maringá</t>
  </si>
  <si>
    <t>Hospital Municipal Thelma Vil</t>
  </si>
  <si>
    <t>Hospital e Maternidade Maria Auxiliadora</t>
  </si>
  <si>
    <t>Hospital e Maternidade Santa Rita</t>
  </si>
  <si>
    <t>Hospital Psiquiátrico de Maringá</t>
  </si>
  <si>
    <t>Hospital Memorial UNINGA</t>
  </si>
  <si>
    <t>Hospital do Cancer de Maringá</t>
  </si>
  <si>
    <t>Hospital Universitário Regional de Maringá</t>
  </si>
  <si>
    <t>Astorga</t>
  </si>
  <si>
    <t>Hospital Regional Cristo Rei</t>
  </si>
  <si>
    <t>Itambe</t>
  </si>
  <si>
    <t>Floresta</t>
  </si>
  <si>
    <t>Hospital Municipal Santa Maria Floresta</t>
  </si>
  <si>
    <t>Mandaguaçu</t>
  </si>
  <si>
    <t>Metropolitano Mandaguaçu</t>
  </si>
  <si>
    <t>Nova Esperança</t>
  </si>
  <si>
    <t>Sarandi</t>
  </si>
  <si>
    <t>Hospital Metropolitana de Sarandi</t>
  </si>
  <si>
    <t>Paiçandu</t>
  </si>
  <si>
    <t>Hospital Municipal São José</t>
  </si>
  <si>
    <t>TOTAL DE INTERNAMENTOS POR TIPO DE LEITO MACRO NOROESTE</t>
  </si>
  <si>
    <t>Norte</t>
  </si>
  <si>
    <t>16ª</t>
  </si>
  <si>
    <t>Arapongas</t>
  </si>
  <si>
    <t>HONPAR</t>
  </si>
  <si>
    <t>STA casa de ARAPONGAS</t>
  </si>
  <si>
    <t>São Pedro do Ivaí</t>
  </si>
  <si>
    <t>Santa Casa de Misericordia Maria Santis</t>
  </si>
  <si>
    <t>Borrazópolis</t>
  </si>
  <si>
    <t>Kalore</t>
  </si>
  <si>
    <t>Hospital Municipal São Lucas</t>
  </si>
  <si>
    <t>Marumbi</t>
  </si>
  <si>
    <t>H municipal Bom jesus</t>
  </si>
  <si>
    <t>Faxinal</t>
  </si>
  <si>
    <t>Jandaia do Sul</t>
  </si>
  <si>
    <t>Hospital Regional do Vale do Ivaí</t>
  </si>
  <si>
    <t>Apucarana</t>
  </si>
  <si>
    <t>HNSG – Hospital da Providencia</t>
  </si>
  <si>
    <t>HNSG – Hospital da Providencia Materno Infantil</t>
  </si>
  <si>
    <t>17ª</t>
  </si>
  <si>
    <t>Londrina</t>
  </si>
  <si>
    <t>ISCAL</t>
  </si>
  <si>
    <t>Hospital do Cancer</t>
  </si>
  <si>
    <t>Hospital Universitário – HURNP</t>
  </si>
  <si>
    <t>Hospital Nova Vida</t>
  </si>
  <si>
    <t>Hospital Vida</t>
  </si>
  <si>
    <t>HZS</t>
  </si>
  <si>
    <t>HZN</t>
  </si>
  <si>
    <t>Assai</t>
  </si>
  <si>
    <t>Hospital Municipal de Assai</t>
  </si>
  <si>
    <t>Alvorada do Sul</t>
  </si>
  <si>
    <t>Ibiporã</t>
  </si>
  <si>
    <t>Florestopolis*</t>
  </si>
  <si>
    <t>Jataizinho</t>
  </si>
  <si>
    <t>Jaguapita</t>
  </si>
  <si>
    <t>Rolândia</t>
  </si>
  <si>
    <t>Casa de Saúde</t>
  </si>
  <si>
    <t>Hospital São Rafael</t>
  </si>
  <si>
    <t>Porecatu</t>
  </si>
  <si>
    <t>Prado Ferreira</t>
  </si>
  <si>
    <t>Lupianopolis</t>
  </si>
  <si>
    <t>Centenário do Sul</t>
  </si>
  <si>
    <t>Hospital Muncipal Dr Lauro Macedo Sobriho</t>
  </si>
  <si>
    <t>Bela Vista do Paraíso</t>
  </si>
  <si>
    <t>Unidade Hospitalar Municipal</t>
  </si>
  <si>
    <t>Tamarana</t>
  </si>
  <si>
    <t>Cambé</t>
  </si>
  <si>
    <t>Santa Casa de Cambé</t>
  </si>
  <si>
    <t>18ª</t>
  </si>
  <si>
    <t>Andira</t>
  </si>
  <si>
    <t>Hospital de Andira</t>
  </si>
  <si>
    <t>Bandeirantes</t>
  </si>
  <si>
    <t xml:space="preserve">Santa Casa de Bandeirantes </t>
  </si>
  <si>
    <t>Ribeirão do Pinhal</t>
  </si>
  <si>
    <t>Itambaraca</t>
  </si>
  <si>
    <t xml:space="preserve">Hospital Ubirajara Condessa de </t>
  </si>
  <si>
    <t>Santa Mariana</t>
  </si>
  <si>
    <t>CIS Centro Integrado em Saúde</t>
  </si>
  <si>
    <t>Santa Amélia</t>
  </si>
  <si>
    <t>Hospital Dra Vitoria Pavan</t>
  </si>
  <si>
    <t>Sapopema</t>
  </si>
  <si>
    <t>Hospital Santana</t>
  </si>
  <si>
    <t>Sertaneja</t>
  </si>
  <si>
    <t>Associação de Assistência</t>
  </si>
  <si>
    <t>Nova Fátima</t>
  </si>
  <si>
    <t>Hospital Santa Terezinha</t>
  </si>
  <si>
    <t>Urai</t>
  </si>
  <si>
    <t>Santa Casa de Urai</t>
  </si>
  <si>
    <t>Cornélio Procópio</t>
  </si>
  <si>
    <t>Cegen</t>
  </si>
  <si>
    <t>Santa Casa de Cornélio</t>
  </si>
  <si>
    <t>19ª</t>
  </si>
  <si>
    <t>Jacarezinho</t>
  </si>
  <si>
    <t>Santa Casa de Jacarezinho</t>
  </si>
  <si>
    <t>Joaquim Tovora</t>
  </si>
  <si>
    <t>Hospital Comunitario</t>
  </si>
  <si>
    <t>Jaboti</t>
  </si>
  <si>
    <t>Hospital Jaime Vanet</t>
  </si>
  <si>
    <t>Pinhalão</t>
  </si>
  <si>
    <t>Figueira*</t>
  </si>
  <si>
    <t>Santana do Itarare</t>
  </si>
  <si>
    <t>São José da Boa Vista</t>
  </si>
  <si>
    <t>Cambara</t>
  </si>
  <si>
    <t>Santa Casa de Cambara</t>
  </si>
  <si>
    <t>Santo Antonio da Platina</t>
  </si>
  <si>
    <t>Hospital Regional do Norte Pioneiro</t>
  </si>
  <si>
    <t>Hospital Nossa Senhora da Saúde</t>
  </si>
  <si>
    <t>Ibaiti</t>
  </si>
  <si>
    <t>Salto do Itararé</t>
  </si>
  <si>
    <t>Tomazina</t>
  </si>
  <si>
    <t>Hospital São Vicente</t>
  </si>
  <si>
    <t>Wenceslau Braz</t>
  </si>
  <si>
    <t>Hospital São Sebastião</t>
  </si>
  <si>
    <t>Ribeirão Claro</t>
  </si>
  <si>
    <t>Santa Casa de Ribeirão Claro</t>
  </si>
  <si>
    <t xml:space="preserve">Siqueira Campos </t>
  </si>
  <si>
    <t>22ª</t>
  </si>
  <si>
    <t>Ivaipora</t>
  </si>
  <si>
    <t>Pronto Atendimento</t>
  </si>
  <si>
    <t>Hospital Lucena Sanches</t>
  </si>
  <si>
    <t>Candido de Abreu</t>
  </si>
  <si>
    <t>Hospital Municipal São Francisco</t>
  </si>
  <si>
    <t>Jardim Alegre</t>
  </si>
  <si>
    <t>Nova Tebas</t>
  </si>
  <si>
    <t>Hospital Municipal DR Antonio Pietr</t>
  </si>
  <si>
    <t>Lunardelli</t>
  </si>
  <si>
    <t>H São João do Ivai</t>
  </si>
  <si>
    <t>São João do Ivai</t>
  </si>
  <si>
    <t>Santa casa</t>
  </si>
  <si>
    <t>Rosário do Ivaí</t>
  </si>
  <si>
    <t>Manoel Ribas</t>
  </si>
  <si>
    <t>TOTAL DE LEITOS MACRO NORTE</t>
  </si>
  <si>
    <t>TOTAL DE INTERNAMENTOS POR TIPO DE LEITO</t>
  </si>
  <si>
    <t>Ocupação por tipo de leito SUS por casos suspeitos/confirmados COVID - 19</t>
  </si>
  <si>
    <t>MACRORREGIÃO</t>
  </si>
  <si>
    <t>Ocupação dos demais leitos SUS da Rede dos casos COVID</t>
  </si>
  <si>
    <t>LESTE</t>
  </si>
  <si>
    <t>OESTE</t>
  </si>
  <si>
    <t>NOROESTE</t>
  </si>
  <si>
    <t>NORTE</t>
  </si>
  <si>
    <t>TOTAL</t>
  </si>
  <si>
    <t>Ocupação dos leitos exclusivos COVID por tipo de leito SUS no PARANÁ</t>
  </si>
  <si>
    <t>UTI ADULTO</t>
  </si>
  <si>
    <t>ENFERMARIA AD.</t>
  </si>
  <si>
    <t>UTI PED.</t>
  </si>
  <si>
    <t>ENFERMARIA PED.</t>
  </si>
  <si>
    <t xml:space="preserve">Ocupação dos leitos por casos susp./conf. COVID por tipo de leito no PARANÁ </t>
  </si>
  <si>
    <t>Leito exclusivo covid</t>
  </si>
  <si>
    <t>demais leitos sus</t>
  </si>
  <si>
    <t>leitos privados*</t>
  </si>
  <si>
    <t>total de leito ocupado</t>
  </si>
  <si>
    <t>Fonte: Sistema Estadual de Regulação, SMS de Curitiba.</t>
  </si>
  <si>
    <t>* Dados de internamentos dos pacientes suspeitos (parciais) dos internados em leitos privados.</t>
  </si>
  <si>
    <t xml:space="preserve">Ocupação dos leitos SUS e Rede Privada por casos suspeitos/confirmados COVID-19 no Paraná </t>
  </si>
  <si>
    <t>TIPO DE LEITO</t>
  </si>
  <si>
    <t>SUS</t>
  </si>
  <si>
    <t>REDE PRIVADA</t>
  </si>
  <si>
    <t>TOTAL PARANÁ</t>
  </si>
  <si>
    <t>susp.</t>
  </si>
  <si>
    <t>conf.</t>
  </si>
  <si>
    <t>Susp.*</t>
  </si>
  <si>
    <t>CLÍNICO</t>
  </si>
  <si>
    <t>UTI E CLÍNICO</t>
  </si>
  <si>
    <t>Fonte: Planilhas de Monitoramento CRASS/DGS/SESA.</t>
  </si>
  <si>
    <t>*Dados parciais obtidos através das SMS (informados diretamente ou por boletim epidemiológico).</t>
  </si>
  <si>
    <t>CASOS SUSPEITOS/CONFIRMADOS COVID -19</t>
  </si>
  <si>
    <t>AGUARDANDO INTERNAÇÃO EM LEITO EXCLUSIVO COVID 11:00</t>
  </si>
  <si>
    <t>MACRO</t>
  </si>
  <si>
    <t>CLÍN.</t>
  </si>
  <si>
    <t>leste</t>
  </si>
  <si>
    <t>PARANÁ – CARE</t>
  </si>
  <si>
    <t>Central de Leitos Metropolitana de Curitiba – CLIC</t>
  </si>
  <si>
    <t>Fontes: Sistema Estadual de Regulação – CARE PR e SMS Curitiba</t>
  </si>
  <si>
    <t>Obs: Alguns casos contabilizados na CLIC podem estar contabilizados duplicadamente na soma Paraná – CARE.</t>
  </si>
  <si>
    <t>MONITORAMENTO DO INTERVALO DE TEMPO PARA INTERNAÇÃO EM LEITO EXCLUSIVO COVID NO PARANÁ*</t>
  </si>
  <si>
    <t xml:space="preserve">TEMPO ENTRE A INCLUSÃO DA SOLICITAÇÃO E A INTERNAÇÃO </t>
  </si>
  <si>
    <t>INTERVALOS</t>
  </si>
  <si>
    <t>total</t>
  </si>
  <si>
    <t>%</t>
  </si>
  <si>
    <t>0 – 4 h</t>
  </si>
  <si>
    <t>4 – 8 h</t>
  </si>
  <si>
    <t>8 – 12 h</t>
  </si>
  <si>
    <t>12 – 16 h</t>
  </si>
  <si>
    <t>16 – 20 h</t>
  </si>
  <si>
    <t>20 – 24 h</t>
  </si>
  <si>
    <t>24 – 48 h</t>
  </si>
  <si>
    <t>acima de 48 h</t>
  </si>
  <si>
    <t>Fonte: BI Sistema Estadual de Regulação de Leitos – CARE PR</t>
  </si>
  <si>
    <t>* Não inclui os leitos exclusivos covid localizados em Curitiba e São José dos Pinhais.</t>
  </si>
  <si>
    <t>* a partir de 15 set atualização no BI (inconsistência nos dados dos intervalos acima de 24 horas).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</si>
  <si>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</si>
  <si>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PARANÁ (exceto Cutiba e SJP,inclui HR)</t>
  </si>
  <si>
    <t>CURITIBA(exceto HR)</t>
  </si>
  <si>
    <t>SÃO JOSÉ DOS PINHAIS</t>
  </si>
  <si>
    <t>ALTA</t>
  </si>
  <si>
    <t>Pacientes com óbito hospitalar</t>
  </si>
  <si>
    <t>UTI adulto</t>
  </si>
  <si>
    <t>enfermaria adulto</t>
  </si>
  <si>
    <t>UTI pediátrica</t>
  </si>
  <si>
    <t>Enfermaria ped.</t>
  </si>
  <si>
    <t>Pacientes com alta médica</t>
  </si>
  <si>
    <t>TOTAL DE INTERNAMENTOS/ALTAS</t>
  </si>
  <si>
    <t>Fonte: Sistema Estadual de Regulação, SMS de Curitiba e SMS de São José dos Pinhais.</t>
  </si>
  <si>
    <t>TEMPO MÉDIO DE PERMANÊNCIA COMPETÊNCIA MARÇO/21</t>
  </si>
  <si>
    <t>PERMANÊNCIA, EM DIAS</t>
  </si>
  <si>
    <t>LEITOS EXCLUSIVOS COVID SESA-PR CASOS SUSPEITOS/CONFIRMADOS*</t>
  </si>
  <si>
    <t>CASOS CONFIRMADOS</t>
  </si>
  <si>
    <t>UTI AD.</t>
  </si>
  <si>
    <t>CLÍN. AD.</t>
  </si>
  <si>
    <t>CLÍN. PED</t>
  </si>
  <si>
    <t>EVOLUÇÃO</t>
  </si>
  <si>
    <t>ALTA MÉDICA</t>
  </si>
  <si>
    <t>ÓBITO</t>
  </si>
  <si>
    <t>-</t>
  </si>
  <si>
    <t>PARANÁ</t>
  </si>
  <si>
    <t>Fonte: Planilhas de Monitoramento CRASS/DGS/SESA e BI Sistema Estadual de Regulação CARE PR.</t>
  </si>
  <si>
    <t>*dados preliminares e parciais da SMS Curitiba e SJP.</t>
  </si>
  <si>
    <t>Nova Clinica</t>
  </si>
  <si>
    <t>Policlinica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</si>
  <si>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</si>
  <si>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#DIV/0!</t>
  </si>
  <si>
    <t>jaguapita</t>
  </si>
  <si>
    <t>Rolandia</t>
  </si>
  <si>
    <t>Cornelio procopio</t>
  </si>
  <si>
    <t>Sto Antonio da Platina</t>
  </si>
  <si>
    <t>Ivaiporã</t>
  </si>
  <si>
    <t>Rosario do Ivai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</si>
  <si>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</si>
  <si>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</si>
  <si>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Nova clinica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</si>
  <si>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</si>
  <si>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</si>
  <si>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</si>
  <si>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unimed Regional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</si>
  <si>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</si>
  <si>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</si>
  <si>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</si>
  <si>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</si>
  <si>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Colombo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</si>
  <si>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</si>
  <si>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</si>
  <si>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CLIN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</si>
  <si>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</si>
  <si>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Unimed regional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</si>
  <si>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</si>
  <si>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</si>
  <si>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</si>
  <si>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</si>
  <si>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85132-79164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</si>
  <si>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</si>
  <si>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</si>
  <si>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</si>
  <si>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</si>
  <si>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</si>
  <si>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1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</si>
  <si>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</si>
  <si>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</si>
  <si>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teixeira team curitiba</t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</si>
  <si>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</si>
  <si>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</si>
  <si>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</si>
  <si>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</si>
  <si>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</si>
  <si>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r>
      <rPr>
        <rFont val="Arial"/>
        <b/>
        <color theme="1"/>
        <sz val="13.0"/>
      </rPr>
      <t xml:space="preserve">Evolução dos pacientes (suspeitos/confirmados) internados nos  leitos exclusivos COVID no Paraná desde ativação em </t>
    </r>
    <r>
      <rPr>
        <rFont val="Arial"/>
        <b/>
        <color theme="1"/>
        <sz val="10.0"/>
      </rPr>
      <t>26/03/2020</t>
    </r>
  </si>
  <si>
    <t>JULHO</t>
  </si>
  <si>
    <t>MUNICIPIO</t>
  </si>
  <si>
    <t>HOSPITAL</t>
  </si>
  <si>
    <t>DATA</t>
  </si>
  <si>
    <t>ENF</t>
  </si>
  <si>
    <t>4ª</t>
  </si>
  <si>
    <t>Hospital de Caridade São Vicente de Paulo</t>
  </si>
  <si>
    <t>Prudentopolis</t>
  </si>
  <si>
    <t xml:space="preserve">13ª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</si>
</sst>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d/mm/yy"/>
    <numFmt numFmtId="165" formatCode="hh:mm"/>
    <numFmt numFmtId="166" formatCode="0.0"/>
  </numFmts>
  <fonts count="25">
    <font>
      <sz val="10.0"/>
      <color rgb="FF000000"/>
      <name val="Arial"/>
    </font>
    <font>
      <b/>
      <sz val="16.0"/>
      <color theme="1"/>
      <name val="Arial"/>
    </font>
    <font/>
    <font>
      <b/>
      <sz val="14.0"/>
      <color theme="1"/>
      <name val="Arial"/>
    </font>
    <font>
      <b/>
      <sz val="12.0"/>
      <color theme="1"/>
      <name val="Arial"/>
    </font>
    <font>
      <b/>
      <sz val="8.0"/>
      <color theme="1"/>
      <name val="Arial"/>
    </font>
    <font>
      <sz val="8.0"/>
      <color theme="1"/>
      <name val="Arial"/>
    </font>
    <font>
      <b/>
      <sz val="7.0"/>
      <color theme="1"/>
      <name val="Calibri"/>
    </font>
    <font>
      <sz val="8.0"/>
      <color rgb="FF000000"/>
      <name val="Arial"/>
    </font>
    <font>
      <b/>
      <sz val="8.0"/>
      <color theme="1"/>
      <name val="Calibri"/>
    </font>
    <font>
      <sz val="8.0"/>
      <color rgb="FFCE181E"/>
      <name val="Arial"/>
    </font>
    <font>
      <b/>
      <sz val="8.0"/>
      <color rgb="FF000000"/>
      <name val="Arial"/>
    </font>
    <font>
      <b/>
      <sz val="8.0"/>
      <color rgb="FF333333"/>
      <name val="Tahoma"/>
    </font>
    <font>
      <b/>
      <sz val="13.0"/>
      <color theme="1"/>
      <name val="Arial"/>
    </font>
    <font>
      <b/>
      <sz val="10.0"/>
      <color theme="1"/>
      <name val="Arial"/>
    </font>
    <font>
      <b/>
      <sz val="6.0"/>
      <color theme="1"/>
      <name val="Arial"/>
    </font>
    <font>
      <b/>
      <sz val="7.0"/>
      <color theme="1"/>
      <name val="Arial"/>
    </font>
    <font>
      <b/>
      <sz val="10.0"/>
      <color rgb="FF000000"/>
      <name val="Arial"/>
    </font>
    <font>
      <b/>
      <sz val="7.0"/>
      <color rgb="FF000000"/>
      <name val="Arial"/>
    </font>
    <font>
      <b/>
      <sz val="9.0"/>
      <color rgb="FF000000"/>
      <name val="Arial"/>
    </font>
    <font>
      <b/>
      <sz val="6.0"/>
      <color rgb="FF000000"/>
      <name val="Arial"/>
    </font>
    <font>
      <b/>
      <sz val="9.0"/>
      <color theme="1"/>
      <name val="Arial"/>
    </font>
    <font>
      <sz val="9.0"/>
      <color theme="1"/>
      <name val="Arial"/>
    </font>
    <font>
      <b/>
      <sz val="11.0"/>
      <color theme="1"/>
      <name val="Arial"/>
    </font>
    <font>
      <sz val="10.0"/>
      <color theme="1"/>
      <name val="Arial"/>
    </font>
  </fonts>
  <fills count="24">
    <fill>
      <patternFill patternType="none"/>
    </fill>
    <fill>
      <patternFill patternType="lightGray"/>
    </fill>
    <fill>
      <patternFill patternType="solid">
        <fgColor rgb="FFB2B2B2"/>
        <bgColor rgb="FFB2B2B2"/>
      </patternFill>
    </fill>
    <fill>
      <patternFill patternType="solid">
        <fgColor rgb="FFE0EFD4"/>
        <bgColor rgb="FFE0EFD4"/>
      </patternFill>
    </fill>
    <fill>
      <patternFill patternType="solid">
        <fgColor rgb="FFADD58A"/>
        <bgColor rgb="FFADD58A"/>
      </patternFill>
    </fill>
    <fill>
      <patternFill patternType="solid">
        <fgColor rgb="FFFFE5CA"/>
        <bgColor rgb="FFFFE5CA"/>
      </patternFill>
    </fill>
    <fill>
      <patternFill patternType="solid">
        <fgColor rgb="FFFDC578"/>
        <bgColor rgb="FFFDC578"/>
      </patternFill>
    </fill>
    <fill>
      <patternFill patternType="solid">
        <fgColor rgb="FFFFFBCC"/>
        <bgColor rgb="FFFFFBCC"/>
      </patternFill>
    </fill>
    <fill>
      <patternFill patternType="solid">
        <fgColor rgb="FFFFF685"/>
        <bgColor rgb="FFFFF685"/>
      </patternFill>
    </fill>
    <fill>
      <patternFill patternType="solid">
        <fgColor rgb="FFDFCCE4"/>
        <bgColor rgb="FFDFCCE4"/>
      </patternFill>
    </fill>
    <fill>
      <patternFill patternType="solid">
        <fgColor rgb="FFC7A0CB"/>
        <bgColor rgb="FFC7A0CB"/>
      </patternFill>
    </fill>
    <fill>
      <patternFill patternType="solid">
        <fgColor rgb="FFC2E0AE"/>
        <bgColor rgb="FFC2E0AE"/>
      </patternFill>
    </fill>
    <fill>
      <patternFill patternType="solid">
        <fgColor rgb="FFFFDAA2"/>
        <bgColor rgb="FFFFDAA2"/>
      </patternFill>
    </fill>
    <fill>
      <patternFill patternType="solid">
        <fgColor rgb="FFFFF9AE"/>
        <bgColor rgb="FFFFF9AE"/>
      </patternFill>
    </fill>
    <fill>
      <patternFill patternType="solid">
        <fgColor rgb="FFFEDCC6"/>
        <bgColor rgb="FFFEDCC6"/>
      </patternFill>
    </fill>
    <fill>
      <patternFill patternType="solid">
        <fgColor rgb="FFFCC79B"/>
        <bgColor rgb="FFFCC79B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E994"/>
        <bgColor rgb="FFFFE994"/>
      </patternFill>
    </fill>
    <fill>
      <patternFill patternType="solid">
        <fgColor rgb="FFDEDCE6"/>
        <bgColor rgb="FFDEDCE6"/>
      </patternFill>
    </fill>
    <fill>
      <patternFill patternType="solid">
        <fgColor rgb="FF729FCF"/>
        <bgColor rgb="FF729FCF"/>
      </patternFill>
    </fill>
    <fill>
      <patternFill patternType="solid">
        <fgColor rgb="FFADC5E7"/>
        <bgColor rgb="FFADC5E7"/>
      </patternFill>
    </fill>
    <fill>
      <patternFill patternType="solid">
        <fgColor rgb="FFEEEEEE"/>
        <bgColor rgb="FFEEEEEE"/>
      </patternFill>
    </fill>
    <fill>
      <patternFill patternType="solid">
        <fgColor rgb="FF87D1D1"/>
        <bgColor rgb="FF87D1D1"/>
      </patternFill>
    </fill>
  </fills>
  <borders count="100">
    <border/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ck">
        <color rgb="FF000000"/>
      </right>
    </border>
    <border>
      <left style="thick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ck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ck">
        <color rgb="FF000000"/>
      </right>
      <top/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top style="thin">
        <color rgb="FF000000"/>
      </top>
    </border>
    <border>
      <left style="thick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left style="hair">
        <color rgb="FF000000"/>
      </left>
      <top style="hair">
        <color rgb="FF000000"/>
      </top>
      <bottom/>
    </border>
    <border>
      <top style="hair">
        <color rgb="FF000000"/>
      </top>
      <bottom/>
    </border>
    <border>
      <right style="hair">
        <color rgb="FF000000"/>
      </right>
      <top style="hair">
        <color rgb="FF000000"/>
      </top>
      <bottom/>
    </border>
    <border>
      <left style="hair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hair">
        <color rgb="FF000000"/>
      </right>
      <top/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42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center" wrapText="0"/>
    </xf>
    <xf borderId="5" fillId="0" fontId="2" numFmtId="0" xfId="0" applyBorder="1" applyFont="1"/>
    <xf borderId="6" fillId="0" fontId="2" numFmtId="0" xfId="0" applyBorder="1" applyFont="1"/>
    <xf borderId="4" fillId="0" fontId="3" numFmtId="164" xfId="0" applyAlignment="1" applyBorder="1" applyFont="1" applyNumberFormat="1">
      <alignment horizontal="center" shrinkToFit="0" vertical="center" wrapText="0"/>
    </xf>
    <xf borderId="4" fillId="0" fontId="3" numFmtId="165" xfId="0" applyAlignment="1" applyBorder="1" applyFont="1" applyNumberFormat="1">
      <alignment horizontal="center" shrinkToFit="0" vertical="center" wrapText="0"/>
    </xf>
    <xf borderId="1" fillId="2" fontId="4" numFmtId="0" xfId="0" applyAlignment="1" applyBorder="1" applyFill="1" applyFont="1">
      <alignment horizontal="center" shrinkToFit="0" vertical="center" wrapText="1"/>
    </xf>
    <xf borderId="7" fillId="2" fontId="5" numFmtId="0" xfId="0" applyAlignment="1" applyBorder="1" applyFont="1">
      <alignment horizontal="center" shrinkToFit="0" vertical="center" wrapText="0"/>
    </xf>
    <xf borderId="8" fillId="2" fontId="5" numFmtId="0" xfId="0" applyAlignment="1" applyBorder="1" applyFont="1">
      <alignment horizontal="center" shrinkToFit="0" vertical="center" wrapText="1"/>
    </xf>
    <xf borderId="9" fillId="2" fontId="5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horizontal="center" shrinkToFit="0" vertical="center" wrapText="1"/>
    </xf>
    <xf borderId="10" fillId="0" fontId="2" numFmtId="0" xfId="0" applyBorder="1" applyFont="1"/>
    <xf borderId="11" fillId="0" fontId="2" numFmtId="0" xfId="0" applyBorder="1" applyFont="1"/>
    <xf borderId="12" fillId="0" fontId="2" numFmtId="0" xfId="0" applyBorder="1" applyFont="1"/>
    <xf borderId="13" fillId="2" fontId="5" numFmtId="0" xfId="0" applyAlignment="1" applyBorder="1" applyFont="1">
      <alignment horizontal="center" shrinkToFit="0" vertical="center" wrapText="1"/>
    </xf>
    <xf borderId="14" fillId="0" fontId="2" numFmtId="0" xfId="0" applyBorder="1" applyFont="1"/>
    <xf borderId="15" fillId="2" fontId="5" numFmtId="0" xfId="0" applyAlignment="1" applyBorder="1" applyFont="1">
      <alignment horizontal="center" shrinkToFit="0" vertical="center" wrapText="1"/>
    </xf>
    <xf borderId="16" fillId="0" fontId="2" numFmtId="0" xfId="0" applyBorder="1" applyFont="1"/>
    <xf borderId="4" fillId="2" fontId="5" numFmtId="0" xfId="0" applyAlignment="1" applyBorder="1" applyFont="1">
      <alignment horizontal="center" shrinkToFit="0" vertical="center" wrapText="1"/>
    </xf>
    <xf borderId="17" fillId="0" fontId="2" numFmtId="0" xfId="0" applyBorder="1" applyFont="1"/>
    <xf borderId="18" fillId="2" fontId="5" numFmtId="0" xfId="0" applyAlignment="1" applyBorder="1" applyFont="1">
      <alignment horizontal="center" shrinkToFit="0" vertical="center" wrapText="1"/>
    </xf>
    <xf borderId="19" fillId="0" fontId="2" numFmtId="0" xfId="0" applyBorder="1" applyFont="1"/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23" fillId="0" fontId="2" numFmtId="0" xfId="0" applyBorder="1" applyFont="1"/>
    <xf borderId="24" fillId="0" fontId="2" numFmtId="0" xfId="0" applyBorder="1" applyFont="1"/>
    <xf borderId="25" fillId="0" fontId="2" numFmtId="0" xfId="0" applyBorder="1" applyFont="1"/>
    <xf borderId="26" fillId="2" fontId="5" numFmtId="0" xfId="0" applyAlignment="1" applyBorder="1" applyFont="1">
      <alignment horizontal="center" shrinkToFit="0" vertical="center" wrapText="1"/>
    </xf>
    <xf borderId="27" fillId="2" fontId="5" numFmtId="0" xfId="0" applyAlignment="1" applyBorder="1" applyFont="1">
      <alignment horizontal="center" shrinkToFit="0" vertical="center" wrapText="1"/>
    </xf>
    <xf borderId="27" fillId="2" fontId="5" numFmtId="9" xfId="0" applyAlignment="1" applyBorder="1" applyFont="1" applyNumberFormat="1">
      <alignment horizontal="center" shrinkToFit="0" vertical="center" wrapText="1"/>
    </xf>
    <xf borderId="28" fillId="2" fontId="5" numFmtId="0" xfId="0" applyAlignment="1" applyBorder="1" applyFont="1">
      <alignment horizontal="center" shrinkToFit="0" vertical="center" wrapText="1"/>
    </xf>
    <xf borderId="7" fillId="2" fontId="5" numFmtId="0" xfId="0" applyAlignment="1" applyBorder="1" applyFont="1">
      <alignment horizontal="center" shrinkToFit="0" textRotation="90" vertical="center" wrapText="0"/>
    </xf>
    <xf borderId="8" fillId="3" fontId="5" numFmtId="0" xfId="0" applyAlignment="1" applyBorder="1" applyFill="1" applyFont="1">
      <alignment horizontal="center" shrinkToFit="0" vertical="center" wrapText="0"/>
    </xf>
    <xf borderId="29" fillId="3" fontId="5" numFmtId="0" xfId="0" applyAlignment="1" applyBorder="1" applyFont="1">
      <alignment horizontal="center" shrinkToFit="0" vertical="center" wrapText="0"/>
    </xf>
    <xf borderId="29" fillId="3" fontId="5" numFmtId="0" xfId="0" applyAlignment="1" applyBorder="1" applyFont="1">
      <alignment horizontal="left" shrinkToFit="0" vertical="center" wrapText="0"/>
    </xf>
    <xf borderId="30" fillId="3" fontId="6" numFmtId="0" xfId="0" applyAlignment="1" applyBorder="1" applyFont="1">
      <alignment horizontal="center" shrinkToFit="0" vertical="center" wrapText="1"/>
    </xf>
    <xf borderId="29" fillId="4" fontId="6" numFmtId="0" xfId="0" applyAlignment="1" applyBorder="1" applyFill="1" applyFont="1">
      <alignment horizontal="center" shrinkToFit="0" vertical="center" wrapText="1"/>
    </xf>
    <xf borderId="29" fillId="3" fontId="6" numFmtId="0" xfId="0" applyAlignment="1" applyBorder="1" applyFont="1">
      <alignment horizontal="center" shrinkToFit="0" vertical="center" wrapText="1"/>
    </xf>
    <xf borderId="29" fillId="3" fontId="6" numFmtId="9" xfId="0" applyAlignment="1" applyBorder="1" applyFont="1" applyNumberFormat="1">
      <alignment horizontal="center" shrinkToFit="0" vertical="center" wrapText="1"/>
    </xf>
    <xf borderId="31" fillId="3" fontId="6" numFmtId="9" xfId="0" applyAlignment="1" applyBorder="1" applyFont="1" applyNumberFormat="1">
      <alignment horizontal="center" shrinkToFit="0" vertical="center" wrapText="1"/>
    </xf>
    <xf borderId="29" fillId="3" fontId="6" numFmtId="10" xfId="0" applyAlignment="1" applyBorder="1" applyFont="1" applyNumberFormat="1">
      <alignment horizontal="center" shrinkToFit="0" vertical="center" wrapText="1"/>
    </xf>
    <xf borderId="29" fillId="4" fontId="6" numFmtId="10" xfId="0" applyAlignment="1" applyBorder="1" applyFont="1" applyNumberFormat="1">
      <alignment horizontal="center" shrinkToFit="0" vertical="center" wrapText="1"/>
    </xf>
    <xf borderId="29" fillId="3" fontId="6" numFmtId="1" xfId="0" applyAlignment="1" applyBorder="1" applyFont="1" applyNumberFormat="1">
      <alignment horizontal="center" shrinkToFit="0" vertical="center" wrapText="1"/>
    </xf>
    <xf borderId="31" fillId="3" fontId="6" numFmtId="10" xfId="0" applyAlignment="1" applyBorder="1" applyFont="1" applyNumberFormat="1">
      <alignment horizontal="center" shrinkToFit="0" vertical="center" wrapText="1"/>
    </xf>
    <xf borderId="29" fillId="4" fontId="6" numFmtId="0" xfId="0" applyAlignment="1" applyBorder="1" applyFont="1">
      <alignment horizontal="center" shrinkToFit="0" vertical="center" wrapText="0"/>
    </xf>
    <xf borderId="31" fillId="4" fontId="6" numFmtId="0" xfId="0" applyAlignment="1" applyBorder="1" applyFont="1">
      <alignment horizontal="center" shrinkToFit="0" vertical="center" wrapText="0"/>
    </xf>
    <xf borderId="32" fillId="3" fontId="5" numFmtId="0" xfId="0" applyAlignment="1" applyBorder="1" applyFont="1">
      <alignment horizontal="center" shrinkToFit="0" vertical="center" wrapText="0"/>
    </xf>
    <xf borderId="32" fillId="3" fontId="5" numFmtId="0" xfId="0" applyAlignment="1" applyBorder="1" applyFont="1">
      <alignment horizontal="left" shrinkToFit="0" vertical="center" wrapText="0"/>
    </xf>
    <xf borderId="33" fillId="3" fontId="6" numFmtId="0" xfId="0" applyAlignment="1" applyBorder="1" applyFont="1">
      <alignment horizontal="center" shrinkToFit="0" vertical="center" wrapText="1"/>
    </xf>
    <xf borderId="32" fillId="4" fontId="6" numFmtId="0" xfId="0" applyAlignment="1" applyBorder="1" applyFont="1">
      <alignment horizontal="center" shrinkToFit="0" vertical="center" wrapText="1"/>
    </xf>
    <xf borderId="32" fillId="3" fontId="6" numFmtId="0" xfId="0" applyAlignment="1" applyBorder="1" applyFont="1">
      <alignment horizontal="center" shrinkToFit="0" vertical="center" wrapText="1"/>
    </xf>
    <xf borderId="32" fillId="3" fontId="6" numFmtId="9" xfId="0" applyAlignment="1" applyBorder="1" applyFont="1" applyNumberFormat="1">
      <alignment horizontal="center" shrinkToFit="0" vertical="center" wrapText="1"/>
    </xf>
    <xf borderId="34" fillId="3" fontId="6" numFmtId="9" xfId="0" applyAlignment="1" applyBorder="1" applyFont="1" applyNumberFormat="1">
      <alignment horizontal="center" shrinkToFit="0" vertical="center" wrapText="1"/>
    </xf>
    <xf borderId="32" fillId="3" fontId="6" numFmtId="10" xfId="0" applyAlignment="1" applyBorder="1" applyFont="1" applyNumberFormat="1">
      <alignment horizontal="center" shrinkToFit="0" vertical="center" wrapText="1"/>
    </xf>
    <xf borderId="32" fillId="4" fontId="6" numFmtId="10" xfId="0" applyAlignment="1" applyBorder="1" applyFont="1" applyNumberFormat="1">
      <alignment horizontal="center" shrinkToFit="0" vertical="center" wrapText="1"/>
    </xf>
    <xf borderId="32" fillId="3" fontId="6" numFmtId="1" xfId="0" applyAlignment="1" applyBorder="1" applyFont="1" applyNumberFormat="1">
      <alignment horizontal="center" shrinkToFit="0" vertical="center" wrapText="1"/>
    </xf>
    <xf borderId="34" fillId="3" fontId="6" numFmtId="10" xfId="0" applyAlignment="1" applyBorder="1" applyFont="1" applyNumberFormat="1">
      <alignment horizontal="center" shrinkToFit="0" vertical="center" wrapText="1"/>
    </xf>
    <xf borderId="32" fillId="4" fontId="6" numFmtId="0" xfId="0" applyAlignment="1" applyBorder="1" applyFont="1">
      <alignment horizontal="center" shrinkToFit="0" vertical="center" wrapText="0"/>
    </xf>
    <xf borderId="34" fillId="4" fontId="6" numFmtId="0" xfId="0" applyAlignment="1" applyBorder="1" applyFont="1">
      <alignment horizontal="center" shrinkToFit="0" vertical="center" wrapText="0"/>
    </xf>
    <xf borderId="35" fillId="0" fontId="2" numFmtId="0" xfId="0" applyBorder="1" applyFont="1"/>
    <xf borderId="36" fillId="3" fontId="5" numFmtId="0" xfId="0" applyAlignment="1" applyBorder="1" applyFont="1">
      <alignment horizontal="center" shrinkToFit="0" vertical="center" wrapText="0"/>
    </xf>
    <xf borderId="33" fillId="3" fontId="6" numFmtId="0" xfId="0" applyAlignment="1" applyBorder="1" applyFont="1">
      <alignment horizontal="center" shrinkToFit="0" vertical="center" wrapText="0"/>
    </xf>
    <xf borderId="32" fillId="3" fontId="6" numFmtId="0" xfId="0" applyAlignment="1" applyBorder="1" applyFont="1">
      <alignment horizontal="center" shrinkToFit="0" vertical="center" wrapText="0"/>
    </xf>
    <xf borderId="32" fillId="3" fontId="7" numFmtId="0" xfId="0" applyAlignment="1" applyBorder="1" applyFont="1">
      <alignment horizontal="left" shrinkToFit="0" vertical="center" wrapText="0"/>
    </xf>
    <xf borderId="32" fillId="3" fontId="8" numFmtId="0" xfId="0" applyAlignment="1" applyBorder="1" applyFont="1">
      <alignment horizontal="center" shrinkToFit="0" vertical="center" wrapText="1"/>
    </xf>
    <xf borderId="32" fillId="4" fontId="8" numFmtId="0" xfId="0" applyAlignment="1" applyBorder="1" applyFont="1">
      <alignment horizontal="center" shrinkToFit="0" vertical="center" wrapText="1"/>
    </xf>
    <xf borderId="32" fillId="3" fontId="9" numFmtId="0" xfId="0" applyAlignment="1" applyBorder="1" applyFont="1">
      <alignment horizontal="left" shrinkToFit="0" vertical="center" wrapText="0"/>
    </xf>
    <xf borderId="32" fillId="3" fontId="10" numFmtId="0" xfId="0" applyAlignment="1" applyBorder="1" applyFont="1">
      <alignment horizontal="center" shrinkToFit="0" vertical="center" wrapText="1"/>
    </xf>
    <xf borderId="37" fillId="0" fontId="2" numFmtId="0" xfId="0" applyBorder="1" applyFont="1"/>
    <xf borderId="38" fillId="2" fontId="5" numFmtId="0" xfId="0" applyAlignment="1" applyBorder="1" applyFont="1">
      <alignment horizontal="center" shrinkToFit="0" vertical="center" wrapText="0"/>
    </xf>
    <xf borderId="39" fillId="0" fontId="2" numFmtId="0" xfId="0" applyBorder="1" applyFont="1"/>
    <xf borderId="40" fillId="0" fontId="2" numFmtId="0" xfId="0" applyBorder="1" applyFont="1"/>
    <xf borderId="26" fillId="2" fontId="5" numFmtId="0" xfId="0" applyAlignment="1" applyBorder="1" applyFont="1">
      <alignment horizontal="center" shrinkToFit="0" vertical="center" wrapText="0"/>
    </xf>
    <xf borderId="27" fillId="2" fontId="5" numFmtId="0" xfId="0" applyAlignment="1" applyBorder="1" applyFont="1">
      <alignment horizontal="center" shrinkToFit="0" vertical="center" wrapText="0"/>
    </xf>
    <xf borderId="28" fillId="2" fontId="5" numFmtId="9" xfId="0" applyAlignment="1" applyBorder="1" applyFont="1" applyNumberFormat="1">
      <alignment horizontal="center" shrinkToFit="0" vertical="center" wrapText="1"/>
    </xf>
    <xf borderId="27" fillId="2" fontId="5" numFmtId="10" xfId="0" applyAlignment="1" applyBorder="1" applyFont="1" applyNumberFormat="1">
      <alignment horizontal="center" shrinkToFit="0" vertical="center" wrapText="0"/>
    </xf>
    <xf borderId="27" fillId="2" fontId="5" numFmtId="1" xfId="0" applyAlignment="1" applyBorder="1" applyFont="1" applyNumberFormat="1">
      <alignment horizontal="center" shrinkToFit="0" vertical="center" wrapText="1"/>
    </xf>
    <xf borderId="27" fillId="2" fontId="5" numFmtId="10" xfId="0" applyAlignment="1" applyBorder="1" applyFont="1" applyNumberFormat="1">
      <alignment horizontal="center" shrinkToFit="0" vertical="center" wrapText="1"/>
    </xf>
    <xf borderId="28" fillId="2" fontId="5" numFmtId="0" xfId="0" applyAlignment="1" applyBorder="1" applyFont="1">
      <alignment horizontal="center" shrinkToFit="0" vertical="center" wrapText="0"/>
    </xf>
    <xf borderId="41" fillId="2" fontId="5" numFmtId="0" xfId="0" applyAlignment="1" applyBorder="1" applyFont="1">
      <alignment horizontal="center" shrinkToFit="0" textRotation="90" vertical="center" wrapText="0"/>
    </xf>
    <xf borderId="36" fillId="5" fontId="5" numFmtId="0" xfId="0" applyAlignment="1" applyBorder="1" applyFill="1" applyFont="1">
      <alignment horizontal="center" shrinkToFit="0" vertical="center" wrapText="0"/>
    </xf>
    <xf borderId="32" fillId="5" fontId="5" numFmtId="0" xfId="0" applyAlignment="1" applyBorder="1" applyFont="1">
      <alignment horizontal="left" shrinkToFit="0" vertical="center" wrapText="0"/>
    </xf>
    <xf borderId="30" fillId="5" fontId="6" numFmtId="0" xfId="0" applyAlignment="1" applyBorder="1" applyFont="1">
      <alignment horizontal="center" shrinkToFit="0" vertical="center" wrapText="0"/>
    </xf>
    <xf borderId="29" fillId="6" fontId="6" numFmtId="0" xfId="0" applyAlignment="1" applyBorder="1" applyFill="1" applyFont="1">
      <alignment horizontal="center" shrinkToFit="0" vertical="center" wrapText="0"/>
    </xf>
    <xf borderId="29" fillId="5" fontId="6" numFmtId="0" xfId="0" applyAlignment="1" applyBorder="1" applyFont="1">
      <alignment horizontal="center" shrinkToFit="0" vertical="center" wrapText="0"/>
    </xf>
    <xf borderId="29" fillId="5" fontId="6" numFmtId="9" xfId="0" applyAlignment="1" applyBorder="1" applyFont="1" applyNumberFormat="1">
      <alignment horizontal="center" shrinkToFit="0" vertical="center" wrapText="1"/>
    </xf>
    <xf borderId="29" fillId="5" fontId="6" numFmtId="0" xfId="0" applyAlignment="1" applyBorder="1" applyFont="1">
      <alignment horizontal="center" shrinkToFit="0" vertical="center" wrapText="1"/>
    </xf>
    <xf borderId="31" fillId="5" fontId="6" numFmtId="9" xfId="0" applyAlignment="1" applyBorder="1" applyFont="1" applyNumberFormat="1">
      <alignment horizontal="center" shrinkToFit="0" vertical="center" wrapText="1"/>
    </xf>
    <xf borderId="30" fillId="6" fontId="6" numFmtId="0" xfId="0" applyAlignment="1" applyBorder="1" applyFont="1">
      <alignment horizontal="center" shrinkToFit="0" vertical="center" wrapText="0"/>
    </xf>
    <xf borderId="31" fillId="6" fontId="6" numFmtId="0" xfId="0" applyAlignment="1" applyBorder="1" applyFont="1">
      <alignment horizontal="center" shrinkToFit="0" vertical="center" wrapText="0"/>
    </xf>
    <xf borderId="33" fillId="5" fontId="6" numFmtId="0" xfId="0" applyAlignment="1" applyBorder="1" applyFont="1">
      <alignment horizontal="center" shrinkToFit="0" vertical="center" wrapText="0"/>
    </xf>
    <xf borderId="32" fillId="6" fontId="6" numFmtId="0" xfId="0" applyAlignment="1" applyBorder="1" applyFont="1">
      <alignment horizontal="center" shrinkToFit="0" vertical="center" wrapText="0"/>
    </xf>
    <xf borderId="32" fillId="5" fontId="6" numFmtId="0" xfId="0" applyAlignment="1" applyBorder="1" applyFont="1">
      <alignment horizontal="center" shrinkToFit="0" vertical="center" wrapText="0"/>
    </xf>
    <xf borderId="32" fillId="5" fontId="6" numFmtId="9" xfId="0" applyAlignment="1" applyBorder="1" applyFont="1" applyNumberFormat="1">
      <alignment horizontal="center" shrinkToFit="0" vertical="center" wrapText="1"/>
    </xf>
    <xf borderId="32" fillId="5" fontId="6" numFmtId="0" xfId="0" applyAlignment="1" applyBorder="1" applyFont="1">
      <alignment horizontal="center" shrinkToFit="0" vertical="center" wrapText="1"/>
    </xf>
    <xf borderId="34" fillId="5" fontId="6" numFmtId="9" xfId="0" applyAlignment="1" applyBorder="1" applyFont="1" applyNumberFormat="1">
      <alignment horizontal="center" shrinkToFit="0" vertical="center" wrapText="1"/>
    </xf>
    <xf borderId="33" fillId="6" fontId="6" numFmtId="0" xfId="0" applyAlignment="1" applyBorder="1" applyFont="1">
      <alignment horizontal="center" shrinkToFit="0" vertical="center" wrapText="0"/>
    </xf>
    <xf borderId="34" fillId="6" fontId="6" numFmtId="0" xfId="0" applyAlignment="1" applyBorder="1" applyFont="1">
      <alignment horizontal="center" shrinkToFit="0" vertical="center" wrapText="0"/>
    </xf>
    <xf borderId="32" fillId="5" fontId="5" numFmtId="0" xfId="0" applyAlignment="1" applyBorder="1" applyFont="1">
      <alignment horizontal="center" shrinkToFit="0" vertical="center" wrapText="0"/>
    </xf>
    <xf borderId="42" fillId="5" fontId="6" numFmtId="0" xfId="0" applyAlignment="1" applyBorder="1" applyFont="1">
      <alignment horizontal="center" shrinkToFit="0" vertical="center" wrapText="0"/>
    </xf>
    <xf borderId="32" fillId="5" fontId="11" numFmtId="0" xfId="0" applyAlignment="1" applyBorder="1" applyFont="1">
      <alignment horizontal="left" shrinkToFit="0" vertical="center" wrapText="0"/>
    </xf>
    <xf borderId="4" fillId="2" fontId="5" numFmtId="0" xfId="0" applyAlignment="1" applyBorder="1" applyFont="1">
      <alignment horizontal="center" shrinkToFit="0" vertical="center" wrapText="0"/>
    </xf>
    <xf borderId="26" fillId="2" fontId="11" numFmtId="0" xfId="0" applyAlignment="1" applyBorder="1" applyFont="1">
      <alignment horizontal="center" shrinkToFit="0" vertical="center" wrapText="0"/>
    </xf>
    <xf borderId="27" fillId="2" fontId="11" numFmtId="0" xfId="0" applyAlignment="1" applyBorder="1" applyFont="1">
      <alignment horizontal="center" shrinkToFit="0" vertical="center" wrapText="0"/>
    </xf>
    <xf borderId="27" fillId="2" fontId="11" numFmtId="9" xfId="0" applyAlignment="1" applyBorder="1" applyFont="1" applyNumberFormat="1">
      <alignment horizontal="center" shrinkToFit="0" vertical="center" wrapText="1"/>
    </xf>
    <xf borderId="27" fillId="2" fontId="11" numFmtId="0" xfId="0" applyAlignment="1" applyBorder="1" applyFont="1">
      <alignment horizontal="center" shrinkToFit="0" vertical="center" wrapText="1"/>
    </xf>
    <xf borderId="28" fillId="2" fontId="11" numFmtId="9" xfId="0" applyAlignment="1" applyBorder="1" applyFont="1" applyNumberFormat="1">
      <alignment horizontal="center" shrinkToFit="0" vertical="center" wrapText="1"/>
    </xf>
    <xf borderId="28" fillId="2" fontId="11" numFmtId="0" xfId="0" applyAlignment="1" applyBorder="1" applyFont="1">
      <alignment horizontal="center" shrinkToFit="0" vertical="center" wrapText="0"/>
    </xf>
    <xf borderId="8" fillId="7" fontId="5" numFmtId="0" xfId="0" applyAlignment="1" applyBorder="1" applyFill="1" applyFont="1">
      <alignment horizontal="center" shrinkToFit="0" vertical="center" wrapText="0"/>
    </xf>
    <xf borderId="31" fillId="7" fontId="5" numFmtId="0" xfId="0" applyAlignment="1" applyBorder="1" applyFont="1">
      <alignment horizontal="left" shrinkToFit="0" vertical="center" wrapText="0"/>
    </xf>
    <xf borderId="30" fillId="7" fontId="6" numFmtId="0" xfId="0" applyAlignment="1" applyBorder="1" applyFont="1">
      <alignment horizontal="center" shrinkToFit="0" vertical="center" wrapText="0"/>
    </xf>
    <xf borderId="29" fillId="8" fontId="6" numFmtId="0" xfId="0" applyAlignment="1" applyBorder="1" applyFill="1" applyFont="1">
      <alignment horizontal="center" shrinkToFit="0" vertical="center" wrapText="0"/>
    </xf>
    <xf borderId="29" fillId="7" fontId="6" numFmtId="0" xfId="0" applyAlignment="1" applyBorder="1" applyFont="1">
      <alignment horizontal="center" shrinkToFit="0" vertical="center" wrapText="0"/>
    </xf>
    <xf borderId="29" fillId="7" fontId="6" numFmtId="9" xfId="0" applyAlignment="1" applyBorder="1" applyFont="1" applyNumberFormat="1">
      <alignment horizontal="center" shrinkToFit="0" vertical="center" wrapText="1"/>
    </xf>
    <xf borderId="29" fillId="7" fontId="6" numFmtId="0" xfId="0" applyAlignment="1" applyBorder="1" applyFont="1">
      <alignment horizontal="center" shrinkToFit="0" vertical="center" wrapText="1"/>
    </xf>
    <xf borderId="31" fillId="7" fontId="6" numFmtId="9" xfId="0" applyAlignment="1" applyBorder="1" applyFont="1" applyNumberFormat="1">
      <alignment horizontal="center" shrinkToFit="0" vertical="center" wrapText="1"/>
    </xf>
    <xf borderId="33" fillId="8" fontId="6" numFmtId="0" xfId="0" applyAlignment="1" applyBorder="1" applyFont="1">
      <alignment horizontal="center" shrinkToFit="0" vertical="center" wrapText="0"/>
    </xf>
    <xf borderId="32" fillId="8" fontId="6" numFmtId="0" xfId="0" applyAlignment="1" applyBorder="1" applyFont="1">
      <alignment horizontal="center" shrinkToFit="0" vertical="center" wrapText="0"/>
    </xf>
    <xf borderId="34" fillId="8" fontId="6" numFmtId="0" xfId="0" applyAlignment="1" applyBorder="1" applyFont="1">
      <alignment horizontal="center" shrinkToFit="0" vertical="center" wrapText="0"/>
    </xf>
    <xf borderId="34" fillId="7" fontId="5" numFmtId="0" xfId="0" applyAlignment="1" applyBorder="1" applyFont="1">
      <alignment horizontal="left" shrinkToFit="0" vertical="center" wrapText="0"/>
    </xf>
    <xf borderId="33" fillId="7" fontId="6" numFmtId="0" xfId="0" applyAlignment="1" applyBorder="1" applyFont="1">
      <alignment horizontal="center" shrinkToFit="0" vertical="center" wrapText="0"/>
    </xf>
    <xf borderId="32" fillId="7" fontId="6" numFmtId="0" xfId="0" applyAlignment="1" applyBorder="1" applyFont="1">
      <alignment horizontal="center" shrinkToFit="0" vertical="center" wrapText="0"/>
    </xf>
    <xf borderId="32" fillId="7" fontId="6" numFmtId="9" xfId="0" applyAlignment="1" applyBorder="1" applyFont="1" applyNumberFormat="1">
      <alignment horizontal="center" shrinkToFit="0" vertical="center" wrapText="1"/>
    </xf>
    <xf borderId="32" fillId="7" fontId="6" numFmtId="0" xfId="0" applyAlignment="1" applyBorder="1" applyFont="1">
      <alignment horizontal="center" shrinkToFit="0" vertical="center" wrapText="1"/>
    </xf>
    <xf borderId="34" fillId="7" fontId="6" numFmtId="9" xfId="0" applyAlignment="1" applyBorder="1" applyFont="1" applyNumberFormat="1">
      <alignment horizontal="center" shrinkToFit="0" vertical="center" wrapText="1"/>
    </xf>
    <xf borderId="32" fillId="7" fontId="5" numFmtId="0" xfId="0" applyAlignment="1" applyBorder="1" applyFont="1">
      <alignment horizontal="center" shrinkToFit="0" vertical="center" wrapText="0"/>
    </xf>
    <xf borderId="36" fillId="7" fontId="5" numFmtId="0" xfId="0" applyAlignment="1" applyBorder="1" applyFont="1">
      <alignment horizontal="center" shrinkToFit="0" vertical="center" wrapText="0"/>
    </xf>
    <xf borderId="34" fillId="7" fontId="12" numFmtId="0" xfId="0" applyAlignment="1" applyBorder="1" applyFont="1">
      <alignment horizontal="left" shrinkToFit="0" vertical="center" wrapText="0"/>
    </xf>
    <xf borderId="32" fillId="7" fontId="5" numFmtId="0" xfId="0" applyAlignment="1" applyBorder="1" applyFont="1">
      <alignment horizontal="center" shrinkToFit="0" vertical="center" wrapText="1"/>
    </xf>
    <xf borderId="43" fillId="0" fontId="2" numFmtId="0" xfId="0" applyBorder="1" applyFont="1"/>
    <xf borderId="36" fillId="9" fontId="5" numFmtId="0" xfId="0" applyAlignment="1" applyBorder="1" applyFill="1" applyFont="1">
      <alignment horizontal="center" shrinkToFit="0" vertical="center" wrapText="0"/>
    </xf>
    <xf borderId="8" fillId="9" fontId="5" numFmtId="0" xfId="0" applyAlignment="1" applyBorder="1" applyFont="1">
      <alignment horizontal="center" shrinkToFit="0" vertical="center" wrapText="0"/>
    </xf>
    <xf borderId="32" fillId="9" fontId="5" numFmtId="0" xfId="0" applyAlignment="1" applyBorder="1" applyFont="1">
      <alignment horizontal="left" shrinkToFit="0" vertical="center" wrapText="0"/>
    </xf>
    <xf borderId="30" fillId="9" fontId="6" numFmtId="0" xfId="0" applyAlignment="1" applyBorder="1" applyFont="1">
      <alignment horizontal="center" shrinkToFit="0" vertical="center" wrapText="0"/>
    </xf>
    <xf borderId="29" fillId="10" fontId="6" numFmtId="0" xfId="0" applyAlignment="1" applyBorder="1" applyFill="1" applyFont="1">
      <alignment horizontal="center" shrinkToFit="0" vertical="center" wrapText="0"/>
    </xf>
    <xf borderId="29" fillId="9" fontId="6" numFmtId="0" xfId="0" applyAlignment="1" applyBorder="1" applyFont="1">
      <alignment horizontal="center" shrinkToFit="0" vertical="center" wrapText="0"/>
    </xf>
    <xf borderId="29" fillId="9" fontId="6" numFmtId="9" xfId="0" applyAlignment="1" applyBorder="1" applyFont="1" applyNumberFormat="1">
      <alignment horizontal="center" shrinkToFit="0" vertical="center" wrapText="1"/>
    </xf>
    <xf borderId="29" fillId="9" fontId="6" numFmtId="0" xfId="0" applyAlignment="1" applyBorder="1" applyFont="1">
      <alignment horizontal="center" shrinkToFit="0" vertical="center" wrapText="1"/>
    </xf>
    <xf borderId="31" fillId="9" fontId="6" numFmtId="9" xfId="0" applyAlignment="1" applyBorder="1" applyFont="1" applyNumberFormat="1">
      <alignment horizontal="center" shrinkToFit="0" vertical="center" wrapText="1"/>
    </xf>
    <xf borderId="32" fillId="9" fontId="6" numFmtId="0" xfId="0" applyAlignment="1" applyBorder="1" applyFont="1">
      <alignment horizontal="center" shrinkToFit="0" vertical="center" wrapText="0"/>
    </xf>
    <xf borderId="32" fillId="10" fontId="6" numFmtId="0" xfId="0" applyAlignment="1" applyBorder="1" applyFont="1">
      <alignment horizontal="center" shrinkToFit="0" vertical="center" wrapText="0"/>
    </xf>
    <xf borderId="32" fillId="9" fontId="6" numFmtId="0" xfId="0" applyAlignment="1" applyBorder="1" applyFont="1">
      <alignment horizontal="center" shrinkToFit="0" vertical="center" wrapText="1"/>
    </xf>
    <xf borderId="32" fillId="9" fontId="6" numFmtId="9" xfId="0" applyAlignment="1" applyBorder="1" applyFont="1" applyNumberFormat="1">
      <alignment horizontal="center" shrinkToFit="0" vertical="center" wrapText="1"/>
    </xf>
    <xf borderId="34" fillId="9" fontId="6" numFmtId="9" xfId="0" applyAlignment="1" applyBorder="1" applyFont="1" applyNumberFormat="1">
      <alignment horizontal="center" shrinkToFit="0" vertical="center" wrapText="1"/>
    </xf>
    <xf borderId="34" fillId="10" fontId="6" numFmtId="0" xfId="0" applyAlignment="1" applyBorder="1" applyFont="1">
      <alignment horizontal="center" shrinkToFit="0" vertical="center" wrapText="0"/>
    </xf>
    <xf borderId="44" fillId="9" fontId="6" numFmtId="0" xfId="0" applyAlignment="1" applyBorder="1" applyFont="1">
      <alignment horizontal="center" shrinkToFit="0" vertical="center" wrapText="0"/>
    </xf>
    <xf borderId="45" fillId="10" fontId="6" numFmtId="0" xfId="0" applyAlignment="1" applyBorder="1" applyFont="1">
      <alignment horizontal="center" shrinkToFit="0" vertical="center" wrapText="0"/>
    </xf>
    <xf borderId="45" fillId="9" fontId="6" numFmtId="0" xfId="0" applyAlignment="1" applyBorder="1" applyFont="1">
      <alignment horizontal="center" shrinkToFit="0" vertical="center" wrapText="0"/>
    </xf>
    <xf borderId="45" fillId="9" fontId="6" numFmtId="9" xfId="0" applyAlignment="1" applyBorder="1" applyFont="1" applyNumberFormat="1">
      <alignment horizontal="center" shrinkToFit="0" vertical="center" wrapText="1"/>
    </xf>
    <xf borderId="45" fillId="9" fontId="6" numFmtId="0" xfId="0" applyAlignment="1" applyBorder="1" applyFont="1">
      <alignment horizontal="center" shrinkToFit="0" vertical="center" wrapText="1"/>
    </xf>
    <xf borderId="46" fillId="9" fontId="6" numFmtId="9" xfId="0" applyAlignment="1" applyBorder="1" applyFont="1" applyNumberFormat="1">
      <alignment horizontal="center" shrinkToFit="0" vertical="center" wrapText="1"/>
    </xf>
    <xf borderId="32" fillId="9" fontId="5" numFmtId="0" xfId="0" applyAlignment="1" applyBorder="1" applyFont="1">
      <alignment horizontal="center" shrinkToFit="0" vertical="center" wrapText="0"/>
    </xf>
    <xf borderId="33" fillId="9" fontId="6" numFmtId="0" xfId="0" applyAlignment="1" applyBorder="1" applyFont="1">
      <alignment horizontal="center" shrinkToFit="0" vertical="center" wrapText="0"/>
    </xf>
    <xf borderId="47" fillId="2" fontId="5" numFmtId="3" xfId="0" applyAlignment="1" applyBorder="1" applyFont="1" applyNumberFormat="1">
      <alignment horizontal="center" shrinkToFit="0" vertical="center" wrapText="0"/>
    </xf>
    <xf borderId="48" fillId="2" fontId="5" numFmtId="3" xfId="0" applyAlignment="1" applyBorder="1" applyFont="1" applyNumberFormat="1">
      <alignment horizontal="center" shrinkToFit="0" vertical="center" wrapText="0"/>
    </xf>
    <xf borderId="48" fillId="2" fontId="5" numFmtId="9" xfId="0" applyAlignment="1" applyBorder="1" applyFont="1" applyNumberFormat="1">
      <alignment horizontal="center" shrinkToFit="0" vertical="center" wrapText="1"/>
    </xf>
    <xf borderId="49" fillId="2" fontId="5" numFmtId="9" xfId="0" applyAlignment="1" applyBorder="1" applyFont="1" applyNumberFormat="1">
      <alignment horizontal="center" shrinkToFit="0" vertical="center" wrapText="1"/>
    </xf>
    <xf borderId="49" fillId="2" fontId="5" numFmtId="3" xfId="0" applyAlignment="1" applyBorder="1" applyFont="1" applyNumberFormat="1">
      <alignment horizontal="center" shrinkToFit="0" vertical="center" wrapText="0"/>
    </xf>
    <xf borderId="0" fillId="0" fontId="5" numFmtId="0" xfId="0" applyAlignment="1" applyFont="1">
      <alignment horizontal="center" shrinkToFit="0" vertical="center" wrapText="0"/>
    </xf>
    <xf borderId="0" fillId="0" fontId="5" numFmtId="0" xfId="0" applyAlignment="1" applyFont="1">
      <alignment horizontal="left" shrinkToFit="0" vertical="center" wrapText="0"/>
    </xf>
    <xf borderId="0" fillId="0" fontId="5" numFmtId="9" xfId="0" applyAlignment="1" applyFont="1" applyNumberFormat="1">
      <alignment horizontal="left" shrinkToFit="0" vertical="center" wrapText="0"/>
    </xf>
    <xf borderId="0" fillId="0" fontId="5" numFmtId="10" xfId="0" applyAlignment="1" applyFont="1" applyNumberFormat="1">
      <alignment horizontal="left" shrinkToFit="0" vertical="center" wrapText="0"/>
    </xf>
    <xf borderId="0" fillId="0" fontId="6" numFmtId="0" xfId="0" applyAlignment="1" applyFont="1">
      <alignment horizontal="center" shrinkToFit="0" vertical="center" wrapText="0"/>
    </xf>
    <xf borderId="1" fillId="2" fontId="13" numFmtId="0" xfId="0" applyAlignment="1" applyBorder="1" applyFont="1">
      <alignment horizontal="center" shrinkToFit="0" vertical="center" wrapText="1"/>
    </xf>
    <xf borderId="13" fillId="2" fontId="4" numFmtId="0" xfId="0" applyAlignment="1" applyBorder="1" applyFont="1">
      <alignment horizontal="center" shrinkToFit="0" vertical="center" wrapText="0"/>
    </xf>
    <xf borderId="50" fillId="0" fontId="2" numFmtId="0" xfId="0" applyBorder="1" applyFont="1"/>
    <xf borderId="18" fillId="2" fontId="14" numFmtId="0" xfId="0" applyAlignment="1" applyBorder="1" applyFont="1">
      <alignment horizontal="center" shrinkToFit="0" vertical="center" wrapText="1"/>
    </xf>
    <xf borderId="51" fillId="0" fontId="2" numFmtId="0" xfId="0" applyBorder="1" applyFont="1"/>
    <xf borderId="52" fillId="0" fontId="2" numFmtId="0" xfId="0" applyBorder="1" applyFont="1"/>
    <xf borderId="53" fillId="0" fontId="2" numFmtId="0" xfId="0" applyBorder="1" applyFont="1"/>
    <xf borderId="32" fillId="2" fontId="5" numFmtId="0" xfId="0" applyAlignment="1" applyBorder="1" applyFont="1">
      <alignment horizontal="center" shrinkToFit="0" vertical="center" wrapText="1"/>
    </xf>
    <xf borderId="32" fillId="2" fontId="5" numFmtId="9" xfId="0" applyAlignment="1" applyBorder="1" applyFont="1" applyNumberFormat="1">
      <alignment horizontal="center" shrinkToFit="0" vertical="center" wrapText="1"/>
    </xf>
    <xf borderId="34" fillId="2" fontId="5" numFmtId="0" xfId="0" applyAlignment="1" applyBorder="1" applyFont="1">
      <alignment horizontal="center" shrinkToFit="0" vertical="center" wrapText="1"/>
    </xf>
    <xf borderId="4" fillId="3" fontId="4" numFmtId="0" xfId="0" applyAlignment="1" applyBorder="1" applyFont="1">
      <alignment horizontal="center" shrinkToFit="0" vertical="center" wrapText="0"/>
    </xf>
    <xf borderId="32" fillId="3" fontId="5" numFmtId="3" xfId="0" applyAlignment="1" applyBorder="1" applyFont="1" applyNumberFormat="1">
      <alignment horizontal="center" shrinkToFit="0" vertical="center" wrapText="0"/>
    </xf>
    <xf borderId="32" fillId="4" fontId="5" numFmtId="3" xfId="0" applyAlignment="1" applyBorder="1" applyFont="1" applyNumberFormat="1">
      <alignment horizontal="center" shrinkToFit="0" vertical="center" wrapText="0"/>
    </xf>
    <xf borderId="32" fillId="3" fontId="5" numFmtId="9" xfId="0" applyAlignment="1" applyBorder="1" applyFont="1" applyNumberFormat="1">
      <alignment horizontal="center" shrinkToFit="0" vertical="center" wrapText="0"/>
    </xf>
    <xf borderId="32" fillId="11" fontId="5" numFmtId="3" xfId="0" applyAlignment="1" applyBorder="1" applyFill="1" applyFont="1" applyNumberFormat="1">
      <alignment horizontal="center" shrinkToFit="0" vertical="center" wrapText="0"/>
    </xf>
    <xf borderId="34" fillId="11" fontId="5" numFmtId="3" xfId="0" applyAlignment="1" applyBorder="1" applyFont="1" applyNumberFormat="1">
      <alignment horizontal="center" shrinkToFit="0" vertical="center" wrapText="0"/>
    </xf>
    <xf borderId="4" fillId="5" fontId="4" numFmtId="0" xfId="0" applyAlignment="1" applyBorder="1" applyFont="1">
      <alignment horizontal="center" shrinkToFit="0" vertical="center" wrapText="0"/>
    </xf>
    <xf borderId="32" fillId="5" fontId="5" numFmtId="3" xfId="0" applyAlignment="1" applyBorder="1" applyFont="1" applyNumberFormat="1">
      <alignment horizontal="center" shrinkToFit="0" vertical="center" wrapText="0"/>
    </xf>
    <xf borderId="32" fillId="12" fontId="5" numFmtId="3" xfId="0" applyAlignment="1" applyBorder="1" applyFill="1" applyFont="1" applyNumberFormat="1">
      <alignment horizontal="center" shrinkToFit="0" vertical="center" wrapText="0"/>
    </xf>
    <xf borderId="32" fillId="5" fontId="5" numFmtId="9" xfId="0" applyAlignment="1" applyBorder="1" applyFont="1" applyNumberFormat="1">
      <alignment horizontal="center" shrinkToFit="0" vertical="center" wrapText="0"/>
    </xf>
    <xf borderId="34" fillId="12" fontId="5" numFmtId="3" xfId="0" applyAlignment="1" applyBorder="1" applyFont="1" applyNumberFormat="1">
      <alignment horizontal="center" shrinkToFit="0" vertical="center" wrapText="0"/>
    </xf>
    <xf borderId="4" fillId="7" fontId="4" numFmtId="0" xfId="0" applyAlignment="1" applyBorder="1" applyFont="1">
      <alignment horizontal="center" shrinkToFit="0" vertical="center" wrapText="0"/>
    </xf>
    <xf borderId="32" fillId="7" fontId="5" numFmtId="3" xfId="0" applyAlignment="1" applyBorder="1" applyFont="1" applyNumberFormat="1">
      <alignment horizontal="center" shrinkToFit="0" vertical="center" wrapText="0"/>
    </xf>
    <xf borderId="32" fillId="8" fontId="5" numFmtId="3" xfId="0" applyAlignment="1" applyBorder="1" applyFont="1" applyNumberFormat="1">
      <alignment horizontal="center" shrinkToFit="0" vertical="center" wrapText="0"/>
    </xf>
    <xf borderId="32" fillId="7" fontId="5" numFmtId="9" xfId="0" applyAlignment="1" applyBorder="1" applyFont="1" applyNumberFormat="1">
      <alignment horizontal="center" shrinkToFit="0" vertical="center" wrapText="0"/>
    </xf>
    <xf borderId="32" fillId="13" fontId="5" numFmtId="3" xfId="0" applyAlignment="1" applyBorder="1" applyFill="1" applyFont="1" applyNumberFormat="1">
      <alignment horizontal="center" shrinkToFit="0" vertical="center" wrapText="0"/>
    </xf>
    <xf borderId="34" fillId="13" fontId="5" numFmtId="3" xfId="0" applyAlignment="1" applyBorder="1" applyFont="1" applyNumberFormat="1">
      <alignment horizontal="center" shrinkToFit="0" vertical="center" wrapText="0"/>
    </xf>
    <xf borderId="4" fillId="9" fontId="4" numFmtId="0" xfId="0" applyAlignment="1" applyBorder="1" applyFont="1">
      <alignment horizontal="center" shrinkToFit="0" vertical="center" wrapText="0"/>
    </xf>
    <xf borderId="32" fillId="9" fontId="5" numFmtId="3" xfId="0" applyAlignment="1" applyBorder="1" applyFont="1" applyNumberFormat="1">
      <alignment horizontal="center" shrinkToFit="0" vertical="center" wrapText="0"/>
    </xf>
    <xf borderId="32" fillId="10" fontId="5" numFmtId="3" xfId="0" applyAlignment="1" applyBorder="1" applyFont="1" applyNumberFormat="1">
      <alignment horizontal="center" shrinkToFit="0" vertical="center" wrapText="0"/>
    </xf>
    <xf borderId="32" fillId="9" fontId="5" numFmtId="9" xfId="0" applyAlignment="1" applyBorder="1" applyFont="1" applyNumberFormat="1">
      <alignment horizontal="center" shrinkToFit="0" vertical="center" wrapText="0"/>
    </xf>
    <xf borderId="34" fillId="10" fontId="5" numFmtId="3" xfId="0" applyAlignment="1" applyBorder="1" applyFont="1" applyNumberFormat="1">
      <alignment horizontal="center" shrinkToFit="0" vertical="center" wrapText="0"/>
    </xf>
    <xf borderId="38" fillId="2" fontId="4" numFmtId="0" xfId="0" applyAlignment="1" applyBorder="1" applyFont="1">
      <alignment horizontal="center" shrinkToFit="0" vertical="center" wrapText="0"/>
    </xf>
    <xf borderId="27" fillId="2" fontId="5" numFmtId="3" xfId="0" applyAlignment="1" applyBorder="1" applyFont="1" applyNumberFormat="1">
      <alignment horizontal="center" shrinkToFit="0" vertical="center" wrapText="0"/>
    </xf>
    <xf borderId="27" fillId="2" fontId="5" numFmtId="9" xfId="0" applyAlignment="1" applyBorder="1" applyFont="1" applyNumberFormat="1">
      <alignment horizontal="center" shrinkToFit="0" vertical="center" wrapText="0"/>
    </xf>
    <xf borderId="28" fillId="2" fontId="5" numFmtId="3" xfId="0" applyAlignment="1" applyBorder="1" applyFont="1" applyNumberFormat="1">
      <alignment horizontal="center" shrinkToFit="0" vertical="center" wrapText="0"/>
    </xf>
    <xf borderId="15" fillId="2" fontId="14" numFmtId="0" xfId="0" applyAlignment="1" applyBorder="1" applyFont="1">
      <alignment horizontal="center" shrinkToFit="0" vertical="center" wrapText="1"/>
    </xf>
    <xf borderId="34" fillId="3" fontId="5" numFmtId="9" xfId="0" applyAlignment="1" applyBorder="1" applyFont="1" applyNumberFormat="1">
      <alignment horizontal="center" shrinkToFit="0" vertical="center" wrapText="0"/>
    </xf>
    <xf borderId="4" fillId="14" fontId="4" numFmtId="0" xfId="0" applyAlignment="1" applyBorder="1" applyFill="1" applyFont="1">
      <alignment horizontal="center" shrinkToFit="0" vertical="center" wrapText="0"/>
    </xf>
    <xf borderId="32" fillId="14" fontId="5" numFmtId="3" xfId="0" applyAlignment="1" applyBorder="1" applyFont="1" applyNumberFormat="1">
      <alignment horizontal="center" shrinkToFit="0" vertical="center" wrapText="0"/>
    </xf>
    <xf borderId="32" fillId="15" fontId="5" numFmtId="3" xfId="0" applyAlignment="1" applyBorder="1" applyFill="1" applyFont="1" applyNumberFormat="1">
      <alignment horizontal="center" shrinkToFit="0" vertical="center" wrapText="0"/>
    </xf>
    <xf borderId="32" fillId="14" fontId="5" numFmtId="9" xfId="0" applyAlignment="1" applyBorder="1" applyFont="1" applyNumberFormat="1">
      <alignment horizontal="center" shrinkToFit="0" vertical="center" wrapText="0"/>
    </xf>
    <xf borderId="34" fillId="14" fontId="5" numFmtId="9" xfId="0" applyAlignment="1" applyBorder="1" applyFont="1" applyNumberFormat="1">
      <alignment horizontal="center" shrinkToFit="0" vertical="center" wrapText="0"/>
    </xf>
    <xf borderId="34" fillId="7" fontId="5" numFmtId="9" xfId="0" applyAlignment="1" applyBorder="1" applyFont="1" applyNumberFormat="1">
      <alignment horizontal="center" shrinkToFit="0" vertical="center" wrapText="0"/>
    </xf>
    <xf borderId="34" fillId="9" fontId="5" numFmtId="9" xfId="0" applyAlignment="1" applyBorder="1" applyFont="1" applyNumberFormat="1">
      <alignment horizontal="center" shrinkToFit="0" vertical="center" wrapText="0"/>
    </xf>
    <xf borderId="38" fillId="16" fontId="4" numFmtId="0" xfId="0" applyAlignment="1" applyBorder="1" applyFill="1" applyFont="1">
      <alignment horizontal="center" shrinkToFit="0" vertical="center" wrapText="0"/>
    </xf>
    <xf borderId="27" fillId="16" fontId="5" numFmtId="3" xfId="0" applyAlignment="1" applyBorder="1" applyFont="1" applyNumberFormat="1">
      <alignment horizontal="center" shrinkToFit="0" vertical="center" wrapText="0"/>
    </xf>
    <xf borderId="27" fillId="16" fontId="5" numFmtId="9" xfId="0" applyAlignment="1" applyBorder="1" applyFont="1" applyNumberFormat="1">
      <alignment horizontal="center" shrinkToFit="0" vertical="center" wrapText="0"/>
    </xf>
    <xf borderId="28" fillId="16" fontId="5" numFmtId="9" xfId="0" applyAlignment="1" applyBorder="1" applyFont="1" applyNumberFormat="1">
      <alignment horizontal="center" shrinkToFit="0" vertical="center" wrapText="0"/>
    </xf>
    <xf borderId="54" fillId="17" fontId="5" numFmtId="0" xfId="0" applyAlignment="1" applyBorder="1" applyFill="1" applyFont="1">
      <alignment horizontal="left" shrinkToFit="0" vertical="center" wrapText="0"/>
    </xf>
    <xf borderId="0" fillId="0" fontId="5" numFmtId="9" xfId="0" applyAlignment="1" applyFont="1" applyNumberFormat="1">
      <alignment horizontal="center" shrinkToFit="0" vertical="center" wrapText="0"/>
    </xf>
    <xf borderId="0" fillId="0" fontId="5" numFmtId="10" xfId="0" applyAlignment="1" applyFont="1" applyNumberFormat="1">
      <alignment horizontal="center" shrinkToFit="0" vertical="center" wrapText="0"/>
    </xf>
    <xf borderId="54" fillId="17" fontId="6" numFmtId="0" xfId="0" applyAlignment="1" applyBorder="1" applyFont="1">
      <alignment horizontal="center" shrinkToFit="0" vertical="center" wrapText="0"/>
    </xf>
    <xf borderId="30" fillId="16" fontId="5" numFmtId="0" xfId="0" applyAlignment="1" applyBorder="1" applyFont="1">
      <alignment horizontal="center" shrinkToFit="0" vertical="center" wrapText="1"/>
    </xf>
    <xf borderId="29" fillId="16" fontId="5" numFmtId="0" xfId="0" applyAlignment="1" applyBorder="1" applyFont="1">
      <alignment horizontal="center" shrinkToFit="0" vertical="center" wrapText="0"/>
    </xf>
    <xf borderId="55" fillId="16" fontId="5" numFmtId="9" xfId="0" applyAlignment="1" applyBorder="1" applyFont="1" applyNumberFormat="1">
      <alignment horizontal="center" shrinkToFit="0" vertical="center" wrapText="0"/>
    </xf>
    <xf borderId="33" fillId="0" fontId="5" numFmtId="0" xfId="0" applyAlignment="1" applyBorder="1" applyFont="1">
      <alignment horizontal="left" shrinkToFit="0" vertical="center" wrapText="0"/>
    </xf>
    <xf borderId="32" fillId="0" fontId="5" numFmtId="3" xfId="0" applyAlignment="1" applyBorder="1" applyFont="1" applyNumberFormat="1">
      <alignment horizontal="center" shrinkToFit="0" vertical="center" wrapText="0"/>
    </xf>
    <xf borderId="18" fillId="0" fontId="5" numFmtId="9" xfId="0" applyAlignment="1" applyBorder="1" applyFont="1" applyNumberFormat="1">
      <alignment horizontal="center" shrinkToFit="0" vertical="center" wrapText="0"/>
    </xf>
    <xf borderId="26" fillId="16" fontId="5" numFmtId="0" xfId="0" applyAlignment="1" applyBorder="1" applyFont="1">
      <alignment horizontal="center" shrinkToFit="0" vertical="center" wrapText="0"/>
    </xf>
    <xf borderId="56" fillId="16" fontId="5" numFmtId="9" xfId="0" applyAlignment="1" applyBorder="1" applyFont="1" applyNumberFormat="1">
      <alignment horizontal="center" shrinkToFit="0" vertical="center" wrapText="0"/>
    </xf>
    <xf borderId="29" fillId="16" fontId="5" numFmtId="0" xfId="0" applyAlignment="1" applyBorder="1" applyFont="1">
      <alignment horizontal="center" shrinkToFit="0" textRotation="90" vertical="center" wrapText="1"/>
    </xf>
    <xf borderId="55" fillId="16" fontId="5" numFmtId="9" xfId="0" applyAlignment="1" applyBorder="1" applyFont="1" applyNumberFormat="1">
      <alignment horizontal="center" shrinkToFit="0" vertical="center" wrapText="1"/>
    </xf>
    <xf borderId="18" fillId="0" fontId="5" numFmtId="1" xfId="0" applyAlignment="1" applyBorder="1" applyFont="1" applyNumberFormat="1">
      <alignment horizontal="center" shrinkToFit="0" vertical="center" wrapText="0"/>
    </xf>
    <xf borderId="32" fillId="0" fontId="5" numFmtId="0" xfId="0" applyAlignment="1" applyBorder="1" applyFont="1">
      <alignment horizontal="center" shrinkToFit="0" vertical="center" wrapText="0"/>
    </xf>
    <xf borderId="56" fillId="16" fontId="5" numFmtId="3" xfId="0" applyAlignment="1" applyBorder="1" applyFont="1" applyNumberFormat="1">
      <alignment horizontal="center" shrinkToFit="0" vertical="center" wrapText="0"/>
    </xf>
    <xf borderId="0" fillId="0" fontId="15" numFmtId="0" xfId="0" applyAlignment="1" applyFont="1">
      <alignment horizontal="left" shrinkToFit="0" vertical="center" wrapText="0"/>
    </xf>
    <xf borderId="0" fillId="0" fontId="15" numFmtId="0" xfId="0" applyAlignment="1" applyFont="1">
      <alignment horizontal="center" shrinkToFit="0" vertical="center" wrapText="0"/>
    </xf>
    <xf borderId="1" fillId="2" fontId="14" numFmtId="0" xfId="0" applyAlignment="1" applyBorder="1" applyFont="1">
      <alignment horizontal="center" shrinkToFit="0" vertical="center" wrapText="1"/>
    </xf>
    <xf borderId="41" fillId="2" fontId="14" numFmtId="0" xfId="0" applyAlignment="1" applyBorder="1" applyFont="1">
      <alignment horizontal="center" shrinkToFit="0" vertical="center" wrapText="0"/>
    </xf>
    <xf borderId="18" fillId="3" fontId="14" numFmtId="0" xfId="0" applyAlignment="1" applyBorder="1" applyFont="1">
      <alignment horizontal="center" shrinkToFit="0" vertical="center" wrapText="1"/>
    </xf>
    <xf borderId="18" fillId="18" fontId="14" numFmtId="0" xfId="0" applyAlignment="1" applyBorder="1" applyFill="1" applyFont="1">
      <alignment horizontal="center" shrinkToFit="0" vertical="center" wrapText="1"/>
    </xf>
    <xf borderId="18" fillId="19" fontId="14" numFmtId="0" xfId="0" applyAlignment="1" applyBorder="1" applyFill="1" applyFont="1">
      <alignment horizontal="center" shrinkToFit="0" vertical="center" wrapText="1"/>
    </xf>
    <xf borderId="32" fillId="3" fontId="16" numFmtId="0" xfId="0" applyAlignment="1" applyBorder="1" applyFont="1">
      <alignment horizontal="center" shrinkToFit="0" vertical="center" wrapText="1"/>
    </xf>
    <xf borderId="32" fillId="18" fontId="16" numFmtId="0" xfId="0" applyAlignment="1" applyBorder="1" applyFont="1">
      <alignment horizontal="center" shrinkToFit="0" vertical="center" wrapText="1"/>
    </xf>
    <xf borderId="32" fillId="19" fontId="16" numFmtId="0" xfId="0" applyAlignment="1" applyBorder="1" applyFont="1">
      <alignment horizontal="center" shrinkToFit="0" vertical="center" wrapText="1"/>
    </xf>
    <xf borderId="34" fillId="19" fontId="16" numFmtId="0" xfId="0" applyAlignment="1" applyBorder="1" applyFont="1">
      <alignment horizontal="center" shrinkToFit="0" vertical="center" wrapText="1"/>
    </xf>
    <xf borderId="33" fillId="2" fontId="14" numFmtId="0" xfId="0" applyAlignment="1" applyBorder="1" applyFont="1">
      <alignment horizontal="center" shrinkToFit="0" vertical="center" wrapText="1"/>
    </xf>
    <xf borderId="32" fillId="3" fontId="5" numFmtId="3" xfId="0" applyAlignment="1" applyBorder="1" applyFont="1" applyNumberFormat="1">
      <alignment horizontal="center" shrinkToFit="0" vertical="center" wrapText="1"/>
    </xf>
    <xf borderId="32" fillId="18" fontId="5" numFmtId="3" xfId="0" applyAlignment="1" applyBorder="1" applyFont="1" applyNumberFormat="1">
      <alignment horizontal="center" shrinkToFit="0" vertical="center" wrapText="1"/>
    </xf>
    <xf borderId="32" fillId="19" fontId="5" numFmtId="3" xfId="0" applyAlignment="1" applyBorder="1" applyFont="1" applyNumberFormat="1">
      <alignment horizontal="center" shrinkToFit="0" vertical="center" wrapText="1"/>
    </xf>
    <xf borderId="34" fillId="19" fontId="5" numFmtId="3" xfId="0" applyAlignment="1" applyBorder="1" applyFont="1" applyNumberFormat="1">
      <alignment horizontal="center" shrinkToFit="0" vertical="center" wrapText="1"/>
    </xf>
    <xf borderId="26" fillId="2" fontId="14" numFmtId="0" xfId="0" applyAlignment="1" applyBorder="1" applyFont="1">
      <alignment horizontal="center" shrinkToFit="0" vertical="center" wrapText="1"/>
    </xf>
    <xf borderId="27" fillId="3" fontId="5" numFmtId="3" xfId="0" applyAlignment="1" applyBorder="1" applyFont="1" applyNumberFormat="1">
      <alignment horizontal="center" shrinkToFit="0" vertical="center" wrapText="1"/>
    </xf>
    <xf borderId="27" fillId="18" fontId="5" numFmtId="3" xfId="0" applyAlignment="1" applyBorder="1" applyFont="1" applyNumberFormat="1">
      <alignment horizontal="center" shrinkToFit="0" vertical="center" wrapText="1"/>
    </xf>
    <xf borderId="27" fillId="19" fontId="5" numFmtId="3" xfId="0" applyAlignment="1" applyBorder="1" applyFont="1" applyNumberFormat="1">
      <alignment horizontal="center" shrinkToFit="0" vertical="center" wrapText="1"/>
    </xf>
    <xf borderId="28" fillId="19" fontId="5" numFmtId="3" xfId="0" applyAlignment="1" applyBorder="1" applyFont="1" applyNumberFormat="1">
      <alignment horizontal="center" shrinkToFit="0" vertical="center" wrapText="1"/>
    </xf>
    <xf borderId="0" fillId="0" fontId="15" numFmtId="0" xfId="0" applyAlignment="1" applyFont="1">
      <alignment shrinkToFit="0" vertical="bottom" wrapText="0"/>
    </xf>
    <xf borderId="0" fillId="0" fontId="15" numFmtId="9" xfId="0" applyAlignment="1" applyFont="1" applyNumberFormat="1">
      <alignment horizontal="center" shrinkToFit="0" vertical="center" wrapText="0"/>
    </xf>
    <xf borderId="57" fillId="2" fontId="17" numFmtId="0" xfId="0" applyAlignment="1" applyBorder="1" applyFont="1">
      <alignment horizontal="center" shrinkToFit="0" vertical="center" wrapText="1"/>
    </xf>
    <xf borderId="58" fillId="0" fontId="2" numFmtId="0" xfId="0" applyBorder="1" applyFont="1"/>
    <xf borderId="59" fillId="0" fontId="2" numFmtId="0" xfId="0" applyBorder="1" applyFont="1"/>
    <xf borderId="60" fillId="2" fontId="17" numFmtId="0" xfId="0" applyAlignment="1" applyBorder="1" applyFont="1">
      <alignment horizontal="center" shrinkToFit="0" vertical="center" wrapText="1"/>
    </xf>
    <xf borderId="61" fillId="0" fontId="2" numFmtId="0" xfId="0" applyBorder="1" applyFont="1"/>
    <xf borderId="62" fillId="0" fontId="2" numFmtId="0" xfId="0" applyBorder="1" applyFont="1"/>
    <xf borderId="63" fillId="2" fontId="17" numFmtId="0" xfId="0" applyAlignment="1" applyBorder="1" applyFont="1">
      <alignment horizontal="center" shrinkToFit="0" vertical="center" wrapText="0"/>
    </xf>
    <xf borderId="63" fillId="2" fontId="18" numFmtId="0" xfId="0" applyAlignment="1" applyBorder="1" applyFont="1">
      <alignment horizontal="center" shrinkToFit="0" vertical="center" wrapText="1"/>
    </xf>
    <xf borderId="63" fillId="3" fontId="17" numFmtId="0" xfId="0" applyAlignment="1" applyBorder="1" applyFont="1">
      <alignment horizontal="center" shrinkToFit="0" vertical="center" wrapText="0"/>
    </xf>
    <xf borderId="63" fillId="3" fontId="11" numFmtId="3" xfId="0" applyAlignment="1" applyBorder="1" applyFont="1" applyNumberFormat="1">
      <alignment horizontal="center" shrinkToFit="0" vertical="center" wrapText="0"/>
    </xf>
    <xf borderId="63" fillId="4" fontId="11" numFmtId="3" xfId="0" applyAlignment="1" applyBorder="1" applyFont="1" applyNumberFormat="1">
      <alignment horizontal="center" shrinkToFit="0" vertical="center" wrapText="0"/>
    </xf>
    <xf borderId="63" fillId="14" fontId="17" numFmtId="0" xfId="0" applyAlignment="1" applyBorder="1" applyFont="1">
      <alignment horizontal="center" shrinkToFit="0" vertical="center" wrapText="0"/>
    </xf>
    <xf borderId="63" fillId="14" fontId="11" numFmtId="3" xfId="0" applyAlignment="1" applyBorder="1" applyFont="1" applyNumberFormat="1">
      <alignment horizontal="center" shrinkToFit="0" vertical="center" wrapText="0"/>
    </xf>
    <xf borderId="63" fillId="15" fontId="11" numFmtId="3" xfId="0" applyAlignment="1" applyBorder="1" applyFont="1" applyNumberFormat="1">
      <alignment horizontal="center" shrinkToFit="0" vertical="center" wrapText="0"/>
    </xf>
    <xf borderId="63" fillId="7" fontId="17" numFmtId="0" xfId="0" applyAlignment="1" applyBorder="1" applyFont="1">
      <alignment horizontal="center" shrinkToFit="0" vertical="center" wrapText="0"/>
    </xf>
    <xf borderId="63" fillId="7" fontId="11" numFmtId="3" xfId="0" applyAlignment="1" applyBorder="1" applyFont="1" applyNumberFormat="1">
      <alignment horizontal="center" shrinkToFit="0" vertical="center" wrapText="0"/>
    </xf>
    <xf borderId="63" fillId="8" fontId="11" numFmtId="3" xfId="0" applyAlignment="1" applyBorder="1" applyFont="1" applyNumberFormat="1">
      <alignment horizontal="center" shrinkToFit="0" vertical="center" wrapText="0"/>
    </xf>
    <xf borderId="63" fillId="9" fontId="17" numFmtId="0" xfId="0" applyAlignment="1" applyBorder="1" applyFont="1">
      <alignment horizontal="center" shrinkToFit="0" vertical="center" wrapText="0"/>
    </xf>
    <xf borderId="63" fillId="9" fontId="11" numFmtId="3" xfId="0" applyAlignment="1" applyBorder="1" applyFont="1" applyNumberFormat="1">
      <alignment horizontal="center" shrinkToFit="0" vertical="center" wrapText="0"/>
    </xf>
    <xf borderId="63" fillId="10" fontId="11" numFmtId="3" xfId="0" applyAlignment="1" applyBorder="1" applyFont="1" applyNumberFormat="1">
      <alignment horizontal="center" shrinkToFit="0" vertical="center" wrapText="0"/>
    </xf>
    <xf borderId="63" fillId="20" fontId="19" numFmtId="0" xfId="0" applyAlignment="1" applyBorder="1" applyFill="1" applyFont="1">
      <alignment horizontal="center" shrinkToFit="0" vertical="center" wrapText="0"/>
    </xf>
    <xf borderId="63" fillId="20" fontId="11" numFmtId="3" xfId="0" applyAlignment="1" applyBorder="1" applyFont="1" applyNumberFormat="1">
      <alignment horizontal="center" shrinkToFit="0" vertical="center" wrapText="0"/>
    </xf>
    <xf borderId="63" fillId="2" fontId="17" numFmtId="0" xfId="0" applyAlignment="1" applyBorder="1" applyFont="1">
      <alignment horizontal="center" shrinkToFit="0" vertical="center" wrapText="1"/>
    </xf>
    <xf borderId="63" fillId="2" fontId="11" numFmtId="3" xfId="0" applyAlignment="1" applyBorder="1" applyFont="1" applyNumberFormat="1">
      <alignment horizontal="center" shrinkToFit="0" vertical="center" wrapText="0"/>
    </xf>
    <xf borderId="0" fillId="0" fontId="5" numFmtId="3" xfId="0" applyAlignment="1" applyFont="1" applyNumberFormat="1">
      <alignment horizontal="left" shrinkToFit="0" vertical="center" wrapText="0"/>
    </xf>
    <xf borderId="0" fillId="0" fontId="20" numFmtId="0" xfId="0" applyAlignment="1" applyFont="1">
      <alignment shrinkToFit="0" vertical="bottom" wrapText="0"/>
    </xf>
    <xf borderId="64" fillId="16" fontId="5" numFmtId="0" xfId="0" applyAlignment="1" applyBorder="1" applyFont="1">
      <alignment horizontal="center" shrinkToFit="0" vertical="center" wrapText="1"/>
    </xf>
    <xf borderId="65" fillId="0" fontId="2" numFmtId="0" xfId="0" applyBorder="1" applyFont="1"/>
    <xf borderId="66" fillId="0" fontId="2" numFmtId="0" xfId="0" applyBorder="1" applyFont="1"/>
    <xf borderId="64" fillId="21" fontId="5" numFmtId="0" xfId="0" applyAlignment="1" applyBorder="1" applyFill="1" applyFont="1">
      <alignment horizontal="center" shrinkToFit="0" vertical="center" wrapText="1"/>
    </xf>
    <xf borderId="67" fillId="22" fontId="5" numFmtId="0" xfId="0" applyAlignment="1" applyBorder="1" applyFill="1" applyFont="1">
      <alignment horizontal="center" shrinkToFit="0" vertical="center" wrapText="0"/>
    </xf>
    <xf borderId="18" fillId="22" fontId="5" numFmtId="0" xfId="0" applyAlignment="1" applyBorder="1" applyFont="1">
      <alignment horizontal="center" shrinkToFit="0" vertical="center" wrapText="0"/>
    </xf>
    <xf borderId="68" fillId="0" fontId="2" numFmtId="0" xfId="0" applyBorder="1" applyFont="1"/>
    <xf borderId="67" fillId="21" fontId="5" numFmtId="0" xfId="0" applyAlignment="1" applyBorder="1" applyFont="1">
      <alignment horizontal="center" shrinkToFit="0" vertical="center" wrapText="0"/>
    </xf>
    <xf borderId="18" fillId="0" fontId="6" numFmtId="3" xfId="0" applyAlignment="1" applyBorder="1" applyFont="1" applyNumberFormat="1">
      <alignment horizontal="center" shrinkToFit="0" vertical="center" wrapText="0"/>
    </xf>
    <xf borderId="69" fillId="22" fontId="5" numFmtId="0" xfId="0" applyAlignment="1" applyBorder="1" applyFont="1">
      <alignment horizontal="center" shrinkToFit="0" vertical="center" wrapText="0"/>
    </xf>
    <xf borderId="70" fillId="0" fontId="2" numFmtId="0" xfId="0" applyBorder="1" applyFont="1"/>
    <xf borderId="71" fillId="0" fontId="2" numFmtId="0" xfId="0" applyBorder="1" applyFont="1"/>
    <xf borderId="72" fillId="22" fontId="5" numFmtId="3" xfId="0" applyAlignment="1" applyBorder="1" applyFont="1" applyNumberFormat="1">
      <alignment horizontal="center" shrinkToFit="0" vertical="center" wrapText="0"/>
    </xf>
    <xf borderId="72" fillId="22" fontId="5" numFmtId="9" xfId="0" applyAlignment="1" applyBorder="1" applyFont="1" applyNumberFormat="1">
      <alignment horizontal="center" shrinkToFit="0" vertical="center" wrapText="0"/>
    </xf>
    <xf borderId="73" fillId="0" fontId="2" numFmtId="0" xfId="0" applyBorder="1" applyFont="1"/>
    <xf borderId="74" fillId="16" fontId="13" numFmtId="0" xfId="0" applyAlignment="1" applyBorder="1" applyFont="1">
      <alignment horizontal="center" shrinkToFit="0" vertical="center" wrapText="1"/>
    </xf>
    <xf borderId="75" fillId="0" fontId="2" numFmtId="0" xfId="0" applyBorder="1" applyFont="1"/>
    <xf borderId="76" fillId="0" fontId="2" numFmtId="0" xfId="0" applyBorder="1" applyFont="1"/>
    <xf borderId="1" fillId="23" fontId="14" numFmtId="0" xfId="0" applyAlignment="1" applyBorder="1" applyFill="1" applyFont="1">
      <alignment horizontal="center" shrinkToFit="0" vertical="center" wrapText="1"/>
    </xf>
    <xf borderId="55" fillId="5" fontId="5" numFmtId="0" xfId="0" applyAlignment="1" applyBorder="1" applyFont="1">
      <alignment horizontal="center" shrinkToFit="0" vertical="center" wrapText="1"/>
    </xf>
    <xf borderId="55" fillId="9" fontId="5" numFmtId="0" xfId="0" applyAlignment="1" applyBorder="1" applyFont="1">
      <alignment horizontal="center" shrinkToFit="0" vertical="center" wrapText="1"/>
    </xf>
    <xf borderId="55" fillId="21" fontId="14" numFmtId="0" xfId="0" applyAlignment="1" applyBorder="1" applyFont="1">
      <alignment horizontal="center" shrinkToFit="0" vertical="center" wrapText="1"/>
    </xf>
    <xf borderId="4" fillId="23" fontId="21" numFmtId="0" xfId="0" applyAlignment="1" applyBorder="1" applyFont="1">
      <alignment horizontal="center" shrinkToFit="0" vertical="center" wrapText="0"/>
    </xf>
    <xf borderId="18" fillId="23" fontId="21" numFmtId="9" xfId="0" applyAlignment="1" applyBorder="1" applyFont="1" applyNumberFormat="1">
      <alignment horizontal="center" shrinkToFit="0" vertical="center" wrapText="0"/>
    </xf>
    <xf borderId="4" fillId="5" fontId="21" numFmtId="0" xfId="0" applyAlignment="1" applyBorder="1" applyFont="1">
      <alignment horizontal="center" shrinkToFit="0" vertical="center" wrapText="0"/>
    </xf>
    <xf borderId="18" fillId="5" fontId="21" numFmtId="9" xfId="0" applyAlignment="1" applyBorder="1" applyFont="1" applyNumberFormat="1">
      <alignment horizontal="center" shrinkToFit="0" vertical="center" wrapText="0"/>
    </xf>
    <xf borderId="4" fillId="9" fontId="21" numFmtId="0" xfId="0" applyAlignment="1" applyBorder="1" applyFont="1">
      <alignment horizontal="center" shrinkToFit="0" vertical="center" wrapText="0"/>
    </xf>
    <xf borderId="18" fillId="9" fontId="21" numFmtId="9" xfId="0" applyAlignment="1" applyBorder="1" applyFont="1" applyNumberFormat="1">
      <alignment horizontal="center" shrinkToFit="0" vertical="center" wrapText="0"/>
    </xf>
    <xf borderId="4" fillId="21" fontId="14" numFmtId="0" xfId="0" applyAlignment="1" applyBorder="1" applyFont="1">
      <alignment horizontal="center" shrinkToFit="0" vertical="center" wrapText="0"/>
    </xf>
    <xf borderId="18" fillId="21" fontId="14" numFmtId="9" xfId="0" applyAlignment="1" applyBorder="1" applyFont="1" applyNumberFormat="1">
      <alignment horizontal="center" shrinkToFit="0" vertical="center" wrapText="0"/>
    </xf>
    <xf borderId="41" fillId="21" fontId="14" numFmtId="0" xfId="0" applyAlignment="1" applyBorder="1" applyFont="1">
      <alignment horizontal="center" shrinkToFit="0" vertical="center" wrapText="0"/>
    </xf>
    <xf borderId="36" fillId="21" fontId="14" numFmtId="0" xfId="0" applyAlignment="1" applyBorder="1" applyFont="1">
      <alignment horizontal="left" shrinkToFit="0" vertical="center" wrapText="1"/>
    </xf>
    <xf borderId="18" fillId="21" fontId="22" numFmtId="3" xfId="0" applyAlignment="1" applyBorder="1" applyFont="1" applyNumberFormat="1">
      <alignment horizontal="center" shrinkToFit="0" vertical="center" wrapText="0"/>
    </xf>
    <xf borderId="4" fillId="23" fontId="5" numFmtId="3" xfId="0" applyAlignment="1" applyBorder="1" applyFont="1" applyNumberFormat="1">
      <alignment horizontal="center" shrinkToFit="0" vertical="center" wrapText="0"/>
    </xf>
    <xf borderId="18" fillId="23" fontId="5" numFmtId="10" xfId="0" applyAlignment="1" applyBorder="1" applyFont="1" applyNumberFormat="1">
      <alignment horizontal="center" shrinkToFit="0" vertical="center" wrapText="0"/>
    </xf>
    <xf borderId="4" fillId="5" fontId="5" numFmtId="3" xfId="0" applyAlignment="1" applyBorder="1" applyFont="1" applyNumberFormat="1">
      <alignment horizontal="center" shrinkToFit="0" vertical="center" wrapText="0"/>
    </xf>
    <xf borderId="18" fillId="5" fontId="5" numFmtId="10" xfId="0" applyAlignment="1" applyBorder="1" applyFont="1" applyNumberFormat="1">
      <alignment horizontal="center" shrinkToFit="0" vertical="center" wrapText="0"/>
    </xf>
    <xf borderId="4" fillId="9" fontId="5" numFmtId="3" xfId="0" applyAlignment="1" applyBorder="1" applyFont="1" applyNumberFormat="1">
      <alignment horizontal="center" shrinkToFit="0" vertical="center" wrapText="0"/>
    </xf>
    <xf borderId="18" fillId="9" fontId="5" numFmtId="10" xfId="0" applyAlignment="1" applyBorder="1" applyFont="1" applyNumberFormat="1">
      <alignment horizontal="center" shrinkToFit="0" vertical="center" wrapText="0"/>
    </xf>
    <xf borderId="4" fillId="21" fontId="21" numFmtId="3" xfId="0" applyAlignment="1" applyBorder="1" applyFont="1" applyNumberFormat="1">
      <alignment horizontal="center" shrinkToFit="0" vertical="center" wrapText="0"/>
    </xf>
    <xf borderId="18" fillId="21" fontId="21" numFmtId="10" xfId="0" applyAlignment="1" applyBorder="1" applyFont="1" applyNumberFormat="1">
      <alignment horizontal="center" shrinkToFit="0" vertical="center" wrapText="0"/>
    </xf>
    <xf borderId="18" fillId="21" fontId="21" numFmtId="3" xfId="0" applyAlignment="1" applyBorder="1" applyFont="1" applyNumberFormat="1">
      <alignment horizontal="center" shrinkToFit="0" vertical="center" wrapText="0"/>
    </xf>
    <xf borderId="18" fillId="21" fontId="14" numFmtId="0" xfId="0" applyAlignment="1" applyBorder="1" applyFont="1">
      <alignment horizontal="left" shrinkToFit="0" vertical="center" wrapText="1"/>
    </xf>
    <xf borderId="38" fillId="16" fontId="23" numFmtId="0" xfId="0" applyAlignment="1" applyBorder="1" applyFont="1">
      <alignment horizontal="center" shrinkToFit="0" vertical="center" wrapText="1"/>
    </xf>
    <xf borderId="38" fillId="16" fontId="5" numFmtId="3" xfId="0" applyAlignment="1" applyBorder="1" applyFont="1" applyNumberFormat="1">
      <alignment horizontal="center" shrinkToFit="0" vertical="center" wrapText="0"/>
    </xf>
    <xf borderId="38" fillId="16" fontId="21" numFmtId="3" xfId="0" applyAlignment="1" applyBorder="1" applyFont="1" applyNumberFormat="1">
      <alignment horizontal="center" shrinkToFit="0" vertical="center" wrapText="0"/>
    </xf>
    <xf borderId="56" fillId="16" fontId="21" numFmtId="9" xfId="0" applyAlignment="1" applyBorder="1" applyFont="1" applyNumberFormat="1">
      <alignment horizontal="center" shrinkToFit="0" vertical="center" wrapText="0"/>
    </xf>
    <xf borderId="77" fillId="16" fontId="4" numFmtId="0" xfId="0" applyAlignment="1" applyBorder="1" applyFont="1">
      <alignment horizontal="center" shrinkToFit="0" vertical="center" wrapText="1"/>
    </xf>
    <xf borderId="78" fillId="0" fontId="2" numFmtId="0" xfId="0" applyBorder="1" applyFont="1"/>
    <xf borderId="79" fillId="0" fontId="2" numFmtId="0" xfId="0" applyBorder="1" applyFont="1"/>
    <xf borderId="80" fillId="16" fontId="5" numFmtId="0" xfId="0" applyAlignment="1" applyBorder="1" applyFont="1">
      <alignment horizontal="center" shrinkToFit="0" vertical="center" wrapText="1"/>
    </xf>
    <xf borderId="81" fillId="0" fontId="2" numFmtId="0" xfId="0" applyBorder="1" applyFont="1"/>
    <xf borderId="18" fillId="16" fontId="16" numFmtId="0" xfId="0" applyAlignment="1" applyBorder="1" applyFont="1">
      <alignment horizontal="center" shrinkToFit="0" vertical="center" wrapText="1"/>
    </xf>
    <xf borderId="82" fillId="22" fontId="14" numFmtId="0" xfId="0" applyAlignment="1" applyBorder="1" applyFont="1">
      <alignment horizontal="center" shrinkToFit="0" vertical="center" wrapText="1"/>
    </xf>
    <xf borderId="36" fillId="22" fontId="5" numFmtId="0" xfId="0" applyAlignment="1" applyBorder="1" applyFont="1">
      <alignment horizontal="center" shrinkToFit="0" vertical="center" wrapText="1"/>
    </xf>
    <xf borderId="83" fillId="22" fontId="5" numFmtId="0" xfId="0" applyAlignment="1" applyBorder="1" applyFont="1">
      <alignment horizontal="center" shrinkToFit="0" vertical="center" wrapText="1"/>
    </xf>
    <xf borderId="84" fillId="0" fontId="2" numFmtId="0" xfId="0" applyBorder="1" applyFont="1"/>
    <xf borderId="85" fillId="0" fontId="2" numFmtId="0" xfId="0" applyBorder="1" applyFont="1"/>
    <xf borderId="86" fillId="0" fontId="2" numFmtId="0" xfId="0" applyBorder="1" applyFont="1"/>
    <xf borderId="72" fillId="22" fontId="5" numFmtId="0" xfId="0" applyAlignment="1" applyBorder="1" applyFont="1">
      <alignment horizontal="center" shrinkToFit="0" vertical="center" wrapText="0"/>
    </xf>
    <xf borderId="87" fillId="0" fontId="2" numFmtId="0" xfId="0" applyBorder="1" applyFont="1"/>
    <xf borderId="88" fillId="0" fontId="2" numFmtId="0" xfId="0" applyBorder="1" applyFont="1"/>
    <xf borderId="77" fillId="3" fontId="14" numFmtId="0" xfId="0" applyAlignment="1" applyBorder="1" applyFont="1">
      <alignment horizontal="center" shrinkToFit="0" vertical="center" wrapText="1"/>
    </xf>
    <xf borderId="80" fillId="3" fontId="16" numFmtId="166" xfId="0" applyAlignment="1" applyBorder="1" applyFont="1" applyNumberFormat="1">
      <alignment horizontal="center" shrinkToFit="0" vertical="center" wrapText="0"/>
    </xf>
    <xf borderId="89" fillId="0" fontId="2" numFmtId="0" xfId="0" applyBorder="1" applyFont="1"/>
    <xf borderId="90" fillId="3" fontId="5" numFmtId="2" xfId="0" applyAlignment="1" applyBorder="1" applyFont="1" applyNumberFormat="1">
      <alignment horizontal="center" shrinkToFit="0" vertical="center" wrapText="0"/>
    </xf>
    <xf borderId="91" fillId="3" fontId="5" numFmtId="2" xfId="0" applyAlignment="1" applyBorder="1" applyFont="1" applyNumberFormat="1">
      <alignment horizontal="center" shrinkToFit="0" vertical="center" wrapText="0"/>
    </xf>
    <xf borderId="92" fillId="3" fontId="5" numFmtId="2" xfId="0" applyAlignment="1" applyBorder="1" applyFont="1" applyNumberFormat="1">
      <alignment horizontal="center" shrinkToFit="0" vertical="center" wrapText="0"/>
    </xf>
    <xf borderId="72" fillId="3" fontId="16" numFmtId="166" xfId="0" applyAlignment="1" applyBorder="1" applyFont="1" applyNumberFormat="1">
      <alignment horizontal="center" shrinkToFit="0" vertical="center" wrapText="0"/>
    </xf>
    <xf borderId="93" fillId="3" fontId="5" numFmtId="2" xfId="0" applyAlignment="1" applyBorder="1" applyFont="1" applyNumberFormat="1">
      <alignment horizontal="center" shrinkToFit="0" vertical="center" wrapText="0"/>
    </xf>
    <xf borderId="94" fillId="3" fontId="5" numFmtId="2" xfId="0" applyAlignment="1" applyBorder="1" applyFont="1" applyNumberFormat="1">
      <alignment horizontal="center" shrinkToFit="0" vertical="center" wrapText="0"/>
    </xf>
    <xf borderId="95" fillId="3" fontId="5" numFmtId="2" xfId="0" applyAlignment="1" applyBorder="1" applyFont="1" applyNumberFormat="1">
      <alignment horizontal="center" shrinkToFit="0" vertical="center" wrapText="0"/>
    </xf>
    <xf borderId="82" fillId="14" fontId="14" numFmtId="0" xfId="0" applyAlignment="1" applyBorder="1" applyFont="1">
      <alignment horizontal="center" shrinkToFit="0" vertical="center" wrapText="1"/>
    </xf>
    <xf borderId="18" fillId="14" fontId="16" numFmtId="166" xfId="0" applyAlignment="1" applyBorder="1" applyFont="1" applyNumberFormat="1">
      <alignment horizontal="center" shrinkToFit="0" vertical="center" wrapText="0"/>
    </xf>
    <xf borderId="42" fillId="14" fontId="5" numFmtId="2" xfId="0" applyAlignment="1" applyBorder="1" applyFont="1" applyNumberFormat="1">
      <alignment horizontal="center" shrinkToFit="0" vertical="center" wrapText="0"/>
    </xf>
    <xf borderId="32" fillId="14" fontId="5" numFmtId="2" xfId="0" applyAlignment="1" applyBorder="1" applyFont="1" applyNumberFormat="1">
      <alignment horizontal="center" shrinkToFit="0" vertical="center" wrapText="0"/>
    </xf>
    <xf borderId="96" fillId="14" fontId="5" numFmtId="2" xfId="0" applyAlignment="1" applyBorder="1" applyFont="1" applyNumberFormat="1">
      <alignment horizontal="center" shrinkToFit="0" vertical="center" wrapText="0"/>
    </xf>
    <xf borderId="77" fillId="7" fontId="14" numFmtId="0" xfId="0" applyAlignment="1" applyBorder="1" applyFont="1">
      <alignment horizontal="center" shrinkToFit="0" vertical="center" wrapText="1"/>
    </xf>
    <xf borderId="80" fillId="7" fontId="16" numFmtId="166" xfId="0" applyAlignment="1" applyBorder="1" applyFont="1" applyNumberFormat="1">
      <alignment horizontal="center" shrinkToFit="0" vertical="center" wrapText="0"/>
    </xf>
    <xf borderId="90" fillId="7" fontId="5" numFmtId="2" xfId="0" applyAlignment="1" applyBorder="1" applyFont="1" applyNumberFormat="1">
      <alignment horizontal="center" shrinkToFit="0" vertical="center" wrapText="0"/>
    </xf>
    <xf borderId="91" fillId="7" fontId="5" numFmtId="2" xfId="0" applyAlignment="1" applyBorder="1" applyFont="1" applyNumberFormat="1">
      <alignment horizontal="center" shrinkToFit="0" vertical="center" wrapText="0"/>
    </xf>
    <xf borderId="92" fillId="7" fontId="5" numFmtId="2" xfId="0" applyAlignment="1" applyBorder="1" applyFont="1" applyNumberFormat="1">
      <alignment horizontal="center" shrinkToFit="0" vertical="center" wrapText="0"/>
    </xf>
    <xf borderId="72" fillId="7" fontId="16" numFmtId="166" xfId="0" applyAlignment="1" applyBorder="1" applyFont="1" applyNumberFormat="1">
      <alignment horizontal="center" shrinkToFit="0" vertical="center" wrapText="0"/>
    </xf>
    <xf borderId="93" fillId="7" fontId="5" numFmtId="2" xfId="0" applyAlignment="1" applyBorder="1" applyFont="1" applyNumberFormat="1">
      <alignment horizontal="center" shrinkToFit="0" vertical="center" wrapText="0"/>
    </xf>
    <xf borderId="94" fillId="7" fontId="5" numFmtId="2" xfId="0" applyAlignment="1" applyBorder="1" applyFont="1" applyNumberFormat="1">
      <alignment horizontal="center" shrinkToFit="0" vertical="center" wrapText="0"/>
    </xf>
    <xf borderId="95" fillId="7" fontId="5" numFmtId="2" xfId="0" applyAlignment="1" applyBorder="1" applyFont="1" applyNumberFormat="1">
      <alignment horizontal="center" shrinkToFit="0" vertical="center" wrapText="0"/>
    </xf>
    <xf borderId="77" fillId="9" fontId="14" numFmtId="0" xfId="0" applyAlignment="1" applyBorder="1" applyFont="1">
      <alignment horizontal="center" shrinkToFit="0" vertical="center" wrapText="1"/>
    </xf>
    <xf borderId="80" fillId="9" fontId="16" numFmtId="166" xfId="0" applyAlignment="1" applyBorder="1" applyFont="1" applyNumberFormat="1">
      <alignment horizontal="center" shrinkToFit="0" vertical="center" wrapText="0"/>
    </xf>
    <xf borderId="90" fillId="9" fontId="5" numFmtId="2" xfId="0" applyAlignment="1" applyBorder="1" applyFont="1" applyNumberFormat="1">
      <alignment horizontal="center" shrinkToFit="0" vertical="center" wrapText="0"/>
    </xf>
    <xf borderId="91" fillId="9" fontId="5" numFmtId="2" xfId="0" applyAlignment="1" applyBorder="1" applyFont="1" applyNumberFormat="1">
      <alignment horizontal="center" shrinkToFit="0" vertical="center" wrapText="0"/>
    </xf>
    <xf borderId="92" fillId="9" fontId="5" numFmtId="2" xfId="0" applyAlignment="1" applyBorder="1" applyFont="1" applyNumberFormat="1">
      <alignment horizontal="center" shrinkToFit="0" vertical="center" wrapText="0"/>
    </xf>
    <xf borderId="72" fillId="9" fontId="16" numFmtId="166" xfId="0" applyAlignment="1" applyBorder="1" applyFont="1" applyNumberFormat="1">
      <alignment horizontal="center" shrinkToFit="0" vertical="center" wrapText="0"/>
    </xf>
    <xf borderId="93" fillId="9" fontId="5" numFmtId="2" xfId="0" applyAlignment="1" applyBorder="1" applyFont="1" applyNumberFormat="1">
      <alignment horizontal="center" shrinkToFit="0" vertical="center" wrapText="0"/>
    </xf>
    <xf borderId="94" fillId="9" fontId="5" numFmtId="2" xfId="0" applyAlignment="1" applyBorder="1" applyFont="1" applyNumberFormat="1">
      <alignment horizontal="center" shrinkToFit="0" vertical="center" wrapText="0"/>
    </xf>
    <xf borderId="95" fillId="9" fontId="5" numFmtId="2" xfId="0" applyAlignment="1" applyBorder="1" applyFont="1" applyNumberFormat="1">
      <alignment horizontal="center" shrinkToFit="0" vertical="center" wrapText="0"/>
    </xf>
    <xf borderId="82" fillId="21" fontId="14" numFmtId="0" xfId="0" applyAlignment="1" applyBorder="1" applyFont="1">
      <alignment horizontal="center" shrinkToFit="0" vertical="center" wrapText="1"/>
    </xf>
    <xf borderId="18" fillId="21" fontId="16" numFmtId="166" xfId="0" applyAlignment="1" applyBorder="1" applyFont="1" applyNumberFormat="1">
      <alignment horizontal="center" shrinkToFit="0" vertical="center" wrapText="0"/>
    </xf>
    <xf borderId="42" fillId="21" fontId="5" numFmtId="2" xfId="0" applyAlignment="1" applyBorder="1" applyFont="1" applyNumberFormat="1">
      <alignment horizontal="center" shrinkToFit="0" vertical="center" wrapText="0"/>
    </xf>
    <xf borderId="32" fillId="21" fontId="5" numFmtId="2" xfId="0" applyAlignment="1" applyBorder="1" applyFont="1" applyNumberFormat="1">
      <alignment horizontal="center" shrinkToFit="0" vertical="center" wrapText="0"/>
    </xf>
    <xf borderId="96" fillId="21" fontId="5" numFmtId="2" xfId="0" applyAlignment="1" applyBorder="1" applyFont="1" applyNumberFormat="1">
      <alignment horizontal="center" shrinkToFit="0" vertical="center" wrapText="0"/>
    </xf>
    <xf borderId="72" fillId="21" fontId="16" numFmtId="166" xfId="0" applyAlignment="1" applyBorder="1" applyFont="1" applyNumberFormat="1">
      <alignment horizontal="center" shrinkToFit="0" vertical="center" wrapText="0"/>
    </xf>
    <xf borderId="93" fillId="21" fontId="5" numFmtId="2" xfId="0" applyAlignment="1" applyBorder="1" applyFont="1" applyNumberFormat="1">
      <alignment horizontal="center" shrinkToFit="0" vertical="center" wrapText="0"/>
    </xf>
    <xf borderId="94" fillId="21" fontId="5" numFmtId="2" xfId="0" applyAlignment="1" applyBorder="1" applyFont="1" applyNumberFormat="1">
      <alignment horizontal="center" shrinkToFit="0" vertical="center" wrapText="0"/>
    </xf>
    <xf borderId="95" fillId="21" fontId="5" numFmtId="2" xfId="0" applyAlignment="1" applyBorder="1" applyFont="1" applyNumberFormat="1">
      <alignment horizontal="center" shrinkToFit="0" vertical="center" wrapText="0"/>
    </xf>
    <xf borderId="30" fillId="2" fontId="5" numFmtId="0" xfId="0" applyAlignment="1" applyBorder="1" applyFont="1">
      <alignment horizontal="center" shrinkToFit="0" textRotation="90" vertical="center" wrapText="0"/>
    </xf>
    <xf borderId="47" fillId="2" fontId="5" numFmtId="0" xfId="0" applyAlignment="1" applyBorder="1" applyFont="1">
      <alignment horizontal="center" shrinkToFit="0" vertical="center" wrapText="0"/>
    </xf>
    <xf borderId="48" fillId="2" fontId="5" numFmtId="0" xfId="0" applyAlignment="1" applyBorder="1" applyFont="1">
      <alignment horizontal="center" shrinkToFit="0" vertical="center" wrapText="1"/>
    </xf>
    <xf borderId="49" fillId="2" fontId="5" numFmtId="0" xfId="0" applyAlignment="1" applyBorder="1" applyFont="1">
      <alignment horizontal="center" shrinkToFit="0" vertical="center" wrapText="1"/>
    </xf>
    <xf borderId="33" fillId="2" fontId="5" numFmtId="0" xfId="0" applyAlignment="1" applyBorder="1" applyFont="1">
      <alignment horizontal="center" shrinkToFit="0" vertical="center" wrapText="1"/>
    </xf>
    <xf borderId="33" fillId="2" fontId="5" numFmtId="0" xfId="0" applyAlignment="1" applyBorder="1" applyFont="1">
      <alignment horizontal="center" shrinkToFit="0" textRotation="90" vertical="center" wrapText="0"/>
    </xf>
    <xf borderId="29" fillId="7" fontId="5" numFmtId="0" xfId="0" applyAlignment="1" applyBorder="1" applyFont="1">
      <alignment horizontal="center" shrinkToFit="0" vertical="center" wrapText="0"/>
    </xf>
    <xf borderId="29" fillId="9" fontId="5" numFmtId="0" xfId="0" applyAlignment="1" applyBorder="1" applyFont="1">
      <alignment horizontal="center" shrinkToFit="0" vertical="center" wrapText="0"/>
    </xf>
    <xf borderId="33" fillId="2" fontId="4" numFmtId="0" xfId="0" applyAlignment="1" applyBorder="1" applyFont="1">
      <alignment horizontal="center" shrinkToFit="0" vertical="center" wrapText="0"/>
    </xf>
    <xf borderId="34" fillId="2" fontId="14" numFmtId="0" xfId="0" applyAlignment="1" applyBorder="1" applyFont="1">
      <alignment horizontal="center" shrinkToFit="0" vertical="center" wrapText="1"/>
    </xf>
    <xf borderId="33" fillId="2" fontId="14" numFmtId="0" xfId="0" applyAlignment="1" applyBorder="1" applyFont="1">
      <alignment horizontal="center" shrinkToFit="0" vertical="center" wrapText="0"/>
    </xf>
    <xf borderId="0" fillId="0" fontId="24" numFmtId="9" xfId="0" applyAlignment="1" applyFont="1" applyNumberFormat="1">
      <alignment shrinkToFit="0" vertical="bottom" wrapText="0"/>
    </xf>
    <xf borderId="30" fillId="16" fontId="13" numFmtId="0" xfId="0" applyAlignment="1" applyBorder="1" applyFont="1">
      <alignment horizontal="center" shrinkToFit="0" vertical="center" wrapText="1"/>
    </xf>
    <xf borderId="33" fillId="21" fontId="14" numFmtId="0" xfId="0" applyAlignment="1" applyBorder="1" applyFont="1">
      <alignment horizontal="center" shrinkToFit="0" vertical="center" wrapText="0"/>
    </xf>
    <xf borderId="32" fillId="21" fontId="14" numFmtId="0" xfId="0" applyAlignment="1" applyBorder="1" applyFont="1">
      <alignment horizontal="left" shrinkToFit="0" vertical="center" wrapText="1"/>
    </xf>
    <xf borderId="90" fillId="16" fontId="4" numFmtId="0" xfId="0" applyAlignment="1" applyBorder="1" applyFont="1">
      <alignment horizontal="center" shrinkToFit="0" vertical="center" wrapText="1"/>
    </xf>
    <xf borderId="93" fillId="22" fontId="14" numFmtId="0" xfId="0" applyAlignment="1" applyBorder="1" applyFont="1">
      <alignment horizontal="center" shrinkToFit="0" vertical="center" wrapText="1"/>
    </xf>
    <xf borderId="94" fillId="22" fontId="5" numFmtId="0" xfId="0" applyAlignment="1" applyBorder="1" applyFont="1">
      <alignment horizontal="center" shrinkToFit="0" vertical="center" wrapText="1"/>
    </xf>
    <xf borderId="95" fillId="22" fontId="5" numFmtId="0" xfId="0" applyAlignment="1" applyBorder="1" applyFont="1">
      <alignment horizontal="center" shrinkToFit="0" vertical="center" wrapText="1"/>
    </xf>
    <xf borderId="97" fillId="3" fontId="14" numFmtId="0" xfId="0" applyAlignment="1" applyBorder="1" applyFont="1">
      <alignment horizontal="center" shrinkToFit="0" vertical="center" wrapText="1"/>
    </xf>
    <xf borderId="42" fillId="14" fontId="14" numFmtId="0" xfId="0" applyAlignment="1" applyBorder="1" applyFont="1">
      <alignment horizontal="center" shrinkToFit="0" vertical="center" wrapText="1"/>
    </xf>
    <xf borderId="97" fillId="7" fontId="14" numFmtId="0" xfId="0" applyAlignment="1" applyBorder="1" applyFont="1">
      <alignment horizontal="center" shrinkToFit="0" vertical="center" wrapText="1"/>
    </xf>
    <xf borderId="97" fillId="9" fontId="14" numFmtId="0" xfId="0" applyAlignment="1" applyBorder="1" applyFont="1">
      <alignment horizontal="center" shrinkToFit="0" vertical="center" wrapText="1"/>
    </xf>
    <xf borderId="93" fillId="21" fontId="14" numFmtId="0" xfId="0" applyAlignment="1" applyBorder="1" applyFont="1">
      <alignment horizontal="center" shrinkToFit="0" vertical="center" wrapText="1"/>
    </xf>
    <xf borderId="63" fillId="2" fontId="19" numFmtId="0" xfId="0" applyAlignment="1" applyBorder="1" applyFont="1">
      <alignment horizontal="center" shrinkToFit="0" vertical="center" wrapText="1"/>
    </xf>
    <xf borderId="98" fillId="2" fontId="4" numFmtId="0" xfId="0" applyAlignment="1" applyBorder="1" applyFont="1">
      <alignment horizontal="center" shrinkToFit="0" vertical="center" wrapText="1"/>
    </xf>
    <xf borderId="32" fillId="3" fontId="6" numFmtId="9" xfId="0" applyAlignment="1" applyBorder="1" applyFont="1" applyNumberFormat="1">
      <alignment horizontal="left" shrinkToFit="0" vertical="center" wrapText="1"/>
    </xf>
    <xf borderId="32" fillId="3" fontId="7" numFmtId="0" xfId="0" applyAlignment="1" applyBorder="1" applyFont="1">
      <alignment horizontal="center" shrinkToFit="0" vertical="center" wrapText="0"/>
    </xf>
    <xf borderId="32" fillId="3" fontId="9" numFmtId="0" xfId="0" applyAlignment="1" applyBorder="1" applyFont="1">
      <alignment horizontal="center" shrinkToFit="0" vertical="center" wrapText="0"/>
    </xf>
    <xf borderId="0" fillId="0" fontId="24" numFmtId="0" xfId="0" applyAlignment="1" applyFont="1">
      <alignment shrinkToFit="0" vertical="bottom" wrapText="0"/>
    </xf>
    <xf borderId="32" fillId="5" fontId="11" numFmtId="0" xfId="0" applyAlignment="1" applyBorder="1" applyFont="1">
      <alignment horizontal="center" shrinkToFit="0" vertical="center" wrapText="0"/>
    </xf>
    <xf borderId="33" fillId="2" fontId="5" numFmtId="0" xfId="0" applyAlignment="1" applyBorder="1" applyFont="1">
      <alignment horizontal="center" shrinkToFit="0" vertical="center" wrapText="0"/>
    </xf>
    <xf borderId="63" fillId="7" fontId="5" numFmtId="0" xfId="0" applyAlignment="1" applyBorder="1" applyFont="1">
      <alignment horizontal="center" shrinkToFit="0" vertical="center" wrapText="0"/>
    </xf>
    <xf borderId="63" fillId="7" fontId="6" numFmtId="9" xfId="0" applyAlignment="1" applyBorder="1" applyFont="1" applyNumberFormat="1">
      <alignment horizontal="center" shrinkToFit="0" vertical="center" wrapText="1"/>
    </xf>
    <xf borderId="63" fillId="7" fontId="12" numFmtId="0" xfId="0" applyAlignment="1" applyBorder="1" applyFont="1">
      <alignment horizontal="center" shrinkToFit="0" vertical="center" wrapText="0"/>
    </xf>
    <xf borderId="99" fillId="2" fontId="5" numFmtId="0" xfId="0" applyAlignment="1" applyBorder="1" applyFont="1">
      <alignment horizontal="center" shrinkToFit="0" vertical="center" wrapText="0"/>
    </xf>
    <xf borderId="0" fillId="0" fontId="24" numFmtId="0" xfId="0" applyAlignment="1" applyFont="1">
      <alignment horizontal="center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44409.0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14.0</v>
      </c>
      <c r="G16" s="54">
        <f t="shared" ref="G16:G17" si="1">E16-F16</f>
        <v>21</v>
      </c>
      <c r="H16" s="55">
        <f t="shared" ref="H16:H17" si="2">F16/E16</f>
        <v>0.4</v>
      </c>
      <c r="I16" s="54">
        <v>38.0</v>
      </c>
      <c r="J16" s="53">
        <v>11.0</v>
      </c>
      <c r="K16" s="54">
        <f t="shared" ref="K16:K17" si="3">I16-J16</f>
        <v>27</v>
      </c>
      <c r="L16" s="56">
        <f t="shared" ref="L16:L17" si="4">J16/I16</f>
        <v>0.2894736842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4.0</v>
      </c>
      <c r="G19" s="54">
        <f t="shared" ref="G19:G20" si="5">E19-F19</f>
        <v>6</v>
      </c>
      <c r="H19" s="55">
        <f t="shared" ref="H19:H20" si="6">F19/E19</f>
        <v>0.4</v>
      </c>
      <c r="I19" s="54">
        <v>10.0</v>
      </c>
      <c r="J19" s="53">
        <v>8.0</v>
      </c>
      <c r="K19" s="54">
        <f t="shared" ref="K19:K22" si="7">I19-J19</f>
        <v>2</v>
      </c>
      <c r="L19" s="56">
        <f t="shared" ref="L19:L22" si="8">J19/I19</f>
        <v>0.8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49.0</v>
      </c>
      <c r="G20" s="54">
        <f t="shared" si="5"/>
        <v>31</v>
      </c>
      <c r="H20" s="55">
        <f t="shared" si="6"/>
        <v>0.6125</v>
      </c>
      <c r="I20" s="54">
        <v>70.0</v>
      </c>
      <c r="J20" s="53">
        <v>49.0</v>
      </c>
      <c r="K20" s="54">
        <f t="shared" si="7"/>
        <v>21</v>
      </c>
      <c r="L20" s="56">
        <f t="shared" si="8"/>
        <v>0.7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32.0</v>
      </c>
      <c r="J21" s="53">
        <v>4.0</v>
      </c>
      <c r="K21" s="54">
        <f t="shared" si="7"/>
        <v>28</v>
      </c>
      <c r="L21" s="56">
        <f t="shared" si="8"/>
        <v>0.125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24.0</v>
      </c>
      <c r="G22" s="54">
        <f>E22-F22</f>
        <v>24</v>
      </c>
      <c r="H22" s="55">
        <f>F22/E22</f>
        <v>0.5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3.0</v>
      </c>
      <c r="S23" s="54">
        <v>6.0</v>
      </c>
      <c r="T23" s="56">
        <f>R23/Q23</f>
        <v>0.3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2.0</v>
      </c>
      <c r="K25" s="54">
        <f t="shared" ref="K25:K30" si="11">I25-J25</f>
        <v>6</v>
      </c>
      <c r="L25" s="56">
        <f t="shared" ref="L25:L30" si="12">J25/I25</f>
        <v>0.25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18.0</v>
      </c>
      <c r="K26" s="54">
        <f t="shared" si="11"/>
        <v>12</v>
      </c>
      <c r="L26" s="56">
        <f t="shared" si="12"/>
        <v>0.6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22.0</v>
      </c>
      <c r="J27" s="53">
        <v>9.0</v>
      </c>
      <c r="K27" s="54">
        <f t="shared" si="11"/>
        <v>13</v>
      </c>
      <c r="L27" s="56">
        <f t="shared" si="12"/>
        <v>0.4090909091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29.0</v>
      </c>
      <c r="G28" s="54">
        <f t="shared" ref="G28:G29" si="13">E28-F28</f>
        <v>54</v>
      </c>
      <c r="H28" s="55">
        <f t="shared" ref="H28:H29" si="14">F28/E28</f>
        <v>0.3493975904</v>
      </c>
      <c r="I28" s="54">
        <v>24.0</v>
      </c>
      <c r="J28" s="53">
        <v>16.0</v>
      </c>
      <c r="K28" s="54">
        <f t="shared" si="11"/>
        <v>8</v>
      </c>
      <c r="L28" s="56">
        <f t="shared" si="12"/>
        <v>0.6666666667</v>
      </c>
      <c r="M28" s="66"/>
      <c r="N28" s="61"/>
      <c r="O28" s="59"/>
      <c r="P28" s="55"/>
      <c r="Q28" s="66">
        <v>10.0</v>
      </c>
      <c r="R28" s="53">
        <v>1.0</v>
      </c>
      <c r="S28" s="54">
        <f>Q28-R28</f>
        <v>9</v>
      </c>
      <c r="T28" s="56">
        <f>R28/Q28</f>
        <v>0.1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95.0</v>
      </c>
      <c r="G29" s="54">
        <f t="shared" si="13"/>
        <v>11</v>
      </c>
      <c r="H29" s="55">
        <f t="shared" si="14"/>
        <v>0.8962264151</v>
      </c>
      <c r="I29" s="68">
        <v>101.0</v>
      </c>
      <c r="J29" s="69">
        <v>98.0</v>
      </c>
      <c r="K29" s="54">
        <f t="shared" si="11"/>
        <v>3</v>
      </c>
      <c r="L29" s="56">
        <f t="shared" si="12"/>
        <v>0.9702970297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2.0</v>
      </c>
      <c r="G32" s="54">
        <f>E32-F32</f>
        <v>12</v>
      </c>
      <c r="H32" s="55">
        <f>F32/E32</f>
        <v>0.1428571429</v>
      </c>
      <c r="I32" s="54">
        <v>8.0</v>
      </c>
      <c r="J32" s="53">
        <v>8.0</v>
      </c>
      <c r="K32" s="54">
        <f>I32-J32</f>
        <v>0</v>
      </c>
      <c r="L32" s="56">
        <f>J32/I32</f>
        <v>1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51.0</v>
      </c>
      <c r="G34" s="54">
        <f>E34-F34</f>
        <v>17</v>
      </c>
      <c r="H34" s="55">
        <f>F34/E34</f>
        <v>0.75</v>
      </c>
      <c r="I34" s="54">
        <v>15.0</v>
      </c>
      <c r="J34" s="53">
        <v>10.0</v>
      </c>
      <c r="K34" s="54">
        <f>I34-J34</f>
        <v>5</v>
      </c>
      <c r="L34" s="56">
        <f>J34/I34</f>
        <v>0.6666666667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2.0</v>
      </c>
      <c r="V35" s="61">
        <v>6.0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15.0</v>
      </c>
      <c r="G38" s="54">
        <f>E38-F38</f>
        <v>36</v>
      </c>
      <c r="H38" s="55">
        <f>F38/E38</f>
        <v>0.2941176471</v>
      </c>
      <c r="I38" s="54">
        <v>26.0</v>
      </c>
      <c r="J38" s="53">
        <v>11.0</v>
      </c>
      <c r="K38" s="54">
        <f>I38-J38</f>
        <v>15</v>
      </c>
      <c r="L38" s="56">
        <f>J38/I38</f>
        <v>0.4230769231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4.0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/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16.0</v>
      </c>
      <c r="G41" s="54">
        <f t="shared" ref="G41:G42" si="15">E41-F41</f>
        <v>15</v>
      </c>
      <c r="H41" s="55">
        <f t="shared" ref="H41:H42" si="16">F41/E41</f>
        <v>0.5161290323</v>
      </c>
      <c r="I41" s="54">
        <v>36.0</v>
      </c>
      <c r="J41" s="53">
        <v>27.0</v>
      </c>
      <c r="K41" s="54">
        <f t="shared" ref="K41:K42" si="17">I41-J41</f>
        <v>9</v>
      </c>
      <c r="L41" s="56">
        <f t="shared" ref="L41:L42" si="18">J41/I41</f>
        <v>0.75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176.0</v>
      </c>
      <c r="G42" s="54">
        <f t="shared" si="15"/>
        <v>30</v>
      </c>
      <c r="H42" s="55">
        <f t="shared" si="16"/>
        <v>0.854368932</v>
      </c>
      <c r="I42" s="54">
        <v>314.0</v>
      </c>
      <c r="J42" s="53">
        <v>82.0</v>
      </c>
      <c r="K42" s="54">
        <f t="shared" si="17"/>
        <v>232</v>
      </c>
      <c r="L42" s="56">
        <f t="shared" si="18"/>
        <v>0.2611464968</v>
      </c>
      <c r="M42" s="66"/>
      <c r="N42" s="61"/>
      <c r="O42" s="59"/>
      <c r="P42" s="55"/>
      <c r="Q42" s="66"/>
      <c r="R42" s="53"/>
      <c r="S42" s="54"/>
      <c r="T42" s="56"/>
      <c r="U42" s="61">
        <v>5.0</v>
      </c>
      <c r="V42" s="61">
        <v>4.0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4.0</v>
      </c>
      <c r="G49" s="54">
        <f>E49-F49</f>
        <v>5</v>
      </c>
      <c r="H49" s="55">
        <f>F49/E49</f>
        <v>0.4444444444</v>
      </c>
      <c r="I49" s="54">
        <v>40.0</v>
      </c>
      <c r="J49" s="53">
        <v>16.0</v>
      </c>
      <c r="K49" s="54">
        <f>I49-J49</f>
        <v>24</v>
      </c>
      <c r="L49" s="56">
        <f>J49/I49</f>
        <v>0.4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36.0</v>
      </c>
      <c r="G58" s="54">
        <f>E58-F58</f>
        <v>24</v>
      </c>
      <c r="H58" s="55">
        <f>F58/E58</f>
        <v>0.6</v>
      </c>
      <c r="I58" s="54">
        <v>48.0</v>
      </c>
      <c r="J58" s="53">
        <v>30.0</v>
      </c>
      <c r="K58" s="54">
        <f>I58-J58</f>
        <v>18</v>
      </c>
      <c r="L58" s="56">
        <f>J58/I58</f>
        <v>0.625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>
        <v>1.0</v>
      </c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>
        <v>1.0</v>
      </c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1.0</v>
      </c>
      <c r="G73" s="54">
        <f t="shared" ref="G73:G75" si="19">E73-F73</f>
        <v>11</v>
      </c>
      <c r="H73" s="55">
        <f t="shared" ref="H73:H75" si="20">F73/E73</f>
        <v>0.08333333333</v>
      </c>
      <c r="I73" s="54">
        <v>11.0</v>
      </c>
      <c r="J73" s="53">
        <v>8.0</v>
      </c>
      <c r="K73" s="54">
        <f t="shared" ref="K73:K76" si="21">I73-J73</f>
        <v>3</v>
      </c>
      <c r="L73" s="56">
        <f t="shared" ref="L73:L76" si="22">J73/I73</f>
        <v>0.7272727273</v>
      </c>
      <c r="M73" s="66"/>
      <c r="N73" s="61"/>
      <c r="O73" s="59"/>
      <c r="P73" s="55"/>
      <c r="Q73" s="66"/>
      <c r="R73" s="53"/>
      <c r="S73" s="54"/>
      <c r="T73" s="56"/>
      <c r="U73" s="61">
        <v>1.0</v>
      </c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13.0</v>
      </c>
      <c r="G75" s="54">
        <f t="shared" si="19"/>
        <v>27</v>
      </c>
      <c r="H75" s="55">
        <f t="shared" si="20"/>
        <v>0.325</v>
      </c>
      <c r="I75" s="54">
        <v>80.0</v>
      </c>
      <c r="J75" s="53">
        <v>11.0</v>
      </c>
      <c r="K75" s="54">
        <f t="shared" si="21"/>
        <v>69</v>
      </c>
      <c r="L75" s="56">
        <f t="shared" si="22"/>
        <v>0.1375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3.0</v>
      </c>
      <c r="K78" s="54">
        <f>I78-J78</f>
        <v>17</v>
      </c>
      <c r="L78" s="56">
        <f>J78/I78</f>
        <v>0.15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9.0</v>
      </c>
      <c r="G82" s="54">
        <f>E82-F82</f>
        <v>1</v>
      </c>
      <c r="H82" s="55">
        <f>F82/E82</f>
        <v>0.9</v>
      </c>
      <c r="I82" s="54">
        <v>20.0</v>
      </c>
      <c r="J82" s="53">
        <v>5.0</v>
      </c>
      <c r="K82" s="54">
        <f>I82-J82</f>
        <v>15</v>
      </c>
      <c r="L82" s="56">
        <f>J82/I82</f>
        <v>0.25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5.0</v>
      </c>
      <c r="G85" s="54">
        <f>E85-F85</f>
        <v>3</v>
      </c>
      <c r="H85" s="55">
        <f>F85/E85</f>
        <v>0.625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2.0</v>
      </c>
      <c r="V85" s="61">
        <v>3.0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4.0</v>
      </c>
      <c r="K92" s="54">
        <f t="shared" ref="K92:K93" si="23">I92-J92</f>
        <v>4</v>
      </c>
      <c r="L92" s="56">
        <f t="shared" ref="L92:L93" si="24">J92/I92</f>
        <v>0.5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6.0</v>
      </c>
      <c r="G93" s="54">
        <f t="shared" ref="G93:G97" si="25">E93-F93</f>
        <v>17</v>
      </c>
      <c r="H93" s="55">
        <f t="shared" ref="H93:H97" si="26">F93/E93</f>
        <v>0.2608695652</v>
      </c>
      <c r="I93" s="54">
        <v>30.0</v>
      </c>
      <c r="J93" s="53">
        <v>5.0</v>
      </c>
      <c r="K93" s="54">
        <f t="shared" si="23"/>
        <v>25</v>
      </c>
      <c r="L93" s="56">
        <f t="shared" si="24"/>
        <v>0.1666666667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568</v>
      </c>
      <c r="G95" s="77">
        <f t="shared" si="25"/>
        <v>371</v>
      </c>
      <c r="H95" s="33">
        <f t="shared" si="26"/>
        <v>0.6048988285</v>
      </c>
      <c r="I95" s="32">
        <f t="shared" ref="I95:J95" si="28">SUM(I11:I94)</f>
        <v>1096</v>
      </c>
      <c r="J95" s="32">
        <f t="shared" si="28"/>
        <v>480</v>
      </c>
      <c r="K95" s="32">
        <f t="shared" ref="K95:K97" si="34">I95-J95</f>
        <v>616</v>
      </c>
      <c r="L95" s="78">
        <f t="shared" ref="L95:L97" si="35">J95/I95</f>
        <v>0.4379562044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4</v>
      </c>
      <c r="S95" s="81">
        <f t="shared" si="31"/>
        <v>18</v>
      </c>
      <c r="T95" s="78">
        <f t="shared" si="32"/>
        <v>0.1818181818</v>
      </c>
      <c r="U95" s="77">
        <f t="shared" ref="U95:X95" si="33">SUM(U11:U94)</f>
        <v>13</v>
      </c>
      <c r="V95" s="77">
        <f t="shared" si="33"/>
        <v>35</v>
      </c>
      <c r="W95" s="77">
        <f t="shared" si="33"/>
        <v>0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8.0</v>
      </c>
      <c r="K100" s="98">
        <f t="shared" si="38"/>
        <v>12</v>
      </c>
      <c r="L100" s="99">
        <f t="shared" si="39"/>
        <v>0.4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>
        <v>1.0</v>
      </c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2.0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5.0</v>
      </c>
      <c r="G107" s="96">
        <f>E107-F107</f>
        <v>3</v>
      </c>
      <c r="H107" s="97">
        <f>F107/E107</f>
        <v>0.625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4.0</v>
      </c>
      <c r="K109" s="98">
        <f t="shared" si="40"/>
        <v>6</v>
      </c>
      <c r="L109" s="99">
        <f t="shared" si="41"/>
        <v>0.4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>
        <v>1.0</v>
      </c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1.0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1.0</v>
      </c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>
        <v>1.0</v>
      </c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>
        <v>2.0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6.0</v>
      </c>
      <c r="G120" s="96">
        <f t="shared" ref="G120:G123" si="42">E120-F120</f>
        <v>4</v>
      </c>
      <c r="H120" s="97">
        <f t="shared" ref="H120:H123" si="43">F120/E120</f>
        <v>0.6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1.0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2.0</v>
      </c>
      <c r="K122" s="98">
        <f t="shared" ref="K122:K123" si="44">I122-J122</f>
        <v>8</v>
      </c>
      <c r="L122" s="99">
        <f t="shared" ref="L122:L123" si="45">J122/I122</f>
        <v>0.2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55.0</v>
      </c>
      <c r="G123" s="96">
        <f t="shared" si="42"/>
        <v>15</v>
      </c>
      <c r="H123" s="97">
        <f t="shared" si="43"/>
        <v>0.7857142857</v>
      </c>
      <c r="I123" s="96">
        <v>67.0</v>
      </c>
      <c r="J123" s="95">
        <v>17.0</v>
      </c>
      <c r="K123" s="98">
        <f t="shared" si="44"/>
        <v>50</v>
      </c>
      <c r="L123" s="99">
        <f t="shared" si="45"/>
        <v>0.2537313433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6.0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6.0</v>
      </c>
      <c r="V124" s="95">
        <v>3.0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46.0</v>
      </c>
      <c r="G126" s="96">
        <f t="shared" ref="G126:G129" si="46">E126-F126</f>
        <v>24</v>
      </c>
      <c r="H126" s="97">
        <f t="shared" ref="H126:H129" si="47">F126/E126</f>
        <v>0.6571428571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>
        <v>1.0</v>
      </c>
      <c r="V126" s="95">
        <v>1.0</v>
      </c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14.0</v>
      </c>
      <c r="K127" s="98">
        <f t="shared" ref="K127:K129" si="48">I127-J127</f>
        <v>14</v>
      </c>
      <c r="L127" s="99">
        <f t="shared" ref="L127:L129" si="49">J127/I127</f>
        <v>0.5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>
        <v>1.0</v>
      </c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2.0</v>
      </c>
      <c r="K129" s="98">
        <f t="shared" si="48"/>
        <v>8</v>
      </c>
      <c r="L129" s="99">
        <f t="shared" si="49"/>
        <v>0.2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>
        <v>3.0</v>
      </c>
      <c r="V130" s="95">
        <v>4.0</v>
      </c>
      <c r="W130" s="95"/>
      <c r="X130" s="101"/>
    </row>
    <row r="131" ht="14.25" customHeight="1">
      <c r="A131" s="14"/>
      <c r="B131" s="15"/>
      <c r="C131" s="15"/>
      <c r="D131" s="85" t="s">
        <v>222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/>
      <c r="V131" s="95"/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1.0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4.0</v>
      </c>
      <c r="K136" s="98">
        <f>I136-J136</f>
        <v>8</v>
      </c>
      <c r="L136" s="99">
        <f>J136/I136</f>
        <v>0.3333333333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14.0</v>
      </c>
      <c r="W137" s="95"/>
      <c r="X137" s="101">
        <v>2.0</v>
      </c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9.0</v>
      </c>
      <c r="K140" s="98">
        <f t="shared" si="50"/>
        <v>17</v>
      </c>
      <c r="L140" s="99">
        <f t="shared" si="51"/>
        <v>0.3461538462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4.0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8.0</v>
      </c>
      <c r="K147" s="98">
        <f>I147-J147</f>
        <v>12</v>
      </c>
      <c r="L147" s="99">
        <f>J147/I147</f>
        <v>0.4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2.0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15.0</v>
      </c>
      <c r="G149" s="96">
        <f>E149-F149</f>
        <v>9</v>
      </c>
      <c r="H149" s="97">
        <f>F149/E149</f>
        <v>0.625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>
        <v>1.0</v>
      </c>
      <c r="V149" s="95">
        <v>1.0</v>
      </c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0.0</v>
      </c>
      <c r="G155" s="96">
        <f>E155-F155</f>
        <v>10</v>
      </c>
      <c r="H155" s="97">
        <f>F155/E155</f>
        <v>0</v>
      </c>
      <c r="I155" s="96">
        <v>8.0</v>
      </c>
      <c r="J155" s="95">
        <v>0.0</v>
      </c>
      <c r="K155" s="98">
        <f>I155-J155</f>
        <v>8</v>
      </c>
      <c r="L155" s="99">
        <f>J155/I155</f>
        <v>0</v>
      </c>
      <c r="M155" s="96"/>
      <c r="N155" s="95"/>
      <c r="O155" s="98"/>
      <c r="P155" s="97"/>
      <c r="Q155" s="96"/>
      <c r="R155" s="95"/>
      <c r="S155" s="98"/>
      <c r="T155" s="99"/>
      <c r="U155" s="100">
        <v>1.0</v>
      </c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/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224</v>
      </c>
      <c r="G159" s="107">
        <f t="shared" ref="G159:G160" si="61">E159-F159</f>
        <v>132</v>
      </c>
      <c r="H159" s="108">
        <f t="shared" ref="H159:H160" si="62">F159/E159</f>
        <v>0.6292134831</v>
      </c>
      <c r="I159" s="107">
        <f t="shared" ref="I159:J159" si="55">SUM(I96:I158)</f>
        <v>276</v>
      </c>
      <c r="J159" s="107">
        <f t="shared" si="55"/>
        <v>83</v>
      </c>
      <c r="K159" s="109">
        <f t="shared" si="56"/>
        <v>193</v>
      </c>
      <c r="L159" s="110">
        <f t="shared" si="57"/>
        <v>0.3007246377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20</v>
      </c>
      <c r="V159" s="107">
        <f t="shared" si="60"/>
        <v>63</v>
      </c>
      <c r="W159" s="107">
        <f t="shared" si="60"/>
        <v>2</v>
      </c>
      <c r="X159" s="111">
        <f t="shared" si="60"/>
        <v>13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11.0</v>
      </c>
      <c r="G160" s="116">
        <f t="shared" si="61"/>
        <v>8</v>
      </c>
      <c r="H160" s="117">
        <f t="shared" si="62"/>
        <v>0.5789473684</v>
      </c>
      <c r="I160" s="116">
        <v>15.0</v>
      </c>
      <c r="J160" s="115">
        <v>11.0</v>
      </c>
      <c r="K160" s="118">
        <f t="shared" si="56"/>
        <v>4</v>
      </c>
      <c r="L160" s="119">
        <f t="shared" si="57"/>
        <v>0.7333333333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9.0</v>
      </c>
      <c r="G162" s="125">
        <f>E162-F162</f>
        <v>1</v>
      </c>
      <c r="H162" s="126">
        <f>F162/E162</f>
        <v>0.9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8.0</v>
      </c>
      <c r="G165" s="125">
        <f>E165-F165</f>
        <v>5</v>
      </c>
      <c r="H165" s="126">
        <f>F165/E165</f>
        <v>0.6153846154</v>
      </c>
      <c r="I165" s="125">
        <v>20.0</v>
      </c>
      <c r="J165" s="121">
        <v>5.0</v>
      </c>
      <c r="K165" s="127">
        <f>I165-J165</f>
        <v>15</v>
      </c>
      <c r="L165" s="128">
        <f>J165/I165</f>
        <v>0.25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2.0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1.0</v>
      </c>
      <c r="K171" s="127">
        <f t="shared" si="63"/>
        <v>8</v>
      </c>
      <c r="L171" s="128">
        <f t="shared" si="64"/>
        <v>0.1111111111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13.0</v>
      </c>
      <c r="G174" s="125">
        <f t="shared" ref="G174:G175" si="65">E174-F174</f>
        <v>14</v>
      </c>
      <c r="H174" s="126">
        <f t="shared" ref="H174:H175" si="66">F174/E174</f>
        <v>0.4814814815</v>
      </c>
      <c r="I174" s="125">
        <v>54.0</v>
      </c>
      <c r="J174" s="121">
        <v>33.0</v>
      </c>
      <c r="K174" s="127">
        <f t="shared" ref="K174:K175" si="67">I174-J174</f>
        <v>21</v>
      </c>
      <c r="L174" s="128">
        <f t="shared" ref="L174:L175" si="68">J174/I174</f>
        <v>0.6111111111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3.0</v>
      </c>
      <c r="K175" s="127">
        <f t="shared" si="67"/>
        <v>7</v>
      </c>
      <c r="L175" s="128">
        <f t="shared" si="68"/>
        <v>0.3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2.0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2.0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6.0</v>
      </c>
      <c r="G187" s="125">
        <f t="shared" ref="G187:G188" si="69">E187-F187</f>
        <v>0</v>
      </c>
      <c r="H187" s="126">
        <f t="shared" ref="H187:H188" si="70">F187/E187</f>
        <v>1</v>
      </c>
      <c r="I187" s="125">
        <v>13.0</v>
      </c>
      <c r="J187" s="121">
        <v>4.0</v>
      </c>
      <c r="K187" s="127">
        <f t="shared" ref="K187:K189" si="71">I187-J187</f>
        <v>9</v>
      </c>
      <c r="L187" s="128">
        <f t="shared" ref="L187:L189" si="72">J187/I187</f>
        <v>0.3076923077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7.0</v>
      </c>
      <c r="G188" s="125">
        <f t="shared" si="69"/>
        <v>13</v>
      </c>
      <c r="H188" s="126">
        <f t="shared" si="70"/>
        <v>0.35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>
        <v>17.0</v>
      </c>
      <c r="J189" s="121">
        <v>3.0</v>
      </c>
      <c r="K189" s="127">
        <f t="shared" si="71"/>
        <v>14</v>
      </c>
      <c r="L189" s="128">
        <f t="shared" si="72"/>
        <v>0.1764705882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/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5.0</v>
      </c>
      <c r="K198" s="127">
        <f>I198-J198</f>
        <v>10</v>
      </c>
      <c r="L198" s="128">
        <f>J198/I198</f>
        <v>0.3333333333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11.0</v>
      </c>
      <c r="G207" s="125">
        <f t="shared" ref="G207:G210" si="73">E207-F207</f>
        <v>9</v>
      </c>
      <c r="H207" s="126">
        <f t="shared" ref="H207:H210" si="74">F207/E207</f>
        <v>0.55</v>
      </c>
      <c r="I207" s="125">
        <v>30.0</v>
      </c>
      <c r="J207" s="121">
        <v>1.0</v>
      </c>
      <c r="K207" s="127">
        <f t="shared" ref="K207:K210" si="75">I207-J207</f>
        <v>29</v>
      </c>
      <c r="L207" s="128">
        <f t="shared" ref="L207:L210" si="76">J207/I207</f>
        <v>0.03333333333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2.0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30.0</v>
      </c>
      <c r="G208" s="125">
        <f t="shared" si="73"/>
        <v>26</v>
      </c>
      <c r="H208" s="126">
        <f t="shared" si="74"/>
        <v>0.5357142857</v>
      </c>
      <c r="I208" s="125">
        <v>89.0</v>
      </c>
      <c r="J208" s="121">
        <v>20.0</v>
      </c>
      <c r="K208" s="127">
        <f t="shared" si="75"/>
        <v>69</v>
      </c>
      <c r="L208" s="128">
        <f t="shared" si="76"/>
        <v>0.2247191011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8.0</v>
      </c>
      <c r="G209" s="125">
        <f t="shared" si="73"/>
        <v>7</v>
      </c>
      <c r="H209" s="126">
        <f t="shared" si="74"/>
        <v>0.5333333333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>
        <v>2.0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1.0</v>
      </c>
      <c r="G210" s="125">
        <f t="shared" si="73"/>
        <v>9</v>
      </c>
      <c r="H210" s="126">
        <f t="shared" si="74"/>
        <v>0.1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10.0</v>
      </c>
      <c r="G214" s="125">
        <f t="shared" si="77"/>
        <v>10</v>
      </c>
      <c r="H214" s="126">
        <f t="shared" si="78"/>
        <v>0.5</v>
      </c>
      <c r="I214" s="125">
        <v>30.0</v>
      </c>
      <c r="J214" s="121">
        <v>5.0</v>
      </c>
      <c r="K214" s="127">
        <f t="shared" ref="K214:K215" si="79">I214-J214</f>
        <v>25</v>
      </c>
      <c r="L214" s="128">
        <f t="shared" ref="L214:L215" si="80">J214/I214</f>
        <v>0.1666666667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>
        <v>0.0</v>
      </c>
      <c r="W214" s="121">
        <v>1.0</v>
      </c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1.0</v>
      </c>
      <c r="K217" s="127">
        <f>I217-J217</f>
        <v>15</v>
      </c>
      <c r="L217" s="128">
        <f>J217/I217</f>
        <v>0.0625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13.0</v>
      </c>
      <c r="G220" s="125">
        <f>E220-F220</f>
        <v>35</v>
      </c>
      <c r="H220" s="126">
        <f>F220/E220</f>
        <v>0.2708333333</v>
      </c>
      <c r="I220" s="125">
        <v>34.0</v>
      </c>
      <c r="J220" s="121">
        <v>17.0</v>
      </c>
      <c r="K220" s="127">
        <f>I220-J220</f>
        <v>17</v>
      </c>
      <c r="L220" s="128">
        <f>J220/I220</f>
        <v>0.5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4.0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>
        <v>1.0</v>
      </c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133</v>
      </c>
      <c r="G222" s="77">
        <f t="shared" ref="G222:G223" si="86">E222-F222</f>
        <v>146</v>
      </c>
      <c r="H222" s="33">
        <f t="shared" ref="H222:H223" si="87">F222/E222</f>
        <v>0.476702509</v>
      </c>
      <c r="I222" s="77">
        <f t="shared" ref="I222:J222" si="82">SUM(I160:I221)</f>
        <v>437</v>
      </c>
      <c r="J222" s="77">
        <f t="shared" si="82"/>
        <v>129</v>
      </c>
      <c r="K222" s="32">
        <f t="shared" ref="K222:K223" si="88">I222-J222</f>
        <v>308</v>
      </c>
      <c r="L222" s="78">
        <f t="shared" ref="L222:L223" si="89">J222/I222</f>
        <v>0.295194508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3</v>
      </c>
      <c r="V222" s="77">
        <f t="shared" si="85"/>
        <v>23</v>
      </c>
      <c r="W222" s="77">
        <f t="shared" si="85"/>
        <v>1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8.0</v>
      </c>
      <c r="K223" s="141">
        <f t="shared" si="88"/>
        <v>22</v>
      </c>
      <c r="L223" s="142">
        <f t="shared" si="89"/>
        <v>0.2666666667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>
        <v>1.0</v>
      </c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2.0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29.0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0.0</v>
      </c>
      <c r="K231" s="145">
        <f t="shared" ref="K231:K232" si="90">I231-J231</f>
        <v>50</v>
      </c>
      <c r="L231" s="147">
        <f t="shared" ref="L231:L232" si="91">J231/I231</f>
        <v>0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8.0</v>
      </c>
      <c r="G232" s="143">
        <f>E232-F232</f>
        <v>15</v>
      </c>
      <c r="H232" s="146">
        <f>F232/E232</f>
        <v>0.347826087</v>
      </c>
      <c r="I232" s="143">
        <v>58.0</v>
      </c>
      <c r="J232" s="144">
        <v>24.0</v>
      </c>
      <c r="K232" s="145">
        <f t="shared" si="90"/>
        <v>34</v>
      </c>
      <c r="L232" s="147">
        <f t="shared" si="91"/>
        <v>0.4137931034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>
        <v>2.0</v>
      </c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0.0</v>
      </c>
      <c r="S233" s="145">
        <f>Q233-R233</f>
        <v>5</v>
      </c>
      <c r="T233" s="147">
        <f>R233/Q233</f>
        <v>0</v>
      </c>
      <c r="U233" s="144"/>
      <c r="V233" s="144"/>
      <c r="W233" s="144">
        <v>1.0</v>
      </c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59.0</v>
      </c>
      <c r="G238" s="143">
        <f t="shared" si="92"/>
        <v>47</v>
      </c>
      <c r="H238" s="146">
        <f t="shared" si="93"/>
        <v>0.5566037736</v>
      </c>
      <c r="I238" s="143">
        <v>96.0</v>
      </c>
      <c r="J238" s="144">
        <v>18.0</v>
      </c>
      <c r="K238" s="145">
        <f>I238-J238</f>
        <v>78</v>
      </c>
      <c r="L238" s="147">
        <f>J238/I238</f>
        <v>0.1875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/>
      <c r="V238" s="144"/>
      <c r="W238" s="144"/>
      <c r="X238" s="148"/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>
        <v>2.0</v>
      </c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0.0</v>
      </c>
      <c r="G257" s="143">
        <f>E257-F257</f>
        <v>5</v>
      </c>
      <c r="H257" s="146">
        <f>F257/E257</f>
        <v>0</v>
      </c>
      <c r="I257" s="143">
        <v>10.0</v>
      </c>
      <c r="J257" s="144">
        <v>10.0</v>
      </c>
      <c r="K257" s="145">
        <f>I257-J257</f>
        <v>0</v>
      </c>
      <c r="L257" s="147">
        <f>J257/I257</f>
        <v>1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4.0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5.0</v>
      </c>
      <c r="G259" s="143">
        <f>E259-F259</f>
        <v>5</v>
      </c>
      <c r="H259" s="146">
        <f>F259/E259</f>
        <v>0.5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>
        <v>1.0</v>
      </c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12.0</v>
      </c>
      <c r="G268" s="143">
        <f>E268-F268</f>
        <v>3</v>
      </c>
      <c r="H268" s="146">
        <f>F268/E268</f>
        <v>0.8</v>
      </c>
      <c r="I268" s="143">
        <v>5.0</v>
      </c>
      <c r="J268" s="144">
        <v>0.0</v>
      </c>
      <c r="K268" s="145">
        <f t="shared" ref="K268:K270" si="96">I268-J268</f>
        <v>5</v>
      </c>
      <c r="L268" s="147">
        <f t="shared" ref="L268:L270" si="97">J268/I268</f>
        <v>0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8.0</v>
      </c>
      <c r="K270" s="145">
        <f t="shared" si="96"/>
        <v>2</v>
      </c>
      <c r="L270" s="147">
        <f t="shared" si="97"/>
        <v>0.8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>
        <v>1.0</v>
      </c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3.0</v>
      </c>
      <c r="K278" s="145">
        <f>I278-J278</f>
        <v>6</v>
      </c>
      <c r="L278" s="147">
        <f>J278/I278</f>
        <v>0.3333333333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3.0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11.0</v>
      </c>
      <c r="G287" s="143">
        <f t="shared" ref="G287:G289" si="98">E287-F287</f>
        <v>9</v>
      </c>
      <c r="H287" s="146">
        <f t="shared" ref="H287:H289" si="99">F287/E287</f>
        <v>0.55</v>
      </c>
      <c r="I287" s="143">
        <v>40.0</v>
      </c>
      <c r="J287" s="144">
        <v>11.0</v>
      </c>
      <c r="K287" s="145">
        <f t="shared" ref="K287:K289" si="100">I287-J287</f>
        <v>29</v>
      </c>
      <c r="L287" s="147">
        <f t="shared" ref="L287:L289" si="101">J287/I287</f>
        <v>0.275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1.0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117</v>
      </c>
      <c r="G297" s="77">
        <f>E297-F297</f>
        <v>137</v>
      </c>
      <c r="H297" s="33">
        <f t="shared" ref="H297:H298" si="108">F297/E297</f>
        <v>0.4606299213</v>
      </c>
      <c r="I297" s="77">
        <f t="shared" ref="I297:J297" si="103">SUM(I223:I296)</f>
        <v>379</v>
      </c>
      <c r="J297" s="77">
        <f t="shared" si="103"/>
        <v>123</v>
      </c>
      <c r="K297" s="77">
        <f>I297-J297</f>
        <v>256</v>
      </c>
      <c r="L297" s="78">
        <f t="shared" ref="L297:L298" si="110">J297/I297</f>
        <v>0.3245382586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0</v>
      </c>
      <c r="S297" s="77">
        <f>Q297-R297</f>
        <v>5</v>
      </c>
      <c r="T297" s="78">
        <f t="shared" ref="T297:T298" si="114">R297/Q297</f>
        <v>0</v>
      </c>
      <c r="U297" s="77">
        <f t="shared" ref="U297:X297" si="106">SUM(U223:U296)</f>
        <v>6</v>
      </c>
      <c r="V297" s="77">
        <f t="shared" si="106"/>
        <v>58</v>
      </c>
      <c r="W297" s="77">
        <f t="shared" si="106"/>
        <v>1</v>
      </c>
      <c r="X297" s="82">
        <f t="shared" si="106"/>
        <v>1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1042</v>
      </c>
      <c r="G298" s="158">
        <f t="shared" si="107"/>
        <v>786</v>
      </c>
      <c r="H298" s="159">
        <f t="shared" si="108"/>
        <v>0.5700218818</v>
      </c>
      <c r="I298" s="158">
        <f t="shared" ref="I298:K298" si="109">I95+I159+I222+I297</f>
        <v>2188</v>
      </c>
      <c r="J298" s="158">
        <f t="shared" si="109"/>
        <v>815</v>
      </c>
      <c r="K298" s="158">
        <f t="shared" si="109"/>
        <v>1373</v>
      </c>
      <c r="L298" s="160">
        <f t="shared" si="110"/>
        <v>0.3724862888</v>
      </c>
      <c r="M298" s="158">
        <f t="shared" ref="M298:O298" si="111">M95+M159+M222+M297</f>
        <v>22</v>
      </c>
      <c r="N298" s="158">
        <f t="shared" si="111"/>
        <v>5</v>
      </c>
      <c r="O298" s="158">
        <f t="shared" si="111"/>
        <v>17</v>
      </c>
      <c r="P298" s="159">
        <f t="shared" si="112"/>
        <v>0.2272727273</v>
      </c>
      <c r="Q298" s="158">
        <f t="shared" ref="Q298:S298" si="113">Q95+Q159+Q222+Q297</f>
        <v>34</v>
      </c>
      <c r="R298" s="158">
        <f t="shared" si="113"/>
        <v>9</v>
      </c>
      <c r="S298" s="158">
        <f t="shared" si="113"/>
        <v>25</v>
      </c>
      <c r="T298" s="160">
        <f t="shared" si="114"/>
        <v>0.2647058824</v>
      </c>
      <c r="U298" s="157">
        <f t="shared" ref="U298:X298" si="115">U95+U159+U222+U297</f>
        <v>42</v>
      </c>
      <c r="V298" s="158">
        <f t="shared" si="115"/>
        <v>179</v>
      </c>
      <c r="W298" s="158">
        <f t="shared" si="115"/>
        <v>4</v>
      </c>
      <c r="X298" s="161">
        <f t="shared" si="115"/>
        <v>18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568</v>
      </c>
      <c r="G306" s="178">
        <f t="shared" si="116"/>
        <v>371</v>
      </c>
      <c r="H306" s="180">
        <f t="shared" ref="H306:H307" si="120">F306/E306</f>
        <v>0.6048988285</v>
      </c>
      <c r="I306" s="178">
        <f t="shared" ref="I306:O306" si="117">(I95)</f>
        <v>1096</v>
      </c>
      <c r="J306" s="179">
        <f t="shared" si="117"/>
        <v>480</v>
      </c>
      <c r="K306" s="178">
        <f t="shared" si="117"/>
        <v>616</v>
      </c>
      <c r="L306" s="180">
        <f t="shared" si="117"/>
        <v>0.4379562044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4</v>
      </c>
      <c r="S306" s="178">
        <f t="shared" si="118"/>
        <v>18</v>
      </c>
      <c r="T306" s="180">
        <f t="shared" si="118"/>
        <v>0.1818181818</v>
      </c>
      <c r="U306" s="181">
        <f t="shared" si="118"/>
        <v>13</v>
      </c>
      <c r="V306" s="181">
        <f t="shared" si="118"/>
        <v>35</v>
      </c>
      <c r="W306" s="181">
        <f t="shared" si="118"/>
        <v>0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224</v>
      </c>
      <c r="G307" s="184">
        <f t="shared" si="119"/>
        <v>132</v>
      </c>
      <c r="H307" s="186">
        <f t="shared" si="120"/>
        <v>0.6292134831</v>
      </c>
      <c r="I307" s="184">
        <f t="shared" ref="I307:L307" si="121">I159</f>
        <v>276</v>
      </c>
      <c r="J307" s="185">
        <f t="shared" si="121"/>
        <v>83</v>
      </c>
      <c r="K307" s="184">
        <f t="shared" si="121"/>
        <v>193</v>
      </c>
      <c r="L307" s="186">
        <f t="shared" si="121"/>
        <v>0.3007246377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20</v>
      </c>
      <c r="V307" s="185">
        <f t="shared" si="123"/>
        <v>63</v>
      </c>
      <c r="W307" s="185">
        <f t="shared" si="123"/>
        <v>2</v>
      </c>
      <c r="X307" s="187">
        <f t="shared" si="123"/>
        <v>13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133</v>
      </c>
      <c r="G308" s="189">
        <f t="shared" si="124"/>
        <v>146</v>
      </c>
      <c r="H308" s="191">
        <f t="shared" si="124"/>
        <v>0.476702509</v>
      </c>
      <c r="I308" s="189">
        <f t="shared" si="124"/>
        <v>437</v>
      </c>
      <c r="J308" s="190">
        <f t="shared" si="124"/>
        <v>129</v>
      </c>
      <c r="K308" s="189">
        <f t="shared" si="124"/>
        <v>308</v>
      </c>
      <c r="L308" s="191">
        <f t="shared" si="124"/>
        <v>0.295194508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3</v>
      </c>
      <c r="V308" s="192">
        <f t="shared" si="124"/>
        <v>23</v>
      </c>
      <c r="W308" s="192">
        <f t="shared" si="124"/>
        <v>1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117</v>
      </c>
      <c r="G309" s="195">
        <f t="shared" si="125"/>
        <v>137</v>
      </c>
      <c r="H309" s="197">
        <f t="shared" si="125"/>
        <v>0.4606299213</v>
      </c>
      <c r="I309" s="195">
        <f t="shared" si="125"/>
        <v>379</v>
      </c>
      <c r="J309" s="196">
        <f t="shared" si="125"/>
        <v>123</v>
      </c>
      <c r="K309" s="195">
        <f t="shared" si="125"/>
        <v>256</v>
      </c>
      <c r="L309" s="197">
        <f t="shared" si="125"/>
        <v>0.3245382586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0</v>
      </c>
      <c r="S309" s="195">
        <f t="shared" si="125"/>
        <v>5</v>
      </c>
      <c r="T309" s="197">
        <f t="shared" si="125"/>
        <v>0</v>
      </c>
      <c r="U309" s="196">
        <f t="shared" si="125"/>
        <v>6</v>
      </c>
      <c r="V309" s="196">
        <f t="shared" si="125"/>
        <v>58</v>
      </c>
      <c r="W309" s="196">
        <f t="shared" si="125"/>
        <v>1</v>
      </c>
      <c r="X309" s="198">
        <f t="shared" si="125"/>
        <v>1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1042</v>
      </c>
      <c r="G310" s="200">
        <f t="shared" si="126"/>
        <v>786</v>
      </c>
      <c r="H310" s="201">
        <f t="shared" si="126"/>
        <v>0.5700218818</v>
      </c>
      <c r="I310" s="200">
        <f t="shared" si="126"/>
        <v>2188</v>
      </c>
      <c r="J310" s="200">
        <f t="shared" si="126"/>
        <v>815</v>
      </c>
      <c r="K310" s="200">
        <f t="shared" si="126"/>
        <v>1373</v>
      </c>
      <c r="L310" s="201">
        <f t="shared" si="126"/>
        <v>0.3724862888</v>
      </c>
      <c r="M310" s="200">
        <f t="shared" si="126"/>
        <v>22</v>
      </c>
      <c r="N310" s="200">
        <f t="shared" si="126"/>
        <v>5</v>
      </c>
      <c r="O310" s="200">
        <f t="shared" si="126"/>
        <v>17</v>
      </c>
      <c r="P310" s="201">
        <f t="shared" si="126"/>
        <v>0.2272727273</v>
      </c>
      <c r="Q310" s="200">
        <f t="shared" si="126"/>
        <v>34</v>
      </c>
      <c r="R310" s="200">
        <f t="shared" si="126"/>
        <v>9</v>
      </c>
      <c r="S310" s="200">
        <f t="shared" si="126"/>
        <v>25</v>
      </c>
      <c r="T310" s="201">
        <f t="shared" si="126"/>
        <v>0.2647058824</v>
      </c>
      <c r="U310" s="200">
        <f t="shared" si="126"/>
        <v>42</v>
      </c>
      <c r="V310" s="200">
        <f t="shared" si="126"/>
        <v>179</v>
      </c>
      <c r="W310" s="200">
        <f t="shared" si="126"/>
        <v>4</v>
      </c>
      <c r="X310" s="202">
        <f t="shared" si="126"/>
        <v>18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569</v>
      </c>
      <c r="G318" s="178">
        <f t="shared" si="127"/>
        <v>380</v>
      </c>
      <c r="H318" s="180">
        <f t="shared" ref="H318:H322" si="130">F318/E318</f>
        <v>0.5995785037</v>
      </c>
      <c r="I318" s="178">
        <f t="shared" ref="I318:K318" si="128">I306+Q306</f>
        <v>1118</v>
      </c>
      <c r="J318" s="179">
        <f t="shared" si="128"/>
        <v>484</v>
      </c>
      <c r="K318" s="178">
        <f t="shared" si="128"/>
        <v>634</v>
      </c>
      <c r="L318" s="204">
        <f t="shared" ref="L318:L322" si="132">J318/I318</f>
        <v>0.4329159213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226</v>
      </c>
      <c r="G319" s="206">
        <f t="shared" si="129"/>
        <v>132</v>
      </c>
      <c r="H319" s="208">
        <f t="shared" si="130"/>
        <v>0.6312849162</v>
      </c>
      <c r="I319" s="206">
        <f t="shared" ref="I319:K319" si="131">I307+Q307</f>
        <v>278</v>
      </c>
      <c r="J319" s="207">
        <f t="shared" si="131"/>
        <v>84</v>
      </c>
      <c r="K319" s="206">
        <f t="shared" si="131"/>
        <v>194</v>
      </c>
      <c r="L319" s="209">
        <f t="shared" si="132"/>
        <v>0.3021582734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133</v>
      </c>
      <c r="G320" s="189">
        <f t="shared" si="133"/>
        <v>151</v>
      </c>
      <c r="H320" s="191">
        <f t="shared" si="130"/>
        <v>0.4683098592</v>
      </c>
      <c r="I320" s="189">
        <f t="shared" ref="I320:K320" si="134">I308+Q308</f>
        <v>442</v>
      </c>
      <c r="J320" s="190">
        <f t="shared" si="134"/>
        <v>133</v>
      </c>
      <c r="K320" s="189">
        <f t="shared" si="134"/>
        <v>309</v>
      </c>
      <c r="L320" s="210">
        <f t="shared" si="132"/>
        <v>0.3009049774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119</v>
      </c>
      <c r="G321" s="195">
        <f t="shared" si="135"/>
        <v>140</v>
      </c>
      <c r="H321" s="197">
        <f t="shared" si="130"/>
        <v>0.4594594595</v>
      </c>
      <c r="I321" s="195">
        <f t="shared" ref="I321:K321" si="136">I309+Q309</f>
        <v>384</v>
      </c>
      <c r="J321" s="196">
        <f t="shared" si="136"/>
        <v>123</v>
      </c>
      <c r="K321" s="195">
        <f t="shared" si="136"/>
        <v>261</v>
      </c>
      <c r="L321" s="211">
        <f t="shared" si="132"/>
        <v>0.3203125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1047</v>
      </c>
      <c r="G322" s="213">
        <f t="shared" si="137"/>
        <v>803</v>
      </c>
      <c r="H322" s="214">
        <f t="shared" si="130"/>
        <v>0.5659459459</v>
      </c>
      <c r="I322" s="213">
        <f t="shared" ref="I322:K322" si="138">I310+Q310</f>
        <v>2222</v>
      </c>
      <c r="J322" s="200">
        <f t="shared" si="138"/>
        <v>824</v>
      </c>
      <c r="K322" s="213">
        <f t="shared" si="138"/>
        <v>1398</v>
      </c>
      <c r="L322" s="215">
        <f t="shared" si="132"/>
        <v>0.3708370837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1042</v>
      </c>
      <c r="G326" s="224">
        <f t="shared" si="139"/>
        <v>786</v>
      </c>
      <c r="H326" s="225">
        <f t="shared" ref="H326:H330" si="141">F326/E326</f>
        <v>0.5700218818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2188</v>
      </c>
      <c r="F327" s="224">
        <f t="shared" si="140"/>
        <v>815</v>
      </c>
      <c r="G327" s="224">
        <f t="shared" si="140"/>
        <v>1373</v>
      </c>
      <c r="H327" s="225">
        <f t="shared" si="141"/>
        <v>0.3724862888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5</v>
      </c>
      <c r="G328" s="224">
        <f t="shared" si="142"/>
        <v>17</v>
      </c>
      <c r="H328" s="225">
        <f t="shared" si="141"/>
        <v>0.2272727273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9</v>
      </c>
      <c r="G329" s="224">
        <f t="shared" si="143"/>
        <v>25</v>
      </c>
      <c r="H329" s="225">
        <f t="shared" si="141"/>
        <v>0.2647058824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4072</v>
      </c>
      <c r="F330" s="213">
        <f t="shared" si="144"/>
        <v>1871</v>
      </c>
      <c r="G330" s="213">
        <f t="shared" si="144"/>
        <v>2201</v>
      </c>
      <c r="H330" s="227">
        <f t="shared" si="141"/>
        <v>0.4594793713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87.0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14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1042</v>
      </c>
      <c r="F333" s="224">
        <f>U298</f>
        <v>42</v>
      </c>
      <c r="G333" s="224">
        <f t="shared" ref="G333:G334" si="146">J344-G335</f>
        <v>236</v>
      </c>
      <c r="H333" s="230">
        <f t="shared" ref="H333:H336" si="147">E333+F333+G333</f>
        <v>1320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815</v>
      </c>
      <c r="F334" s="224">
        <f>V298</f>
        <v>179</v>
      </c>
      <c r="G334" s="224">
        <f t="shared" si="146"/>
        <v>154</v>
      </c>
      <c r="H334" s="230">
        <f t="shared" si="147"/>
        <v>1148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5</v>
      </c>
      <c r="F335" s="224">
        <f>W298</f>
        <v>4</v>
      </c>
      <c r="G335" s="231">
        <v>0.0</v>
      </c>
      <c r="H335" s="230">
        <f t="shared" si="147"/>
        <v>9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9</v>
      </c>
      <c r="F336" s="224">
        <f>X298</f>
        <v>18</v>
      </c>
      <c r="G336" s="231">
        <v>1.0</v>
      </c>
      <c r="H336" s="230">
        <f t="shared" si="147"/>
        <v>28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1871</v>
      </c>
      <c r="F337" s="213">
        <f t="shared" si="148"/>
        <v>243</v>
      </c>
      <c r="G337" s="213">
        <f t="shared" si="148"/>
        <v>391</v>
      </c>
      <c r="H337" s="232">
        <f>H333+H334+H335+H336</f>
        <v>2505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676</v>
      </c>
      <c r="F344" s="245">
        <v>496.0</v>
      </c>
      <c r="G344" s="245">
        <f t="shared" ref="G344:G346" si="150">SUM(E344:F344)</f>
        <v>1172</v>
      </c>
      <c r="H344" s="246">
        <v>26.0</v>
      </c>
      <c r="I344" s="246">
        <v>131.0</v>
      </c>
      <c r="J344" s="246">
        <v>236.0</v>
      </c>
      <c r="K344" s="247">
        <f t="shared" ref="K344:K345" si="151">M344-L344</f>
        <v>702</v>
      </c>
      <c r="L344" s="247">
        <f t="shared" ref="L344:L345" si="152">F344+I344</f>
        <v>627</v>
      </c>
      <c r="M344" s="248">
        <f t="shared" ref="M344:M345" si="153">H333+H335</f>
        <v>1329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621</v>
      </c>
      <c r="F345" s="245">
        <v>400.0</v>
      </c>
      <c r="G345" s="245">
        <f t="shared" si="150"/>
        <v>1021</v>
      </c>
      <c r="H345" s="246">
        <v>17.0</v>
      </c>
      <c r="I345" s="246">
        <v>138.0</v>
      </c>
      <c r="J345" s="246">
        <f>SUM(H345:I345)</f>
        <v>155</v>
      </c>
      <c r="K345" s="247">
        <f t="shared" si="151"/>
        <v>638</v>
      </c>
      <c r="L345" s="247">
        <f t="shared" si="152"/>
        <v>538</v>
      </c>
      <c r="M345" s="248">
        <f t="shared" si="153"/>
        <v>1176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1297</v>
      </c>
      <c r="F346" s="250">
        <f>SUM(F344:F345)</f>
        <v>896</v>
      </c>
      <c r="G346" s="250">
        <f t="shared" si="150"/>
        <v>2193</v>
      </c>
      <c r="H346" s="251">
        <f t="shared" ref="H346:M346" si="154">SUM(H344:H345)</f>
        <v>43</v>
      </c>
      <c r="I346" s="251">
        <f t="shared" si="154"/>
        <v>269</v>
      </c>
      <c r="J346" s="251">
        <f t="shared" si="154"/>
        <v>391</v>
      </c>
      <c r="K346" s="252">
        <f t="shared" si="154"/>
        <v>1340</v>
      </c>
      <c r="L346" s="252">
        <f t="shared" si="154"/>
        <v>1165</v>
      </c>
      <c r="M346" s="253">
        <f t="shared" si="154"/>
        <v>2505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2.0</v>
      </c>
      <c r="F353" s="265">
        <v>4.0</v>
      </c>
      <c r="G353" s="266">
        <f t="shared" ref="G353:G356" si="155">SUM(E353:F353)</f>
        <v>6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3.0</v>
      </c>
      <c r="F354" s="268">
        <v>2.0</v>
      </c>
      <c r="G354" s="269">
        <f t="shared" si="155"/>
        <v>5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2.0</v>
      </c>
      <c r="F355" s="271">
        <v>6.0</v>
      </c>
      <c r="G355" s="272">
        <f t="shared" si="155"/>
        <v>8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3.0</v>
      </c>
      <c r="F356" s="274">
        <v>1.0</v>
      </c>
      <c r="G356" s="275">
        <f t="shared" si="155"/>
        <v>4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10</v>
      </c>
      <c r="F357" s="277">
        <f t="shared" si="156"/>
        <v>13</v>
      </c>
      <c r="G357" s="277">
        <f t="shared" si="156"/>
        <v>23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4.0</v>
      </c>
      <c r="F358" s="279">
        <v>29.0</v>
      </c>
      <c r="G358" s="279">
        <f>SUM(E358:F358)</f>
        <v>33</v>
      </c>
      <c r="H358" s="163"/>
      <c r="I358" s="280">
        <f>G357+G358</f>
        <v>56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41796.0</v>
      </c>
      <c r="K365" s="5"/>
      <c r="L365" s="5"/>
      <c r="M365" s="5"/>
      <c r="N365" s="22"/>
      <c r="O365" s="225">
        <f>J365/J373</f>
        <v>0.5096700241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8390.0</v>
      </c>
      <c r="K366" s="5"/>
      <c r="L366" s="5"/>
      <c r="M366" s="5"/>
      <c r="N366" s="22"/>
      <c r="O366" s="225">
        <f>J366/J373</f>
        <v>0.1023095871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5504.0</v>
      </c>
      <c r="K367" s="5"/>
      <c r="L367" s="5"/>
      <c r="M367" s="5"/>
      <c r="N367" s="22"/>
      <c r="O367" s="225">
        <f>J367/J373</f>
        <v>0.06711704022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4716.0</v>
      </c>
      <c r="K368" s="5"/>
      <c r="L368" s="5"/>
      <c r="M368" s="5"/>
      <c r="N368" s="22"/>
      <c r="O368" s="225">
        <f>J368/J373</f>
        <v>0.05750798722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4294.0</v>
      </c>
      <c r="K369" s="5"/>
      <c r="L369" s="5"/>
      <c r="M369" s="5"/>
      <c r="N369" s="22"/>
      <c r="O369" s="225">
        <f>J369/J373</f>
        <v>0.05236202229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3739.0</v>
      </c>
      <c r="K370" s="5"/>
      <c r="L370" s="5"/>
      <c r="M370" s="5"/>
      <c r="N370" s="22"/>
      <c r="O370" s="225">
        <f>J370/J373</f>
        <v>0.04559422481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6120.0</v>
      </c>
      <c r="K371" s="5"/>
      <c r="L371" s="5"/>
      <c r="M371" s="5"/>
      <c r="N371" s="22"/>
      <c r="O371" s="225">
        <f>J371/J373</f>
        <v>0.07462868571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7447.0</v>
      </c>
      <c r="K372" s="5"/>
      <c r="L372" s="5"/>
      <c r="M372" s="5"/>
      <c r="N372" s="22"/>
      <c r="O372" s="225">
        <f>J372/J373</f>
        <v>0.09081042851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82006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530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16467.0</v>
      </c>
      <c r="I381" s="22"/>
      <c r="J381" s="316">
        <f>H381/H387</f>
        <v>0.2008023803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19158</v>
      </c>
      <c r="U381" s="22"/>
      <c r="V381" s="322">
        <f>T381/T387</f>
        <v>0.1882924144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3680.0</v>
      </c>
      <c r="I382" s="22"/>
      <c r="J382" s="316">
        <f>H382/H387</f>
        <v>0.04487476526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5007</v>
      </c>
      <c r="U382" s="22"/>
      <c r="V382" s="322">
        <f>T382/T387</f>
        <v>0.04921077978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0.00009755383752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0.0002358815089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0.00002438845938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0.00009828396202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20157</v>
      </c>
      <c r="I385" s="22"/>
      <c r="J385" s="316">
        <f>H385/H387</f>
        <v>0.2457990879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24199</v>
      </c>
      <c r="U385" s="22"/>
      <c r="V385" s="322">
        <f>T385/T387</f>
        <v>0.2378373597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61849</v>
      </c>
      <c r="I386" s="22"/>
      <c r="J386" s="316">
        <f>H386/H387</f>
        <v>0.7542009121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77547</v>
      </c>
      <c r="U386" s="22"/>
      <c r="V386" s="322">
        <f>T386/T387</f>
        <v>0.7621626403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82006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101746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71"/>
    <col customWidth="1" min="2" max="2" width="3.43"/>
    <col customWidth="1" min="3" max="3" width="16.43"/>
    <col customWidth="1" min="4" max="4" width="31.43"/>
    <col customWidth="1" min="5" max="6" width="4.71"/>
    <col customWidth="1" min="7" max="7" width="6.0"/>
    <col customWidth="1" min="8" max="8" width="4.71"/>
    <col customWidth="1" min="9" max="9" width="6.86"/>
    <col customWidth="1" min="10" max="11" width="4.71"/>
    <col customWidth="1" min="12" max="12" width="5.43"/>
    <col customWidth="1" min="13" max="20" width="4.71"/>
    <col customWidth="1" min="21" max="24" width="4.0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44418.0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17.0</v>
      </c>
      <c r="K16" s="54">
        <f t="shared" ref="K16:K17" si="3">I16-J16</f>
        <v>21</v>
      </c>
      <c r="L16" s="56">
        <f t="shared" ref="L16:L17" si="4">J16/I16</f>
        <v>0.4473684211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2.0</v>
      </c>
      <c r="G19" s="54">
        <f t="shared" ref="G19:G20" si="5">E19-F19</f>
        <v>8</v>
      </c>
      <c r="H19" s="55">
        <f t="shared" ref="H19:H20" si="6">F19/E19</f>
        <v>0.2</v>
      </c>
      <c r="I19" s="54">
        <v>10.0</v>
      </c>
      <c r="J19" s="53">
        <v>3.0</v>
      </c>
      <c r="K19" s="54">
        <f t="shared" ref="K19:K22" si="7">I19-J19</f>
        <v>7</v>
      </c>
      <c r="L19" s="56">
        <f t="shared" ref="L19:L22" si="8">J19/I19</f>
        <v>0.3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68.0</v>
      </c>
      <c r="G20" s="54">
        <f t="shared" si="5"/>
        <v>12</v>
      </c>
      <c r="H20" s="55">
        <f t="shared" si="6"/>
        <v>0.85</v>
      </c>
      <c r="I20" s="54">
        <v>70.0</v>
      </c>
      <c r="J20" s="53">
        <v>46.0</v>
      </c>
      <c r="K20" s="54">
        <f t="shared" si="7"/>
        <v>24</v>
      </c>
      <c r="L20" s="56">
        <f t="shared" si="8"/>
        <v>0.6571428571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22.0</v>
      </c>
      <c r="K21" s="54">
        <f t="shared" si="7"/>
        <v>5</v>
      </c>
      <c r="L21" s="56">
        <f t="shared" si="8"/>
        <v>0.8148148148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27.0</v>
      </c>
      <c r="G22" s="54">
        <f>E22-F22</f>
        <v>21</v>
      </c>
      <c r="H22" s="55">
        <f>F22/E22</f>
        <v>0.5625</v>
      </c>
      <c r="I22" s="54">
        <v>60.0</v>
      </c>
      <c r="J22" s="53">
        <v>35.0</v>
      </c>
      <c r="K22" s="54">
        <f t="shared" si="7"/>
        <v>25</v>
      </c>
      <c r="L22" s="56">
        <f t="shared" si="8"/>
        <v>0.5833333333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8.0</v>
      </c>
      <c r="S23" s="54">
        <v>6.0</v>
      </c>
      <c r="T23" s="56">
        <f>R23/Q23</f>
        <v>0.8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4.0</v>
      </c>
      <c r="K25" s="54">
        <f t="shared" ref="K25:K30" si="11">I25-J25</f>
        <v>4</v>
      </c>
      <c r="L25" s="56">
        <f t="shared" ref="L25:L30" si="12">J25/I25</f>
        <v>0.5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19.0</v>
      </c>
      <c r="K26" s="54">
        <f t="shared" si="11"/>
        <v>11</v>
      </c>
      <c r="L26" s="56">
        <f t="shared" si="12"/>
        <v>0.6333333333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11.0</v>
      </c>
      <c r="K27" s="54">
        <f t="shared" si="11"/>
        <v>4</v>
      </c>
      <c r="L27" s="56">
        <f t="shared" si="12"/>
        <v>0.7333333333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36.0</v>
      </c>
      <c r="G28" s="54">
        <f t="shared" ref="G28:G29" si="13">E28-F28</f>
        <v>47</v>
      </c>
      <c r="H28" s="55">
        <f t="shared" ref="H28:H29" si="14">F28/E28</f>
        <v>0.4337349398</v>
      </c>
      <c r="I28" s="54">
        <v>24.0</v>
      </c>
      <c r="J28" s="53">
        <v>21.0</v>
      </c>
      <c r="K28" s="54">
        <f t="shared" si="11"/>
        <v>3</v>
      </c>
      <c r="L28" s="56">
        <f t="shared" si="12"/>
        <v>0.875</v>
      </c>
      <c r="M28" s="66"/>
      <c r="N28" s="61"/>
      <c r="O28" s="59"/>
      <c r="P28" s="55"/>
      <c r="Q28" s="66">
        <v>10.0</v>
      </c>
      <c r="R28" s="53">
        <v>5.0</v>
      </c>
      <c r="S28" s="54">
        <f>Q28-R28</f>
        <v>5</v>
      </c>
      <c r="T28" s="56">
        <f>R28/Q28</f>
        <v>0.5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64.0</v>
      </c>
      <c r="G29" s="54">
        <f t="shared" si="13"/>
        <v>42</v>
      </c>
      <c r="H29" s="55">
        <f t="shared" si="14"/>
        <v>0.6037735849</v>
      </c>
      <c r="I29" s="68">
        <v>101.0</v>
      </c>
      <c r="J29" s="69">
        <v>82.0</v>
      </c>
      <c r="K29" s="54">
        <f t="shared" si="11"/>
        <v>19</v>
      </c>
      <c r="L29" s="56">
        <f t="shared" si="12"/>
        <v>0.8118811881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68.0</v>
      </c>
      <c r="G34" s="54">
        <f>E34-F34</f>
        <v>0</v>
      </c>
      <c r="H34" s="55">
        <f>F34/E34</f>
        <v>1</v>
      </c>
      <c r="I34" s="54">
        <v>14.0</v>
      </c>
      <c r="J34" s="53">
        <v>14.0</v>
      </c>
      <c r="K34" s="54">
        <f>I34-J34</f>
        <v>0</v>
      </c>
      <c r="L34" s="56">
        <f>J34/I34</f>
        <v>1</v>
      </c>
      <c r="M34" s="66"/>
      <c r="N34" s="61"/>
      <c r="O34" s="59"/>
      <c r="P34" s="55"/>
      <c r="Q34" s="66"/>
      <c r="R34" s="53"/>
      <c r="S34" s="54"/>
      <c r="T34" s="56"/>
      <c r="U34" s="61">
        <v>2.0</v>
      </c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24.0</v>
      </c>
      <c r="G38" s="54">
        <f>E38-F38</f>
        <v>27</v>
      </c>
      <c r="H38" s="55">
        <f>F38/E38</f>
        <v>0.4705882353</v>
      </c>
      <c r="I38" s="54">
        <v>26.0</v>
      </c>
      <c r="J38" s="53">
        <v>20.0</v>
      </c>
      <c r="K38" s="54">
        <f>I38-J38</f>
        <v>6</v>
      </c>
      <c r="L38" s="56">
        <f>J38/I38</f>
        <v>0.7692307692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4.0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15.0</v>
      </c>
      <c r="G41" s="54">
        <f t="shared" ref="G41:G42" si="15">E41-F41</f>
        <v>16</v>
      </c>
      <c r="H41" s="55">
        <f t="shared" ref="H41:H42" si="16">F41/E41</f>
        <v>0.4838709677</v>
      </c>
      <c r="I41" s="54">
        <v>36.0</v>
      </c>
      <c r="J41" s="53">
        <v>14.0</v>
      </c>
      <c r="K41" s="54">
        <f t="shared" ref="K41:K42" si="17">I41-J41</f>
        <v>22</v>
      </c>
      <c r="L41" s="56">
        <f t="shared" ref="L41:L42" si="18">J41/I41</f>
        <v>0.3888888889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183.0</v>
      </c>
      <c r="G42" s="54">
        <f t="shared" si="15"/>
        <v>23</v>
      </c>
      <c r="H42" s="55">
        <f t="shared" si="16"/>
        <v>0.8883495146</v>
      </c>
      <c r="I42" s="54">
        <v>250.0</v>
      </c>
      <c r="J42" s="53">
        <v>90.0</v>
      </c>
      <c r="K42" s="54">
        <f t="shared" si="17"/>
        <v>160</v>
      </c>
      <c r="L42" s="56">
        <f t="shared" si="18"/>
        <v>0.36</v>
      </c>
      <c r="M42" s="66"/>
      <c r="N42" s="61"/>
      <c r="O42" s="59"/>
      <c r="P42" s="55"/>
      <c r="Q42" s="66"/>
      <c r="R42" s="53"/>
      <c r="S42" s="54"/>
      <c r="T42" s="56"/>
      <c r="U42" s="61">
        <v>4.0</v>
      </c>
      <c r="V42" s="61">
        <v>2.0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4.0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19.0</v>
      </c>
      <c r="K49" s="54">
        <f>I49-J49</f>
        <v>21</v>
      </c>
      <c r="L49" s="56">
        <f>J49/I49</f>
        <v>0.475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24.0</v>
      </c>
      <c r="G58" s="54">
        <f>E58-F58</f>
        <v>22</v>
      </c>
      <c r="H58" s="55">
        <f>F58/E58</f>
        <v>0.5217391304</v>
      </c>
      <c r="I58" s="54">
        <v>48.0</v>
      </c>
      <c r="J58" s="53">
        <v>34.0</v>
      </c>
      <c r="K58" s="54">
        <f>I58-J58</f>
        <v>14</v>
      </c>
      <c r="L58" s="56">
        <f>J58/I58</f>
        <v>0.7083333333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2.0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5.0</v>
      </c>
      <c r="G73" s="54">
        <f t="shared" ref="G73:G75" si="19">E73-F73</f>
        <v>7</v>
      </c>
      <c r="H73" s="55">
        <f t="shared" ref="H73:H75" si="20">F73/E73</f>
        <v>0.4166666667</v>
      </c>
      <c r="I73" s="54">
        <v>11.0</v>
      </c>
      <c r="J73" s="53">
        <v>7.0</v>
      </c>
      <c r="K73" s="54">
        <f t="shared" ref="K73:K76" si="21">I73-J73</f>
        <v>4</v>
      </c>
      <c r="L73" s="56">
        <f t="shared" ref="L73:L76" si="22">J73/I73</f>
        <v>0.6363636364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14.0</v>
      </c>
      <c r="G75" s="54">
        <f t="shared" si="19"/>
        <v>26</v>
      </c>
      <c r="H75" s="55">
        <f t="shared" si="20"/>
        <v>0.35</v>
      </c>
      <c r="I75" s="54">
        <v>80.0</v>
      </c>
      <c r="J75" s="53">
        <v>9.0</v>
      </c>
      <c r="K75" s="54">
        <f t="shared" si="21"/>
        <v>71</v>
      </c>
      <c r="L75" s="56">
        <f t="shared" si="22"/>
        <v>0.1125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4.0</v>
      </c>
      <c r="K78" s="54">
        <f>I78-J78</f>
        <v>16</v>
      </c>
      <c r="L78" s="56">
        <f>J78/I78</f>
        <v>0.2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>
        <v>1.0</v>
      </c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587</v>
      </c>
      <c r="G95" s="77">
        <f t="shared" si="25"/>
        <v>324</v>
      </c>
      <c r="H95" s="33">
        <f t="shared" si="26"/>
        <v>0.6443468716</v>
      </c>
      <c r="I95" s="32">
        <f t="shared" ref="I95:J95" si="28">SUM(I11:I94)</f>
        <v>1011</v>
      </c>
      <c r="J95" s="32">
        <f t="shared" si="28"/>
        <v>496</v>
      </c>
      <c r="K95" s="32">
        <f t="shared" ref="K95:K97" si="34">I95-J95</f>
        <v>515</v>
      </c>
      <c r="L95" s="78">
        <f t="shared" ref="L95:L97" si="35">J95/I95</f>
        <v>0.490603363</v>
      </c>
      <c r="M95" s="79">
        <f t="shared" ref="M95:N95" si="29">SUM(M11:M94)</f>
        <v>10</v>
      </c>
      <c r="N95" s="79">
        <f t="shared" si="29"/>
        <v>3</v>
      </c>
      <c r="O95" s="80">
        <f t="shared" ref="O95:O96" si="36">M95-N95</f>
        <v>7</v>
      </c>
      <c r="P95" s="33">
        <f t="shared" ref="P95:P96" si="37">N95/M95</f>
        <v>0.3</v>
      </c>
      <c r="Q95" s="79">
        <f t="shared" ref="Q95:R95" si="30">SUM(Q11:Q94)</f>
        <v>22</v>
      </c>
      <c r="R95" s="79">
        <f t="shared" si="30"/>
        <v>13</v>
      </c>
      <c r="S95" s="81">
        <f t="shared" si="31"/>
        <v>9</v>
      </c>
      <c r="T95" s="78">
        <f t="shared" si="32"/>
        <v>0.5909090909</v>
      </c>
      <c r="U95" s="77">
        <f t="shared" ref="U95:X95" si="33">SUM(U11:U94)</f>
        <v>11</v>
      </c>
      <c r="V95" s="77">
        <f t="shared" si="33"/>
        <v>47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2.0</v>
      </c>
      <c r="G96" s="88">
        <f t="shared" si="25"/>
        <v>0</v>
      </c>
      <c r="H96" s="89">
        <f t="shared" si="26"/>
        <v>1</v>
      </c>
      <c r="I96" s="88">
        <v>4.0</v>
      </c>
      <c r="J96" s="87">
        <v>2.0</v>
      </c>
      <c r="K96" s="90">
        <f t="shared" si="34"/>
        <v>2</v>
      </c>
      <c r="L96" s="91">
        <f t="shared" si="35"/>
        <v>0.5</v>
      </c>
      <c r="M96" s="88">
        <v>2.0</v>
      </c>
      <c r="N96" s="87"/>
      <c r="O96" s="90">
        <f t="shared" si="36"/>
        <v>2</v>
      </c>
      <c r="P96" s="89">
        <f t="shared" si="37"/>
        <v>0</v>
      </c>
      <c r="Q96" s="88">
        <v>2.0</v>
      </c>
      <c r="R96" s="87"/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/>
      <c r="V97" s="95"/>
      <c r="W97" s="95">
        <v>2.0</v>
      </c>
      <c r="X97" s="101"/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7.0</v>
      </c>
      <c r="G100" s="96">
        <f>E100-F100</f>
        <v>6</v>
      </c>
      <c r="H100" s="97">
        <f>F100/E100</f>
        <v>0.5384615385</v>
      </c>
      <c r="I100" s="96">
        <v>20.0</v>
      </c>
      <c r="J100" s="95">
        <v>9.0</v>
      </c>
      <c r="K100" s="98">
        <f t="shared" si="38"/>
        <v>11</v>
      </c>
      <c r="L100" s="99">
        <f t="shared" si="39"/>
        <v>0.45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>
        <v>7.0</v>
      </c>
      <c r="V101" s="95">
        <v>2.0</v>
      </c>
      <c r="W101" s="95">
        <v>2.0</v>
      </c>
      <c r="X101" s="101">
        <v>1.0</v>
      </c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4.0</v>
      </c>
      <c r="G102" s="96">
        <f>E102-F102</f>
        <v>9</v>
      </c>
      <c r="H102" s="97">
        <f>F102/E102</f>
        <v>0.3076923077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3.0</v>
      </c>
      <c r="G107" s="96">
        <f>E107-F107</f>
        <v>5</v>
      </c>
      <c r="H107" s="97">
        <f>F107/E107</f>
        <v>0.375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4.0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2.0</v>
      </c>
      <c r="K122" s="98">
        <f t="shared" ref="K122:K123" si="44">I122-J122</f>
        <v>8</v>
      </c>
      <c r="L122" s="99">
        <f t="shared" ref="L122:L123" si="45">J122/I122</f>
        <v>0.2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13.0</v>
      </c>
      <c r="K123" s="98">
        <f t="shared" si="44"/>
        <v>54</v>
      </c>
      <c r="L123" s="99">
        <f t="shared" si="45"/>
        <v>0.1940298507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2.0</v>
      </c>
      <c r="W123" s="95"/>
      <c r="X123" s="101">
        <v>5.0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/>
      <c r="W124" s="95"/>
      <c r="X124" s="101">
        <v>2.0</v>
      </c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50.0</v>
      </c>
      <c r="G126" s="96">
        <f t="shared" ref="G126:G129" si="46">E126-F126</f>
        <v>20</v>
      </c>
      <c r="H126" s="97">
        <f t="shared" ref="H126:H129" si="47">F126/E126</f>
        <v>0.7142857143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19.0</v>
      </c>
      <c r="G127" s="96">
        <f t="shared" si="46"/>
        <v>11</v>
      </c>
      <c r="H127" s="97">
        <f t="shared" si="47"/>
        <v>0.6333333333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3.0</v>
      </c>
      <c r="K136" s="98">
        <f>I136-J136</f>
        <v>9</v>
      </c>
      <c r="L136" s="99">
        <f>J136/I136</f>
        <v>0.25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7.0</v>
      </c>
      <c r="G140" s="96">
        <f>E140-F140</f>
        <v>3</v>
      </c>
      <c r="H140" s="97">
        <f>F140/E140</f>
        <v>0.7</v>
      </c>
      <c r="I140" s="96">
        <v>26.0</v>
      </c>
      <c r="J140" s="95">
        <v>9.0</v>
      </c>
      <c r="K140" s="98">
        <f t="shared" si="50"/>
        <v>17</v>
      </c>
      <c r="L140" s="99">
        <f t="shared" si="51"/>
        <v>0.3461538462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0.0</v>
      </c>
      <c r="K145" s="98">
        <f t="shared" si="52"/>
        <v>12</v>
      </c>
      <c r="L145" s="99">
        <f t="shared" si="53"/>
        <v>0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16.0</v>
      </c>
      <c r="G147" s="96">
        <f>E147-F147</f>
        <v>12</v>
      </c>
      <c r="H147" s="97">
        <f>F147/E147</f>
        <v>0.5714285714</v>
      </c>
      <c r="I147" s="96">
        <v>20.0</v>
      </c>
      <c r="J147" s="95">
        <v>11.0</v>
      </c>
      <c r="K147" s="98">
        <f>I147-J147</f>
        <v>9</v>
      </c>
      <c r="L147" s="99">
        <f>J147/I147</f>
        <v>0.55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21.0</v>
      </c>
      <c r="G149" s="96">
        <f>E149-F149</f>
        <v>3</v>
      </c>
      <c r="H149" s="97">
        <f>F149/E149</f>
        <v>0.875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10.0</v>
      </c>
      <c r="G155" s="96">
        <f>E155-F155</f>
        <v>0</v>
      </c>
      <c r="H155" s="97">
        <f>F155/E155</f>
        <v>1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1.0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228</v>
      </c>
      <c r="G159" s="107">
        <f t="shared" ref="G159:G160" si="61">E159-F159</f>
        <v>128</v>
      </c>
      <c r="H159" s="108">
        <f t="shared" ref="H159:H160" si="62">F159/E159</f>
        <v>0.6404494382</v>
      </c>
      <c r="I159" s="107">
        <f t="shared" ref="I159:J159" si="55">SUM(I96:I158)</f>
        <v>276</v>
      </c>
      <c r="J159" s="107">
        <f t="shared" si="55"/>
        <v>91</v>
      </c>
      <c r="K159" s="109">
        <f t="shared" si="56"/>
        <v>185</v>
      </c>
      <c r="L159" s="110">
        <f t="shared" si="57"/>
        <v>0.3297101449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13</v>
      </c>
      <c r="V159" s="107">
        <f t="shared" si="60"/>
        <v>40</v>
      </c>
      <c r="W159" s="107">
        <f t="shared" si="60"/>
        <v>4</v>
      </c>
      <c r="X159" s="111">
        <f t="shared" si="60"/>
        <v>12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7.0</v>
      </c>
      <c r="K160" s="118">
        <f t="shared" si="56"/>
        <v>8</v>
      </c>
      <c r="L160" s="119">
        <f t="shared" si="57"/>
        <v>0.4666666667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8.0</v>
      </c>
      <c r="G162" s="125">
        <f>E162-F162</f>
        <v>2</v>
      </c>
      <c r="H162" s="126">
        <f>F162/E162</f>
        <v>0.8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5.0</v>
      </c>
      <c r="K165" s="127">
        <f>I165-J165</f>
        <v>15</v>
      </c>
      <c r="L165" s="128">
        <f>J165/I165</f>
        <v>0.25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11.0</v>
      </c>
      <c r="G174" s="125">
        <f t="shared" ref="G174:G175" si="65">E174-F174</f>
        <v>16</v>
      </c>
      <c r="H174" s="126">
        <f t="shared" ref="H174:H175" si="66">F174/E174</f>
        <v>0.4074074074</v>
      </c>
      <c r="I174" s="125">
        <v>54.0</v>
      </c>
      <c r="J174" s="121">
        <v>36.0</v>
      </c>
      <c r="K174" s="127">
        <f t="shared" ref="K174:K175" si="67">I174-J174</f>
        <v>18</v>
      </c>
      <c r="L174" s="128">
        <f t="shared" ref="L174:L175" si="68">J174/I174</f>
        <v>0.6666666667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f t="shared" si="65"/>
        <v>5</v>
      </c>
      <c r="H175" s="126">
        <f t="shared" si="66"/>
        <v>0.5</v>
      </c>
      <c r="I175" s="125">
        <v>10.0</v>
      </c>
      <c r="J175" s="121">
        <v>3.0</v>
      </c>
      <c r="K175" s="127">
        <f t="shared" si="67"/>
        <v>7</v>
      </c>
      <c r="L175" s="128">
        <f t="shared" si="68"/>
        <v>0.3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6.0</v>
      </c>
      <c r="G188" s="125">
        <f t="shared" si="69"/>
        <v>14</v>
      </c>
      <c r="H188" s="126">
        <f t="shared" si="70"/>
        <v>0.3</v>
      </c>
      <c r="I188" s="125">
        <v>10.0</v>
      </c>
      <c r="J188" s="121">
        <v>9.0</v>
      </c>
      <c r="K188" s="127">
        <f t="shared" si="71"/>
        <v>1</v>
      </c>
      <c r="L188" s="128">
        <f t="shared" si="72"/>
        <v>0.9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2.0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>
        <v>1.0</v>
      </c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/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7.0</v>
      </c>
      <c r="G207" s="125">
        <f t="shared" ref="G207:G210" si="73">E207-F207</f>
        <v>13</v>
      </c>
      <c r="H207" s="126">
        <f t="shared" ref="H207:H210" si="74">F207/E207</f>
        <v>0.35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26.0</v>
      </c>
      <c r="G208" s="125">
        <f t="shared" si="73"/>
        <v>30</v>
      </c>
      <c r="H208" s="126">
        <f t="shared" si="74"/>
        <v>0.4642857143</v>
      </c>
      <c r="I208" s="125">
        <v>89.0</v>
      </c>
      <c r="J208" s="121">
        <v>28.0</v>
      </c>
      <c r="K208" s="127">
        <f t="shared" si="75"/>
        <v>61</v>
      </c>
      <c r="L208" s="128">
        <f t="shared" si="76"/>
        <v>0.3146067416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5.0</v>
      </c>
      <c r="K209" s="127">
        <f t="shared" si="75"/>
        <v>5</v>
      </c>
      <c r="L209" s="128">
        <f t="shared" si="76"/>
        <v>0.5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/>
      <c r="V209" s="121"/>
      <c r="W209" s="121">
        <v>1.0</v>
      </c>
      <c r="X209" s="122">
        <v>2.0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7.0</v>
      </c>
      <c r="G210" s="125">
        <f t="shared" si="73"/>
        <v>3</v>
      </c>
      <c r="H210" s="126">
        <f t="shared" si="74"/>
        <v>0.7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1.0</v>
      </c>
      <c r="G215" s="125">
        <f t="shared" si="77"/>
        <v>2</v>
      </c>
      <c r="H215" s="126">
        <f t="shared" si="78"/>
        <v>0.3333333333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1.0</v>
      </c>
      <c r="K217" s="127">
        <f>I217-J217</f>
        <v>15</v>
      </c>
      <c r="L217" s="128">
        <f>J217/I217</f>
        <v>0.0625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16.0</v>
      </c>
      <c r="G220" s="125">
        <f>E220-F220</f>
        <v>32</v>
      </c>
      <c r="H220" s="126">
        <f>F220/E220</f>
        <v>0.3333333333</v>
      </c>
      <c r="I220" s="125">
        <v>34.0</v>
      </c>
      <c r="J220" s="121">
        <v>11.0</v>
      </c>
      <c r="K220" s="127">
        <f>I220-J220</f>
        <v>23</v>
      </c>
      <c r="L220" s="128">
        <f>J220/I220</f>
        <v>0.3235294118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118</v>
      </c>
      <c r="G222" s="77">
        <f t="shared" ref="G222:G223" si="86">E222-F222</f>
        <v>161</v>
      </c>
      <c r="H222" s="33">
        <f t="shared" ref="H222:H223" si="87">F222/E222</f>
        <v>0.4229390681</v>
      </c>
      <c r="I222" s="77">
        <f t="shared" ref="I222:J222" si="82">SUM(I160:I221)</f>
        <v>420</v>
      </c>
      <c r="J222" s="77">
        <f t="shared" si="82"/>
        <v>142</v>
      </c>
      <c r="K222" s="32">
        <f t="shared" ref="K222:K223" si="88">I222-J222</f>
        <v>278</v>
      </c>
      <c r="L222" s="78">
        <f t="shared" ref="L222:L223" si="89">J222/I222</f>
        <v>0.3380952381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22</v>
      </c>
      <c r="W222" s="77">
        <f t="shared" si="85"/>
        <v>2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5.0</v>
      </c>
      <c r="K223" s="141">
        <f t="shared" si="88"/>
        <v>25</v>
      </c>
      <c r="L223" s="142">
        <f t="shared" si="89"/>
        <v>0.1666666667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22.0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19.0</v>
      </c>
      <c r="K232" s="145">
        <f t="shared" si="90"/>
        <v>39</v>
      </c>
      <c r="L232" s="147">
        <f t="shared" si="91"/>
        <v>0.3275862069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3.0</v>
      </c>
      <c r="S233" s="145">
        <f>Q233-R233</f>
        <v>2</v>
      </c>
      <c r="T233" s="147">
        <f>R233/Q233</f>
        <v>0.6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67.0</v>
      </c>
      <c r="G238" s="143">
        <f t="shared" si="92"/>
        <v>39</v>
      </c>
      <c r="H238" s="146">
        <f t="shared" si="93"/>
        <v>0.6320754717</v>
      </c>
      <c r="I238" s="143">
        <v>96.0</v>
      </c>
      <c r="J238" s="144">
        <v>32.0</v>
      </c>
      <c r="K238" s="145">
        <f>I238-J238</f>
        <v>64</v>
      </c>
      <c r="L238" s="147">
        <f>J238/I238</f>
        <v>0.3333333333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29.0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28.0</v>
      </c>
      <c r="K242" s="145">
        <f t="shared" si="94"/>
        <v>12</v>
      </c>
      <c r="L242" s="147">
        <f t="shared" si="95"/>
        <v>0.7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2.0</v>
      </c>
      <c r="G259" s="143">
        <f>E259-F259</f>
        <v>8</v>
      </c>
      <c r="H259" s="146">
        <f>F259/E259</f>
        <v>0.2</v>
      </c>
      <c r="I259" s="143">
        <v>20.0</v>
      </c>
      <c r="J259" s="144">
        <v>0.0</v>
      </c>
      <c r="K259" s="145">
        <f>I259-J259</f>
        <v>20</v>
      </c>
      <c r="L259" s="147">
        <f>J259/I259</f>
        <v>0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9.0</v>
      </c>
      <c r="G268" s="143">
        <f>E268-F268</f>
        <v>6</v>
      </c>
      <c r="H268" s="146">
        <f>F268/E268</f>
        <v>0.6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7.0</v>
      </c>
      <c r="K278" s="145">
        <f>I278-J278</f>
        <v>2</v>
      </c>
      <c r="L278" s="147">
        <f>J278/I278</f>
        <v>0.7777777778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2.0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4.0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9.0</v>
      </c>
      <c r="K287" s="145">
        <f t="shared" ref="K287:K289" si="100">I287-J287</f>
        <v>31</v>
      </c>
      <c r="L287" s="147">
        <f t="shared" ref="L287:L289" si="101">J287/I287</f>
        <v>0.225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>
        <v>2.0</v>
      </c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>
        <v>1.0</v>
      </c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121</v>
      </c>
      <c r="G297" s="77">
        <f>E297-F297</f>
        <v>133</v>
      </c>
      <c r="H297" s="33">
        <f t="shared" ref="H297:H298" si="108">F297/E297</f>
        <v>0.4763779528</v>
      </c>
      <c r="I297" s="77">
        <f t="shared" ref="I297:J297" si="103">SUM(I223:I296)</f>
        <v>379</v>
      </c>
      <c r="J297" s="77">
        <f t="shared" si="103"/>
        <v>123</v>
      </c>
      <c r="K297" s="77">
        <f>I297-J297</f>
        <v>256</v>
      </c>
      <c r="L297" s="78">
        <f t="shared" ref="L297:L298" si="110">J297/I297</f>
        <v>0.3245382586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3</v>
      </c>
      <c r="S297" s="77">
        <f>Q297-R297</f>
        <v>2</v>
      </c>
      <c r="T297" s="78">
        <f t="shared" ref="T297:T298" si="114">R297/Q297</f>
        <v>0.6</v>
      </c>
      <c r="U297" s="77">
        <f t="shared" ref="U297:X297" si="106">SUM(U223:U296)</f>
        <v>14</v>
      </c>
      <c r="V297" s="77">
        <f t="shared" si="106"/>
        <v>84</v>
      </c>
      <c r="W297" s="77">
        <f t="shared" si="106"/>
        <v>2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1054</v>
      </c>
      <c r="G298" s="158">
        <f t="shared" si="107"/>
        <v>746</v>
      </c>
      <c r="H298" s="159">
        <f t="shared" si="108"/>
        <v>0.5855555556</v>
      </c>
      <c r="I298" s="158">
        <f t="shared" ref="I298:K298" si="109">I95+I159+I222+I297</f>
        <v>2086</v>
      </c>
      <c r="J298" s="158">
        <f t="shared" si="109"/>
        <v>852</v>
      </c>
      <c r="K298" s="158">
        <f t="shared" si="109"/>
        <v>1234</v>
      </c>
      <c r="L298" s="160">
        <f t="shared" si="110"/>
        <v>0.4084372004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19</v>
      </c>
      <c r="S298" s="158">
        <f t="shared" si="113"/>
        <v>15</v>
      </c>
      <c r="T298" s="160">
        <f t="shared" si="114"/>
        <v>0.5588235294</v>
      </c>
      <c r="U298" s="157">
        <f t="shared" ref="U298:X298" si="115">U95+U159+U222+U297</f>
        <v>40</v>
      </c>
      <c r="V298" s="158">
        <f t="shared" si="115"/>
        <v>193</v>
      </c>
      <c r="W298" s="158">
        <f t="shared" si="115"/>
        <v>9</v>
      </c>
      <c r="X298" s="161">
        <f t="shared" si="115"/>
        <v>23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587</v>
      </c>
      <c r="G306" s="178">
        <f t="shared" si="116"/>
        <v>324</v>
      </c>
      <c r="H306" s="180">
        <f t="shared" ref="H306:H307" si="120">F306/E306</f>
        <v>0.6443468716</v>
      </c>
      <c r="I306" s="178">
        <f t="shared" ref="I306:O306" si="117">(I95)</f>
        <v>1011</v>
      </c>
      <c r="J306" s="179">
        <f t="shared" si="117"/>
        <v>496</v>
      </c>
      <c r="K306" s="178">
        <f t="shared" si="117"/>
        <v>515</v>
      </c>
      <c r="L306" s="180">
        <f t="shared" si="117"/>
        <v>0.490603363</v>
      </c>
      <c r="M306" s="178">
        <f t="shared" si="117"/>
        <v>10</v>
      </c>
      <c r="N306" s="179">
        <f t="shared" si="117"/>
        <v>3</v>
      </c>
      <c r="O306" s="178">
        <f t="shared" si="117"/>
        <v>7</v>
      </c>
      <c r="P306" s="180">
        <f t="shared" ref="P306:X306" si="118">P95</f>
        <v>0.3</v>
      </c>
      <c r="Q306" s="178">
        <f t="shared" si="118"/>
        <v>22</v>
      </c>
      <c r="R306" s="179">
        <f t="shared" si="118"/>
        <v>13</v>
      </c>
      <c r="S306" s="178">
        <f t="shared" si="118"/>
        <v>9</v>
      </c>
      <c r="T306" s="180">
        <f t="shared" si="118"/>
        <v>0.5909090909</v>
      </c>
      <c r="U306" s="181">
        <f t="shared" si="118"/>
        <v>11</v>
      </c>
      <c r="V306" s="181">
        <f t="shared" si="118"/>
        <v>47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228</v>
      </c>
      <c r="G307" s="184">
        <f t="shared" si="119"/>
        <v>128</v>
      </c>
      <c r="H307" s="186">
        <f t="shared" si="120"/>
        <v>0.6404494382</v>
      </c>
      <c r="I307" s="184">
        <f t="shared" ref="I307:L307" si="121">I159</f>
        <v>276</v>
      </c>
      <c r="J307" s="185">
        <f t="shared" si="121"/>
        <v>91</v>
      </c>
      <c r="K307" s="184">
        <f t="shared" si="121"/>
        <v>185</v>
      </c>
      <c r="L307" s="186">
        <f t="shared" si="121"/>
        <v>0.3297101449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13</v>
      </c>
      <c r="V307" s="185">
        <f t="shared" si="123"/>
        <v>40</v>
      </c>
      <c r="W307" s="185">
        <f t="shared" si="123"/>
        <v>4</v>
      </c>
      <c r="X307" s="187">
        <f t="shared" si="123"/>
        <v>12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118</v>
      </c>
      <c r="G308" s="189">
        <f t="shared" si="124"/>
        <v>161</v>
      </c>
      <c r="H308" s="191">
        <f t="shared" si="124"/>
        <v>0.4229390681</v>
      </c>
      <c r="I308" s="189">
        <f t="shared" si="124"/>
        <v>420</v>
      </c>
      <c r="J308" s="190">
        <f t="shared" si="124"/>
        <v>142</v>
      </c>
      <c r="K308" s="189">
        <f t="shared" si="124"/>
        <v>278</v>
      </c>
      <c r="L308" s="191">
        <f t="shared" si="124"/>
        <v>0.3380952381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22</v>
      </c>
      <c r="W308" s="192">
        <f t="shared" si="124"/>
        <v>2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121</v>
      </c>
      <c r="G309" s="195">
        <f t="shared" si="125"/>
        <v>133</v>
      </c>
      <c r="H309" s="197">
        <f t="shared" si="125"/>
        <v>0.4763779528</v>
      </c>
      <c r="I309" s="195">
        <f t="shared" si="125"/>
        <v>379</v>
      </c>
      <c r="J309" s="196">
        <f t="shared" si="125"/>
        <v>123</v>
      </c>
      <c r="K309" s="195">
        <f t="shared" si="125"/>
        <v>256</v>
      </c>
      <c r="L309" s="197">
        <f t="shared" si="125"/>
        <v>0.3245382586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3</v>
      </c>
      <c r="S309" s="195">
        <f t="shared" si="125"/>
        <v>2</v>
      </c>
      <c r="T309" s="197">
        <f t="shared" si="125"/>
        <v>0.6</v>
      </c>
      <c r="U309" s="196">
        <f t="shared" si="125"/>
        <v>14</v>
      </c>
      <c r="V309" s="196">
        <f t="shared" si="125"/>
        <v>84</v>
      </c>
      <c r="W309" s="196">
        <f t="shared" si="125"/>
        <v>2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1054</v>
      </c>
      <c r="G310" s="200">
        <f t="shared" si="126"/>
        <v>746</v>
      </c>
      <c r="H310" s="201">
        <f t="shared" si="126"/>
        <v>0.5855555556</v>
      </c>
      <c r="I310" s="200">
        <f t="shared" si="126"/>
        <v>2086</v>
      </c>
      <c r="J310" s="200">
        <f t="shared" si="126"/>
        <v>852</v>
      </c>
      <c r="K310" s="200">
        <f t="shared" si="126"/>
        <v>1234</v>
      </c>
      <c r="L310" s="201">
        <f t="shared" si="126"/>
        <v>0.4084372004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19</v>
      </c>
      <c r="S310" s="200">
        <f t="shared" si="126"/>
        <v>15</v>
      </c>
      <c r="T310" s="201">
        <f t="shared" si="126"/>
        <v>0.5588235294</v>
      </c>
      <c r="U310" s="200">
        <f t="shared" si="126"/>
        <v>40</v>
      </c>
      <c r="V310" s="200">
        <f t="shared" si="126"/>
        <v>193</v>
      </c>
      <c r="W310" s="200">
        <f t="shared" si="126"/>
        <v>9</v>
      </c>
      <c r="X310" s="202">
        <f t="shared" si="126"/>
        <v>23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590</v>
      </c>
      <c r="G318" s="178">
        <f t="shared" si="127"/>
        <v>331</v>
      </c>
      <c r="H318" s="180">
        <f t="shared" ref="H318:H322" si="130">F318/E318</f>
        <v>0.6406080347</v>
      </c>
      <c r="I318" s="178">
        <f t="shared" ref="I318:K318" si="128">I306+Q306</f>
        <v>1033</v>
      </c>
      <c r="J318" s="179">
        <f t="shared" si="128"/>
        <v>509</v>
      </c>
      <c r="K318" s="178">
        <f t="shared" si="128"/>
        <v>524</v>
      </c>
      <c r="L318" s="204">
        <f t="shared" ref="L318:L322" si="132">J318/I318</f>
        <v>0.4927395934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228</v>
      </c>
      <c r="G319" s="206">
        <f t="shared" si="129"/>
        <v>130</v>
      </c>
      <c r="H319" s="208">
        <f t="shared" si="130"/>
        <v>0.6368715084</v>
      </c>
      <c r="I319" s="206">
        <f t="shared" ref="I319:K319" si="131">I307+Q307</f>
        <v>278</v>
      </c>
      <c r="J319" s="207">
        <f t="shared" si="131"/>
        <v>91</v>
      </c>
      <c r="K319" s="206">
        <f t="shared" si="131"/>
        <v>187</v>
      </c>
      <c r="L319" s="209">
        <f t="shared" si="132"/>
        <v>0.3273381295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120</v>
      </c>
      <c r="G320" s="189">
        <f t="shared" si="133"/>
        <v>164</v>
      </c>
      <c r="H320" s="191">
        <f t="shared" si="130"/>
        <v>0.4225352113</v>
      </c>
      <c r="I320" s="189">
        <f t="shared" ref="I320:K320" si="134">I308+Q308</f>
        <v>425</v>
      </c>
      <c r="J320" s="190">
        <f t="shared" si="134"/>
        <v>145</v>
      </c>
      <c r="K320" s="189">
        <f t="shared" si="134"/>
        <v>280</v>
      </c>
      <c r="L320" s="210">
        <f t="shared" si="132"/>
        <v>0.3411764706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123</v>
      </c>
      <c r="G321" s="195">
        <f t="shared" si="135"/>
        <v>136</v>
      </c>
      <c r="H321" s="197">
        <f t="shared" si="130"/>
        <v>0.4749034749</v>
      </c>
      <c r="I321" s="195">
        <f t="shared" ref="I321:K321" si="136">I309+Q309</f>
        <v>384</v>
      </c>
      <c r="J321" s="196">
        <f t="shared" si="136"/>
        <v>126</v>
      </c>
      <c r="K321" s="195">
        <f t="shared" si="136"/>
        <v>258</v>
      </c>
      <c r="L321" s="211">
        <f t="shared" si="132"/>
        <v>0.328125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1061</v>
      </c>
      <c r="G322" s="213">
        <f t="shared" si="137"/>
        <v>761</v>
      </c>
      <c r="H322" s="214">
        <f t="shared" si="130"/>
        <v>0.5823271131</v>
      </c>
      <c r="I322" s="213">
        <f t="shared" ref="I322:K322" si="138">I310+Q310</f>
        <v>2120</v>
      </c>
      <c r="J322" s="200">
        <f t="shared" si="138"/>
        <v>871</v>
      </c>
      <c r="K322" s="213">
        <f t="shared" si="138"/>
        <v>1249</v>
      </c>
      <c r="L322" s="215">
        <f t="shared" si="132"/>
        <v>0.4108490566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1054</v>
      </c>
      <c r="G326" s="224">
        <f t="shared" si="139"/>
        <v>746</v>
      </c>
      <c r="H326" s="225">
        <f t="shared" ref="H326:H330" si="141">F326/E326</f>
        <v>0.5855555556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852</v>
      </c>
      <c r="G327" s="224">
        <f t="shared" si="140"/>
        <v>1234</v>
      </c>
      <c r="H327" s="225">
        <f t="shared" si="141"/>
        <v>0.4084372004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19</v>
      </c>
      <c r="G329" s="224">
        <f t="shared" si="143"/>
        <v>15</v>
      </c>
      <c r="H329" s="225">
        <f t="shared" si="141"/>
        <v>0.5588235294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1932</v>
      </c>
      <c r="G330" s="213">
        <f t="shared" si="144"/>
        <v>2010</v>
      </c>
      <c r="H330" s="227">
        <f t="shared" si="141"/>
        <v>0.4901065449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1054</v>
      </c>
      <c r="F333" s="224">
        <f>U298</f>
        <v>40</v>
      </c>
      <c r="G333" s="224">
        <f t="shared" ref="G333:G334" si="146">J344-G335</f>
        <v>236</v>
      </c>
      <c r="H333" s="230">
        <f t="shared" ref="H333:H336" si="147">E333+F333+G333</f>
        <v>1330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852</v>
      </c>
      <c r="F334" s="224">
        <f>V298</f>
        <v>193</v>
      </c>
      <c r="G334" s="224">
        <f t="shared" si="146"/>
        <v>193</v>
      </c>
      <c r="H334" s="230">
        <f t="shared" si="147"/>
        <v>1238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9</v>
      </c>
      <c r="G335" s="231">
        <v>0.0</v>
      </c>
      <c r="H335" s="230">
        <f t="shared" si="147"/>
        <v>16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19</v>
      </c>
      <c r="F336" s="224">
        <f>X298</f>
        <v>23</v>
      </c>
      <c r="G336" s="231">
        <v>1.0</v>
      </c>
      <c r="H336" s="230">
        <f t="shared" si="147"/>
        <v>43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1932</v>
      </c>
      <c r="F337" s="213">
        <f t="shared" si="148"/>
        <v>265</v>
      </c>
      <c r="G337" s="213">
        <f t="shared" si="148"/>
        <v>430</v>
      </c>
      <c r="H337" s="232">
        <f>H333+H334+H335+H336</f>
        <v>2627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718</v>
      </c>
      <c r="F344" s="245">
        <v>463.0</v>
      </c>
      <c r="G344" s="245">
        <f t="shared" ref="G344:G346" si="150">SUM(E344:F344)</f>
        <v>1181</v>
      </c>
      <c r="H344" s="246">
        <v>28.0</v>
      </c>
      <c r="I344" s="246">
        <v>137.0</v>
      </c>
      <c r="J344" s="246">
        <v>236.0</v>
      </c>
      <c r="K344" s="247">
        <f t="shared" ref="K344:K345" si="151">M344-L344</f>
        <v>746</v>
      </c>
      <c r="L344" s="247">
        <f t="shared" ref="L344:L345" si="152">F344+I344</f>
        <v>600</v>
      </c>
      <c r="M344" s="248">
        <f t="shared" ref="M344:M345" si="153">H333+H335</f>
        <v>1346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751</v>
      </c>
      <c r="F345" s="245">
        <v>336.0</v>
      </c>
      <c r="G345" s="245">
        <f t="shared" si="150"/>
        <v>1087</v>
      </c>
      <c r="H345" s="246">
        <v>37.0</v>
      </c>
      <c r="I345" s="246">
        <v>157.0</v>
      </c>
      <c r="J345" s="246">
        <f>SUM(H345:I345)</f>
        <v>194</v>
      </c>
      <c r="K345" s="247">
        <f t="shared" si="151"/>
        <v>788</v>
      </c>
      <c r="L345" s="247">
        <f t="shared" si="152"/>
        <v>493</v>
      </c>
      <c r="M345" s="248">
        <f t="shared" si="153"/>
        <v>1281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1469</v>
      </c>
      <c r="F346" s="250">
        <f>SUM(F344:F345)</f>
        <v>799</v>
      </c>
      <c r="G346" s="250">
        <f t="shared" si="150"/>
        <v>2268</v>
      </c>
      <c r="H346" s="251">
        <f t="shared" ref="H346:M346" si="154">SUM(H344:H345)</f>
        <v>65</v>
      </c>
      <c r="I346" s="251">
        <f t="shared" si="154"/>
        <v>294</v>
      </c>
      <c r="J346" s="251">
        <f t="shared" si="154"/>
        <v>430</v>
      </c>
      <c r="K346" s="252">
        <f t="shared" si="154"/>
        <v>1534</v>
      </c>
      <c r="L346" s="252">
        <f t="shared" si="154"/>
        <v>1093</v>
      </c>
      <c r="M346" s="253">
        <f t="shared" si="154"/>
        <v>2627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2.0</v>
      </c>
      <c r="F353" s="265">
        <v>5.0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2.0</v>
      </c>
      <c r="G354" s="269">
        <f t="shared" si="155"/>
        <v>4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2.0</v>
      </c>
      <c r="F355" s="271">
        <v>7.0</v>
      </c>
      <c r="G355" s="272">
        <f t="shared" si="155"/>
        <v>9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4.0</v>
      </c>
      <c r="F356" s="274">
        <v>1.0</v>
      </c>
      <c r="G356" s="275">
        <f t="shared" si="155"/>
        <v>5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10</v>
      </c>
      <c r="F357" s="277">
        <f t="shared" si="156"/>
        <v>15</v>
      </c>
      <c r="G357" s="277">
        <f t="shared" si="156"/>
        <v>25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8.0</v>
      </c>
      <c r="F358" s="279">
        <v>78.0</v>
      </c>
      <c r="G358" s="279">
        <f>SUM(E358:F358)</f>
        <v>86</v>
      </c>
      <c r="H358" s="163"/>
      <c r="I358" s="280">
        <f>G357+G358</f>
        <v>111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42597.0</v>
      </c>
      <c r="K365" s="5"/>
      <c r="L365" s="5"/>
      <c r="M365" s="5"/>
      <c r="N365" s="22"/>
      <c r="O365" s="225">
        <f>J365/J373</f>
        <v>0.5090037879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8696.0</v>
      </c>
      <c r="K366" s="5"/>
      <c r="L366" s="5"/>
      <c r="M366" s="5"/>
      <c r="N366" s="22"/>
      <c r="O366" s="225">
        <f>J366/J373</f>
        <v>0.1039110017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5660.0</v>
      </c>
      <c r="K367" s="5"/>
      <c r="L367" s="5"/>
      <c r="M367" s="5"/>
      <c r="N367" s="22"/>
      <c r="O367" s="225">
        <f>J367/J373</f>
        <v>0.06763296569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4845.0</v>
      </c>
      <c r="K368" s="5"/>
      <c r="L368" s="5"/>
      <c r="M368" s="5"/>
      <c r="N368" s="22"/>
      <c r="O368" s="225">
        <f>J368/J373</f>
        <v>0.05789429661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4395.0</v>
      </c>
      <c r="K369" s="5"/>
      <c r="L369" s="5"/>
      <c r="M369" s="5"/>
      <c r="N369" s="22"/>
      <c r="O369" s="225">
        <f>J369/J373</f>
        <v>0.05251711735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3805.0</v>
      </c>
      <c r="K370" s="5"/>
      <c r="L370" s="5"/>
      <c r="M370" s="5"/>
      <c r="N370" s="22"/>
      <c r="O370" s="225">
        <f>J370/J373</f>
        <v>0.04546703789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2639+1741+994+789+809+779</f>
        <v>7751</v>
      </c>
      <c r="K371" s="5"/>
      <c r="L371" s="5"/>
      <c r="M371" s="5"/>
      <c r="N371" s="22"/>
      <c r="O371" s="225">
        <f>J371/J373</f>
        <v>0.09261892528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83687-77749</f>
        <v>5938</v>
      </c>
      <c r="K372" s="5"/>
      <c r="L372" s="5"/>
      <c r="M372" s="5"/>
      <c r="N372" s="22"/>
      <c r="O372" s="225">
        <f>J372/J373</f>
        <v>0.07095486754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83687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576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16863.0</v>
      </c>
      <c r="I381" s="22"/>
      <c r="J381" s="316">
        <f>H381/H387</f>
        <v>0.2015008305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19554</v>
      </c>
      <c r="U381" s="22"/>
      <c r="V381" s="322">
        <f>T381/T387</f>
        <v>0.1890608835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3720.0</v>
      </c>
      <c r="I382" s="22"/>
      <c r="J382" s="316">
        <f>H382/H387</f>
        <v>0.04445134848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5047</v>
      </c>
      <c r="U382" s="22"/>
      <c r="V382" s="322">
        <f>T382/T387</f>
        <v>0.04879770273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0.0000955942978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0.0002320477245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0.00002389857445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0.00009668655187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20593</v>
      </c>
      <c r="I385" s="22"/>
      <c r="J385" s="316">
        <f>H385/H387</f>
        <v>0.2460716718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24635</v>
      </c>
      <c r="U385" s="22"/>
      <c r="V385" s="322">
        <f>T385/T387</f>
        <v>0.2381873205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63094</v>
      </c>
      <c r="I386" s="22"/>
      <c r="J386" s="316">
        <f>H386/H387</f>
        <v>0.7539283282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78792</v>
      </c>
      <c r="U386" s="22"/>
      <c r="V386" s="322">
        <f>T386/T387</f>
        <v>0.7618126795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83687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103427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3.43"/>
    <col customWidth="1" min="3" max="3" width="13.43"/>
    <col customWidth="1" min="4" max="4" width="25.86"/>
    <col customWidth="1" min="5" max="20" width="5.29"/>
    <col customWidth="1" min="21" max="23" width="4.43"/>
    <col customWidth="1" min="24" max="24" width="4.57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44419.0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15.0</v>
      </c>
      <c r="G16" s="54">
        <f t="shared" ref="G16:G17" si="1">E16-F16</f>
        <v>20</v>
      </c>
      <c r="H16" s="55">
        <f t="shared" ref="H16:H17" si="2">F16/E16</f>
        <v>0.4285714286</v>
      </c>
      <c r="I16" s="54">
        <v>38.0</v>
      </c>
      <c r="J16" s="53">
        <v>17.0</v>
      </c>
      <c r="K16" s="54">
        <f t="shared" ref="K16:K17" si="3">I16-J16</f>
        <v>21</v>
      </c>
      <c r="L16" s="56">
        <f t="shared" ref="L16:L17" si="4">J16/I16</f>
        <v>0.4473684211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3.0</v>
      </c>
      <c r="G19" s="54">
        <f t="shared" ref="G19:G20" si="5">E19-F19</f>
        <v>7</v>
      </c>
      <c r="H19" s="55">
        <f t="shared" ref="H19:H20" si="6">F19/E19</f>
        <v>0.3</v>
      </c>
      <c r="I19" s="54">
        <v>10.0</v>
      </c>
      <c r="J19" s="53">
        <v>3.0</v>
      </c>
      <c r="K19" s="54">
        <f t="shared" ref="K19:K22" si="7">I19-J19</f>
        <v>7</v>
      </c>
      <c r="L19" s="56">
        <f t="shared" ref="L19:L22" si="8">J19/I19</f>
        <v>0.3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63.0</v>
      </c>
      <c r="G20" s="54">
        <f t="shared" si="5"/>
        <v>17</v>
      </c>
      <c r="H20" s="55">
        <f t="shared" si="6"/>
        <v>0.7875</v>
      </c>
      <c r="I20" s="54">
        <v>70.0</v>
      </c>
      <c r="J20" s="53">
        <v>41.0</v>
      </c>
      <c r="K20" s="54">
        <f t="shared" si="7"/>
        <v>29</v>
      </c>
      <c r="L20" s="56">
        <f t="shared" si="8"/>
        <v>0.5857142857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24.0</v>
      </c>
      <c r="K21" s="54">
        <f t="shared" si="7"/>
        <v>3</v>
      </c>
      <c r="L21" s="56">
        <f t="shared" si="8"/>
        <v>0.8888888889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25.0</v>
      </c>
      <c r="G22" s="54">
        <f>E22-F22</f>
        <v>23</v>
      </c>
      <c r="H22" s="55">
        <f>F22/E22</f>
        <v>0.5208333333</v>
      </c>
      <c r="I22" s="54">
        <v>60.0</v>
      </c>
      <c r="J22" s="53">
        <v>29.0</v>
      </c>
      <c r="K22" s="54">
        <f t="shared" si="7"/>
        <v>31</v>
      </c>
      <c r="L22" s="56">
        <f t="shared" si="8"/>
        <v>0.4833333333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6.0</v>
      </c>
      <c r="K25" s="54">
        <f t="shared" ref="K25:K30" si="11">I25-J25</f>
        <v>2</v>
      </c>
      <c r="L25" s="56">
        <f t="shared" ref="L25:L30" si="12">J25/I25</f>
        <v>0.75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22.0</v>
      </c>
      <c r="K26" s="54">
        <f t="shared" si="11"/>
        <v>8</v>
      </c>
      <c r="L26" s="56">
        <f t="shared" si="12"/>
        <v>0.7333333333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13.0</v>
      </c>
      <c r="K27" s="54">
        <f t="shared" si="11"/>
        <v>2</v>
      </c>
      <c r="L27" s="56">
        <f t="shared" si="12"/>
        <v>0.8666666667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36.0</v>
      </c>
      <c r="G28" s="54">
        <f t="shared" ref="G28:G29" si="13">E28-F28</f>
        <v>47</v>
      </c>
      <c r="H28" s="55">
        <f t="shared" ref="H28:H29" si="14">F28/E28</f>
        <v>0.4337349398</v>
      </c>
      <c r="I28" s="54">
        <v>24.0</v>
      </c>
      <c r="J28" s="53">
        <v>18.0</v>
      </c>
      <c r="K28" s="54">
        <f t="shared" si="11"/>
        <v>6</v>
      </c>
      <c r="L28" s="56">
        <f t="shared" si="12"/>
        <v>0.75</v>
      </c>
      <c r="M28" s="66"/>
      <c r="N28" s="61"/>
      <c r="O28" s="59"/>
      <c r="P28" s="55"/>
      <c r="Q28" s="66">
        <v>10.0</v>
      </c>
      <c r="R28" s="53">
        <v>6.0</v>
      </c>
      <c r="S28" s="54">
        <f>Q28-R28</f>
        <v>4</v>
      </c>
      <c r="T28" s="56">
        <f>R28/Q28</f>
        <v>0.6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64.0</v>
      </c>
      <c r="G29" s="54">
        <f t="shared" si="13"/>
        <v>42</v>
      </c>
      <c r="H29" s="55">
        <f t="shared" si="14"/>
        <v>0.6037735849</v>
      </c>
      <c r="I29" s="68">
        <v>101.0</v>
      </c>
      <c r="J29" s="69">
        <v>64.0</v>
      </c>
      <c r="K29" s="54">
        <f t="shared" si="11"/>
        <v>37</v>
      </c>
      <c r="L29" s="56">
        <f t="shared" si="12"/>
        <v>0.6336633663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68.0</v>
      </c>
      <c r="G34" s="54">
        <f>E34-F34</f>
        <v>0</v>
      </c>
      <c r="H34" s="55">
        <f>F34/E34</f>
        <v>1</v>
      </c>
      <c r="I34" s="54">
        <v>14.0</v>
      </c>
      <c r="J34" s="53">
        <v>8.0</v>
      </c>
      <c r="K34" s="54">
        <f>I34-J34</f>
        <v>6</v>
      </c>
      <c r="L34" s="56">
        <f>J34/I34</f>
        <v>0.5714285714</v>
      </c>
      <c r="M34" s="66"/>
      <c r="N34" s="61"/>
      <c r="O34" s="59"/>
      <c r="P34" s="55"/>
      <c r="Q34" s="66"/>
      <c r="R34" s="53"/>
      <c r="S34" s="54"/>
      <c r="T34" s="56"/>
      <c r="U34" s="61">
        <v>2.0</v>
      </c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28.0</v>
      </c>
      <c r="G38" s="54">
        <f>E38-F38</f>
        <v>23</v>
      </c>
      <c r="H38" s="55">
        <f>F38/E38</f>
        <v>0.5490196078</v>
      </c>
      <c r="I38" s="54">
        <v>26.0</v>
      </c>
      <c r="J38" s="53">
        <v>26.0</v>
      </c>
      <c r="K38" s="54">
        <f>I38-J38</f>
        <v>0</v>
      </c>
      <c r="L38" s="56">
        <f>J38/I38</f>
        <v>1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4.0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18.0</v>
      </c>
      <c r="K41" s="54">
        <f t="shared" ref="K41:K42" si="17">I41-J41</f>
        <v>18</v>
      </c>
      <c r="L41" s="56">
        <f t="shared" ref="L41:L42" si="18">J41/I41</f>
        <v>0.5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179.0</v>
      </c>
      <c r="G42" s="54">
        <f t="shared" si="15"/>
        <v>27</v>
      </c>
      <c r="H42" s="55">
        <f t="shared" si="16"/>
        <v>0.8689320388</v>
      </c>
      <c r="I42" s="54">
        <v>250.0</v>
      </c>
      <c r="J42" s="53">
        <v>89.0</v>
      </c>
      <c r="K42" s="54">
        <f t="shared" si="17"/>
        <v>161</v>
      </c>
      <c r="L42" s="56">
        <f t="shared" si="18"/>
        <v>0.356</v>
      </c>
      <c r="M42" s="66"/>
      <c r="N42" s="61"/>
      <c r="O42" s="59"/>
      <c r="P42" s="55"/>
      <c r="Q42" s="66"/>
      <c r="R42" s="53"/>
      <c r="S42" s="54"/>
      <c r="T42" s="56"/>
      <c r="U42" s="61">
        <v>4.0</v>
      </c>
      <c r="V42" s="61">
        <v>2.0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4.0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19.0</v>
      </c>
      <c r="K49" s="54">
        <f>I49-J49</f>
        <v>21</v>
      </c>
      <c r="L49" s="56">
        <f>J49/I49</f>
        <v>0.475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26.0</v>
      </c>
      <c r="G58" s="54">
        <f>E58-F58</f>
        <v>20</v>
      </c>
      <c r="H58" s="55">
        <f>F58/E58</f>
        <v>0.5652173913</v>
      </c>
      <c r="I58" s="54">
        <v>48.0</v>
      </c>
      <c r="J58" s="53">
        <v>34.0</v>
      </c>
      <c r="K58" s="54">
        <f>I58-J58</f>
        <v>14</v>
      </c>
      <c r="L58" s="56">
        <f>J58/I58</f>
        <v>0.7083333333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2.0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12.0</v>
      </c>
      <c r="G75" s="54">
        <f t="shared" si="19"/>
        <v>28</v>
      </c>
      <c r="H75" s="55">
        <f t="shared" si="20"/>
        <v>0.3</v>
      </c>
      <c r="I75" s="54">
        <v>80.0</v>
      </c>
      <c r="J75" s="53">
        <v>10.0</v>
      </c>
      <c r="K75" s="54">
        <f t="shared" si="21"/>
        <v>70</v>
      </c>
      <c r="L75" s="56">
        <f t="shared" si="22"/>
        <v>0.125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5.0</v>
      </c>
      <c r="K78" s="54">
        <f>I78-J78</f>
        <v>15</v>
      </c>
      <c r="L78" s="56">
        <f>J78/I78</f>
        <v>0.25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9.0</v>
      </c>
      <c r="G82" s="54">
        <f>E82-F82</f>
        <v>1</v>
      </c>
      <c r="H82" s="55">
        <f>F82/E82</f>
        <v>0.9</v>
      </c>
      <c r="I82" s="54">
        <v>20.0</v>
      </c>
      <c r="J82" s="53">
        <v>8.0</v>
      </c>
      <c r="K82" s="54">
        <f>I82-J82</f>
        <v>12</v>
      </c>
      <c r="L82" s="56">
        <f>J82/I82</f>
        <v>0.4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>
        <v>1.0</v>
      </c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2.0</v>
      </c>
      <c r="K93" s="54">
        <f t="shared" si="23"/>
        <v>28</v>
      </c>
      <c r="L93" s="56">
        <f t="shared" si="24"/>
        <v>0.06666666667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5.0</v>
      </c>
      <c r="G94" s="54">
        <f t="shared" si="25"/>
        <v>13</v>
      </c>
      <c r="H94" s="55">
        <f t="shared" si="26"/>
        <v>0.2777777778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585</v>
      </c>
      <c r="G95" s="77">
        <f t="shared" si="25"/>
        <v>326</v>
      </c>
      <c r="H95" s="33">
        <f t="shared" si="26"/>
        <v>0.6421514819</v>
      </c>
      <c r="I95" s="32">
        <f t="shared" ref="I95:J95" si="28">SUM(I11:I94)</f>
        <v>1011</v>
      </c>
      <c r="J95" s="32">
        <f t="shared" si="28"/>
        <v>478</v>
      </c>
      <c r="K95" s="32">
        <f t="shared" ref="K95:K97" si="34">I95-J95</f>
        <v>533</v>
      </c>
      <c r="L95" s="78">
        <f t="shared" ref="L95:L97" si="35">J95/I95</f>
        <v>0.4727992087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10</v>
      </c>
      <c r="S95" s="81">
        <f t="shared" si="31"/>
        <v>12</v>
      </c>
      <c r="T95" s="78">
        <f t="shared" si="32"/>
        <v>0.4545454545</v>
      </c>
      <c r="U95" s="77">
        <f t="shared" ref="U95:X95" si="33">SUM(U11:U94)</f>
        <v>11</v>
      </c>
      <c r="V95" s="77">
        <f t="shared" si="33"/>
        <v>47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2.0</v>
      </c>
      <c r="K96" s="90">
        <f t="shared" si="34"/>
        <v>2</v>
      </c>
      <c r="L96" s="91">
        <f t="shared" si="35"/>
        <v>0.5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/>
      <c r="V97" s="95"/>
      <c r="W97" s="95">
        <v>2.0</v>
      </c>
      <c r="X97" s="101"/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12.0</v>
      </c>
      <c r="K100" s="98">
        <f t="shared" si="38"/>
        <v>8</v>
      </c>
      <c r="L100" s="99">
        <f t="shared" si="39"/>
        <v>0.6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>
        <v>7.0</v>
      </c>
      <c r="V101" s="95">
        <v>2.0</v>
      </c>
      <c r="W101" s="95">
        <v>2.0</v>
      </c>
      <c r="X101" s="101">
        <v>1.0</v>
      </c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4.0</v>
      </c>
      <c r="G102" s="96">
        <f>E102-F102</f>
        <v>9</v>
      </c>
      <c r="H102" s="97">
        <f>F102/E102</f>
        <v>0.3076923077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2.0</v>
      </c>
      <c r="G107" s="96">
        <f>E107-F107</f>
        <v>6</v>
      </c>
      <c r="H107" s="97">
        <f>F107/E107</f>
        <v>0.25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3.0</v>
      </c>
      <c r="K109" s="98">
        <f t="shared" si="40"/>
        <v>7</v>
      </c>
      <c r="L109" s="99">
        <f t="shared" si="41"/>
        <v>0.3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4.0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2.0</v>
      </c>
      <c r="K122" s="98">
        <f t="shared" ref="K122:K123" si="44">I122-J122</f>
        <v>8</v>
      </c>
      <c r="L122" s="99">
        <f t="shared" ref="L122:L123" si="45">J122/I122</f>
        <v>0.2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45.0</v>
      </c>
      <c r="G123" s="96">
        <f t="shared" si="42"/>
        <v>25</v>
      </c>
      <c r="H123" s="97">
        <f t="shared" si="43"/>
        <v>0.6428571429</v>
      </c>
      <c r="I123" s="96">
        <v>67.0</v>
      </c>
      <c r="J123" s="95">
        <v>9.0</v>
      </c>
      <c r="K123" s="98">
        <f t="shared" si="44"/>
        <v>58</v>
      </c>
      <c r="L123" s="99">
        <f t="shared" si="45"/>
        <v>0.1343283582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2.0</v>
      </c>
      <c r="W123" s="95"/>
      <c r="X123" s="101">
        <v>5.0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/>
      <c r="W124" s="95"/>
      <c r="X124" s="101">
        <v>2.0</v>
      </c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17.0</v>
      </c>
      <c r="G127" s="96">
        <f t="shared" si="46"/>
        <v>13</v>
      </c>
      <c r="H127" s="97">
        <f t="shared" si="47"/>
        <v>0.5666666667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5.0</v>
      </c>
      <c r="G129" s="96">
        <f t="shared" si="46"/>
        <v>5</v>
      </c>
      <c r="H129" s="97">
        <f t="shared" si="47"/>
        <v>0.5</v>
      </c>
      <c r="I129" s="96">
        <v>10.0</v>
      </c>
      <c r="J129" s="95">
        <v>8.0</v>
      </c>
      <c r="K129" s="98">
        <f t="shared" si="48"/>
        <v>2</v>
      </c>
      <c r="L129" s="99">
        <f t="shared" si="49"/>
        <v>0.8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3.0</v>
      </c>
      <c r="K136" s="98">
        <f>I136-J136</f>
        <v>9</v>
      </c>
      <c r="L136" s="99">
        <f>J136/I136</f>
        <v>0.25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1.0</v>
      </c>
      <c r="K139" s="98">
        <f t="shared" ref="K139:K142" si="50">I139-J139</f>
        <v>9</v>
      </c>
      <c r="L139" s="99">
        <f t="shared" ref="L139:L142" si="51">J139/I139</f>
        <v>0.1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7.0</v>
      </c>
      <c r="G140" s="96">
        <f>E140-F140</f>
        <v>3</v>
      </c>
      <c r="H140" s="97">
        <f>F140/E140</f>
        <v>0.7</v>
      </c>
      <c r="I140" s="96">
        <v>26.0</v>
      </c>
      <c r="J140" s="95">
        <v>17.0</v>
      </c>
      <c r="K140" s="98">
        <f t="shared" si="50"/>
        <v>9</v>
      </c>
      <c r="L140" s="99">
        <f t="shared" si="51"/>
        <v>0.6538461538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16.0</v>
      </c>
      <c r="G147" s="96">
        <f>E147-F147</f>
        <v>12</v>
      </c>
      <c r="H147" s="97">
        <f>F147/E147</f>
        <v>0.5714285714</v>
      </c>
      <c r="I147" s="96">
        <v>20.0</v>
      </c>
      <c r="J147" s="95">
        <v>12.0</v>
      </c>
      <c r="K147" s="98">
        <f>I147-J147</f>
        <v>8</v>
      </c>
      <c r="L147" s="99">
        <f>J147/I147</f>
        <v>0.6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21.0</v>
      </c>
      <c r="G149" s="96">
        <f>E149-F149</f>
        <v>3</v>
      </c>
      <c r="H149" s="97">
        <f>F149/E149</f>
        <v>0.875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1.0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223</v>
      </c>
      <c r="G159" s="107">
        <f t="shared" ref="G159:G160" si="61">E159-F159</f>
        <v>133</v>
      </c>
      <c r="H159" s="108">
        <f t="shared" ref="H159:H160" si="62">F159/E159</f>
        <v>0.6264044944</v>
      </c>
      <c r="I159" s="107">
        <f t="shared" ref="I159:J159" si="55">SUM(I96:I158)</f>
        <v>276</v>
      </c>
      <c r="J159" s="107">
        <f t="shared" si="55"/>
        <v>103</v>
      </c>
      <c r="K159" s="109">
        <f t="shared" si="56"/>
        <v>173</v>
      </c>
      <c r="L159" s="110">
        <f t="shared" si="57"/>
        <v>0.3731884058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13</v>
      </c>
      <c r="V159" s="107">
        <f t="shared" si="60"/>
        <v>40</v>
      </c>
      <c r="W159" s="107">
        <f t="shared" si="60"/>
        <v>4</v>
      </c>
      <c r="X159" s="111">
        <f t="shared" si="60"/>
        <v>12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8.0</v>
      </c>
      <c r="G165" s="125">
        <f>E165-F165</f>
        <v>5</v>
      </c>
      <c r="H165" s="126">
        <f>F165/E165</f>
        <v>0.6153846154</v>
      </c>
      <c r="I165" s="125">
        <v>20.0</v>
      </c>
      <c r="J165" s="121">
        <v>5.0</v>
      </c>
      <c r="K165" s="127">
        <f>I165-J165</f>
        <v>15</v>
      </c>
      <c r="L165" s="128">
        <f>J165/I165</f>
        <v>0.25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9.0</v>
      </c>
      <c r="G174" s="125">
        <f t="shared" ref="G174:G175" si="65">E174-F174</f>
        <v>18</v>
      </c>
      <c r="H174" s="126">
        <f t="shared" ref="H174:H175" si="66">F174/E174</f>
        <v>0.3333333333</v>
      </c>
      <c r="I174" s="125">
        <v>54.0</v>
      </c>
      <c r="J174" s="121">
        <v>37.0</v>
      </c>
      <c r="K174" s="127">
        <f t="shared" ref="K174:K175" si="67">I174-J174</f>
        <v>17</v>
      </c>
      <c r="L174" s="128">
        <f t="shared" ref="L174:L175" si="68">J174/I174</f>
        <v>0.6851851852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f t="shared" si="65"/>
        <v>5</v>
      </c>
      <c r="H175" s="126">
        <f t="shared" si="66"/>
        <v>0.5</v>
      </c>
      <c r="I175" s="125">
        <v>10.0</v>
      </c>
      <c r="J175" s="121">
        <v>2.0</v>
      </c>
      <c r="K175" s="127">
        <f t="shared" si="67"/>
        <v>8</v>
      </c>
      <c r="L175" s="128">
        <f t="shared" si="68"/>
        <v>0.2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6.0</v>
      </c>
      <c r="G188" s="125">
        <f t="shared" si="69"/>
        <v>14</v>
      </c>
      <c r="H188" s="126">
        <f t="shared" si="70"/>
        <v>0.3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2.0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>
        <v>1.0</v>
      </c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/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22.0</v>
      </c>
      <c r="G208" s="125">
        <f t="shared" si="73"/>
        <v>34</v>
      </c>
      <c r="H208" s="126">
        <f t="shared" si="74"/>
        <v>0.3928571429</v>
      </c>
      <c r="I208" s="125">
        <v>89.0</v>
      </c>
      <c r="J208" s="121">
        <v>30.0</v>
      </c>
      <c r="K208" s="127">
        <f t="shared" si="75"/>
        <v>59</v>
      </c>
      <c r="L208" s="128">
        <f t="shared" si="76"/>
        <v>0.3370786517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6.0</v>
      </c>
      <c r="K209" s="127">
        <f t="shared" si="75"/>
        <v>4</v>
      </c>
      <c r="L209" s="128">
        <f t="shared" si="76"/>
        <v>0.6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/>
      <c r="V209" s="121"/>
      <c r="W209" s="121">
        <v>1.0</v>
      </c>
      <c r="X209" s="122">
        <v>2.0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14.0</v>
      </c>
      <c r="K214" s="127">
        <f t="shared" ref="K214:K215" si="79">I214-J214</f>
        <v>16</v>
      </c>
      <c r="L214" s="128">
        <f t="shared" ref="L214:L215" si="80">J214/I214</f>
        <v>0.4666666667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1.0</v>
      </c>
      <c r="K217" s="127">
        <f>I217-J217</f>
        <v>15</v>
      </c>
      <c r="L217" s="128">
        <f>J217/I217</f>
        <v>0.0625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10.0</v>
      </c>
      <c r="K220" s="127">
        <f>I220-J220</f>
        <v>24</v>
      </c>
      <c r="L220" s="128">
        <f>J220/I220</f>
        <v>0.2941176471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109</v>
      </c>
      <c r="G222" s="77">
        <f t="shared" ref="G222:G223" si="86">E222-F222</f>
        <v>170</v>
      </c>
      <c r="H222" s="33">
        <f t="shared" ref="H222:H223" si="87">F222/E222</f>
        <v>0.3906810036</v>
      </c>
      <c r="I222" s="77">
        <f t="shared" ref="I222:J222" si="82">SUM(I160:I221)</f>
        <v>420</v>
      </c>
      <c r="J222" s="77">
        <f t="shared" si="82"/>
        <v>144</v>
      </c>
      <c r="K222" s="32">
        <f t="shared" ref="K222:K223" si="88">I222-J222</f>
        <v>276</v>
      </c>
      <c r="L222" s="78">
        <f t="shared" ref="L222:L223" si="89">J222/I222</f>
        <v>0.3428571429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2</v>
      </c>
      <c r="V222" s="77">
        <f t="shared" si="85"/>
        <v>22</v>
      </c>
      <c r="W222" s="77">
        <f t="shared" si="85"/>
        <v>2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5.0</v>
      </c>
      <c r="K223" s="141">
        <f t="shared" si="88"/>
        <v>25</v>
      </c>
      <c r="L223" s="142">
        <f t="shared" si="89"/>
        <v>0.1666666667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22.0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14.0</v>
      </c>
      <c r="G232" s="143">
        <f>E232-F232</f>
        <v>9</v>
      </c>
      <c r="H232" s="146">
        <f>F232/E232</f>
        <v>0.6086956522</v>
      </c>
      <c r="I232" s="143">
        <v>58.0</v>
      </c>
      <c r="J232" s="144">
        <v>16.0</v>
      </c>
      <c r="K232" s="145">
        <f t="shared" si="90"/>
        <v>42</v>
      </c>
      <c r="L232" s="147">
        <f t="shared" si="91"/>
        <v>0.275862069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0.0</v>
      </c>
      <c r="S233" s="145">
        <f>Q233-R233</f>
        <v>5</v>
      </c>
      <c r="T233" s="147">
        <f>R233/Q233</f>
        <v>0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70.0</v>
      </c>
      <c r="G238" s="143">
        <f t="shared" si="92"/>
        <v>36</v>
      </c>
      <c r="H238" s="146">
        <f t="shared" si="93"/>
        <v>0.6603773585</v>
      </c>
      <c r="I238" s="143">
        <v>96.0</v>
      </c>
      <c r="J238" s="144">
        <v>26.0</v>
      </c>
      <c r="K238" s="145">
        <f>I238-J238</f>
        <v>70</v>
      </c>
      <c r="L238" s="147">
        <f>J238/I238</f>
        <v>0.2708333333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29.0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27.0</v>
      </c>
      <c r="K242" s="145">
        <f t="shared" si="94"/>
        <v>13</v>
      </c>
      <c r="L242" s="147">
        <f t="shared" si="95"/>
        <v>0.675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1.0</v>
      </c>
      <c r="K259" s="145">
        <f>I259-J259</f>
        <v>19</v>
      </c>
      <c r="L259" s="147">
        <f>J259/I259</f>
        <v>0.05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9.0</v>
      </c>
      <c r="G268" s="143">
        <f>E268-F268</f>
        <v>6</v>
      </c>
      <c r="H268" s="146">
        <f>F268/E268</f>
        <v>0.6</v>
      </c>
      <c r="I268" s="143">
        <v>5.0</v>
      </c>
      <c r="J268" s="144">
        <v>7.0</v>
      </c>
      <c r="K268" s="145">
        <f t="shared" ref="K268:K270" si="96">I268-J268</f>
        <v>-2</v>
      </c>
      <c r="L268" s="147">
        <f t="shared" ref="L268:L270" si="97">J268/I268</f>
        <v>1.4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5.0</v>
      </c>
      <c r="K269" s="145">
        <f t="shared" si="96"/>
        <v>6</v>
      </c>
      <c r="L269" s="147">
        <f t="shared" si="97"/>
        <v>0.4545454545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7.0</v>
      </c>
      <c r="K270" s="145">
        <f t="shared" si="96"/>
        <v>3</v>
      </c>
      <c r="L270" s="147">
        <f t="shared" si="97"/>
        <v>0.7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11.0</v>
      </c>
      <c r="G278" s="143">
        <f>E278-F278</f>
        <v>4</v>
      </c>
      <c r="H278" s="146">
        <f>F278/E278</f>
        <v>0.7333333333</v>
      </c>
      <c r="I278" s="143">
        <v>9.0</v>
      </c>
      <c r="J278" s="144">
        <v>4.0</v>
      </c>
      <c r="K278" s="145">
        <f>I278-J278</f>
        <v>5</v>
      </c>
      <c r="L278" s="147">
        <f>J278/I278</f>
        <v>0.4444444444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2.0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4.0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>
        <v>2.0</v>
      </c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>
        <v>1.0</v>
      </c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130</v>
      </c>
      <c r="G297" s="77">
        <f>E297-F297</f>
        <v>124</v>
      </c>
      <c r="H297" s="33">
        <f t="shared" ref="H297:H298" si="108">F297/E297</f>
        <v>0.5118110236</v>
      </c>
      <c r="I297" s="77">
        <f t="shared" ref="I297:J297" si="103">SUM(I223:I296)</f>
        <v>379</v>
      </c>
      <c r="J297" s="77">
        <f t="shared" si="103"/>
        <v>116</v>
      </c>
      <c r="K297" s="77">
        <f>I297-J297</f>
        <v>263</v>
      </c>
      <c r="L297" s="78">
        <f t="shared" ref="L297:L298" si="110">J297/I297</f>
        <v>0.3060686016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0</v>
      </c>
      <c r="S297" s="77">
        <f>Q297-R297</f>
        <v>5</v>
      </c>
      <c r="T297" s="78">
        <f t="shared" ref="T297:T298" si="114">R297/Q297</f>
        <v>0</v>
      </c>
      <c r="U297" s="77">
        <f t="shared" ref="U297:X297" si="106">SUM(U223:U296)</f>
        <v>14</v>
      </c>
      <c r="V297" s="77">
        <f t="shared" si="106"/>
        <v>84</v>
      </c>
      <c r="W297" s="77">
        <f t="shared" si="106"/>
        <v>2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1047</v>
      </c>
      <c r="G298" s="158">
        <f t="shared" si="107"/>
        <v>753</v>
      </c>
      <c r="H298" s="159">
        <f t="shared" si="108"/>
        <v>0.5816666667</v>
      </c>
      <c r="I298" s="158">
        <f t="shared" ref="I298:K298" si="109">I95+I159+I222+I297</f>
        <v>2086</v>
      </c>
      <c r="J298" s="158">
        <f t="shared" si="109"/>
        <v>841</v>
      </c>
      <c r="K298" s="158">
        <f t="shared" si="109"/>
        <v>1245</v>
      </c>
      <c r="L298" s="160">
        <f t="shared" si="110"/>
        <v>0.4031639501</v>
      </c>
      <c r="M298" s="158">
        <f t="shared" ref="M298:O298" si="111">M95+M159+M222+M297</f>
        <v>22</v>
      </c>
      <c r="N298" s="158">
        <f t="shared" si="111"/>
        <v>6</v>
      </c>
      <c r="O298" s="158">
        <f t="shared" si="111"/>
        <v>16</v>
      </c>
      <c r="P298" s="159">
        <f t="shared" si="112"/>
        <v>0.2727272727</v>
      </c>
      <c r="Q298" s="158">
        <f t="shared" ref="Q298:S298" si="113">Q95+Q159+Q222+Q297</f>
        <v>34</v>
      </c>
      <c r="R298" s="158">
        <f t="shared" si="113"/>
        <v>15</v>
      </c>
      <c r="S298" s="158">
        <f t="shared" si="113"/>
        <v>19</v>
      </c>
      <c r="T298" s="160">
        <f t="shared" si="114"/>
        <v>0.4411764706</v>
      </c>
      <c r="U298" s="157">
        <f t="shared" ref="U298:X298" si="115">U95+U159+U222+U297</f>
        <v>40</v>
      </c>
      <c r="V298" s="158">
        <f t="shared" si="115"/>
        <v>193</v>
      </c>
      <c r="W298" s="158">
        <f t="shared" si="115"/>
        <v>9</v>
      </c>
      <c r="X298" s="161">
        <f t="shared" si="115"/>
        <v>23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585</v>
      </c>
      <c r="G306" s="178">
        <f t="shared" si="116"/>
        <v>326</v>
      </c>
      <c r="H306" s="180">
        <f t="shared" ref="H306:H307" si="120">F306/E306</f>
        <v>0.6421514819</v>
      </c>
      <c r="I306" s="178">
        <f t="shared" ref="I306:O306" si="117">(I95)</f>
        <v>1011</v>
      </c>
      <c r="J306" s="179">
        <f t="shared" si="117"/>
        <v>478</v>
      </c>
      <c r="K306" s="178">
        <f t="shared" si="117"/>
        <v>533</v>
      </c>
      <c r="L306" s="180">
        <f t="shared" si="117"/>
        <v>0.4727992087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10</v>
      </c>
      <c r="S306" s="178">
        <f t="shared" si="118"/>
        <v>12</v>
      </c>
      <c r="T306" s="180">
        <f t="shared" si="118"/>
        <v>0.4545454545</v>
      </c>
      <c r="U306" s="181">
        <f t="shared" si="118"/>
        <v>11</v>
      </c>
      <c r="V306" s="181">
        <f t="shared" si="118"/>
        <v>47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223</v>
      </c>
      <c r="G307" s="184">
        <f t="shared" si="119"/>
        <v>133</v>
      </c>
      <c r="H307" s="186">
        <f t="shared" si="120"/>
        <v>0.6264044944</v>
      </c>
      <c r="I307" s="184">
        <f t="shared" ref="I307:L307" si="121">I159</f>
        <v>276</v>
      </c>
      <c r="J307" s="185">
        <f t="shared" si="121"/>
        <v>103</v>
      </c>
      <c r="K307" s="184">
        <f t="shared" si="121"/>
        <v>173</v>
      </c>
      <c r="L307" s="186">
        <f t="shared" si="121"/>
        <v>0.3731884058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13</v>
      </c>
      <c r="V307" s="185">
        <f t="shared" si="123"/>
        <v>40</v>
      </c>
      <c r="W307" s="185">
        <f t="shared" si="123"/>
        <v>4</v>
      </c>
      <c r="X307" s="187">
        <f t="shared" si="123"/>
        <v>12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109</v>
      </c>
      <c r="G308" s="189">
        <f t="shared" si="124"/>
        <v>170</v>
      </c>
      <c r="H308" s="191">
        <f t="shared" si="124"/>
        <v>0.3906810036</v>
      </c>
      <c r="I308" s="189">
        <f t="shared" si="124"/>
        <v>420</v>
      </c>
      <c r="J308" s="190">
        <f t="shared" si="124"/>
        <v>144</v>
      </c>
      <c r="K308" s="189">
        <f t="shared" si="124"/>
        <v>276</v>
      </c>
      <c r="L308" s="191">
        <f t="shared" si="124"/>
        <v>0.3428571429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2</v>
      </c>
      <c r="V308" s="192">
        <f t="shared" si="124"/>
        <v>22</v>
      </c>
      <c r="W308" s="192">
        <f t="shared" si="124"/>
        <v>2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130</v>
      </c>
      <c r="G309" s="195">
        <f t="shared" si="125"/>
        <v>124</v>
      </c>
      <c r="H309" s="197">
        <f t="shared" si="125"/>
        <v>0.5118110236</v>
      </c>
      <c r="I309" s="195">
        <f t="shared" si="125"/>
        <v>379</v>
      </c>
      <c r="J309" s="196">
        <f t="shared" si="125"/>
        <v>116</v>
      </c>
      <c r="K309" s="195">
        <f t="shared" si="125"/>
        <v>263</v>
      </c>
      <c r="L309" s="197">
        <f t="shared" si="125"/>
        <v>0.3060686016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0</v>
      </c>
      <c r="S309" s="195">
        <f t="shared" si="125"/>
        <v>5</v>
      </c>
      <c r="T309" s="197">
        <f t="shared" si="125"/>
        <v>0</v>
      </c>
      <c r="U309" s="196">
        <f t="shared" si="125"/>
        <v>14</v>
      </c>
      <c r="V309" s="196">
        <f t="shared" si="125"/>
        <v>84</v>
      </c>
      <c r="W309" s="196">
        <f t="shared" si="125"/>
        <v>2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1047</v>
      </c>
      <c r="G310" s="200">
        <f t="shared" si="126"/>
        <v>753</v>
      </c>
      <c r="H310" s="201">
        <f t="shared" si="126"/>
        <v>0.5816666667</v>
      </c>
      <c r="I310" s="200">
        <f t="shared" si="126"/>
        <v>2086</v>
      </c>
      <c r="J310" s="200">
        <f t="shared" si="126"/>
        <v>841</v>
      </c>
      <c r="K310" s="200">
        <f t="shared" si="126"/>
        <v>1245</v>
      </c>
      <c r="L310" s="201">
        <f t="shared" si="126"/>
        <v>0.4031639501</v>
      </c>
      <c r="M310" s="200">
        <f t="shared" si="126"/>
        <v>22</v>
      </c>
      <c r="N310" s="200">
        <f t="shared" si="126"/>
        <v>6</v>
      </c>
      <c r="O310" s="200">
        <f t="shared" si="126"/>
        <v>16</v>
      </c>
      <c r="P310" s="201">
        <f t="shared" si="126"/>
        <v>0.2727272727</v>
      </c>
      <c r="Q310" s="200">
        <f t="shared" si="126"/>
        <v>34</v>
      </c>
      <c r="R310" s="200">
        <f t="shared" si="126"/>
        <v>15</v>
      </c>
      <c r="S310" s="200">
        <f t="shared" si="126"/>
        <v>19</v>
      </c>
      <c r="T310" s="201">
        <f t="shared" si="126"/>
        <v>0.4411764706</v>
      </c>
      <c r="U310" s="200">
        <f t="shared" si="126"/>
        <v>40</v>
      </c>
      <c r="V310" s="200">
        <f t="shared" si="126"/>
        <v>193</v>
      </c>
      <c r="W310" s="200">
        <f t="shared" si="126"/>
        <v>9</v>
      </c>
      <c r="X310" s="202">
        <f t="shared" si="126"/>
        <v>23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587</v>
      </c>
      <c r="G318" s="178">
        <f t="shared" si="127"/>
        <v>334</v>
      </c>
      <c r="H318" s="180">
        <f t="shared" ref="H318:H322" si="130">F318/E318</f>
        <v>0.6373507058</v>
      </c>
      <c r="I318" s="178">
        <f t="shared" ref="I318:K318" si="128">I306+Q306</f>
        <v>1033</v>
      </c>
      <c r="J318" s="179">
        <f t="shared" si="128"/>
        <v>488</v>
      </c>
      <c r="K318" s="178">
        <f t="shared" si="128"/>
        <v>545</v>
      </c>
      <c r="L318" s="204">
        <f t="shared" ref="L318:L322" si="132">J318/I318</f>
        <v>0.472410455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225</v>
      </c>
      <c r="G319" s="206">
        <f t="shared" si="129"/>
        <v>133</v>
      </c>
      <c r="H319" s="208">
        <f t="shared" si="130"/>
        <v>0.6284916201</v>
      </c>
      <c r="I319" s="206">
        <f t="shared" ref="I319:K319" si="131">I307+Q307</f>
        <v>278</v>
      </c>
      <c r="J319" s="207">
        <f t="shared" si="131"/>
        <v>103</v>
      </c>
      <c r="K319" s="206">
        <f t="shared" si="131"/>
        <v>175</v>
      </c>
      <c r="L319" s="209">
        <f t="shared" si="132"/>
        <v>0.3705035971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109</v>
      </c>
      <c r="G320" s="189">
        <f t="shared" si="133"/>
        <v>175</v>
      </c>
      <c r="H320" s="191">
        <f t="shared" si="130"/>
        <v>0.3838028169</v>
      </c>
      <c r="I320" s="189">
        <f t="shared" ref="I320:K320" si="134">I308+Q308</f>
        <v>425</v>
      </c>
      <c r="J320" s="190">
        <f t="shared" si="134"/>
        <v>149</v>
      </c>
      <c r="K320" s="189">
        <f t="shared" si="134"/>
        <v>276</v>
      </c>
      <c r="L320" s="210">
        <f t="shared" si="132"/>
        <v>0.3505882353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132</v>
      </c>
      <c r="G321" s="195">
        <f t="shared" si="135"/>
        <v>127</v>
      </c>
      <c r="H321" s="197">
        <f t="shared" si="130"/>
        <v>0.5096525097</v>
      </c>
      <c r="I321" s="195">
        <f t="shared" ref="I321:K321" si="136">I309+Q309</f>
        <v>384</v>
      </c>
      <c r="J321" s="196">
        <f t="shared" si="136"/>
        <v>116</v>
      </c>
      <c r="K321" s="195">
        <f t="shared" si="136"/>
        <v>268</v>
      </c>
      <c r="L321" s="211">
        <f t="shared" si="132"/>
        <v>0.3020833333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1053</v>
      </c>
      <c r="G322" s="213">
        <f t="shared" si="137"/>
        <v>769</v>
      </c>
      <c r="H322" s="214">
        <f t="shared" si="130"/>
        <v>0.5779363337</v>
      </c>
      <c r="I322" s="213">
        <f t="shared" ref="I322:K322" si="138">I310+Q310</f>
        <v>2120</v>
      </c>
      <c r="J322" s="200">
        <f t="shared" si="138"/>
        <v>856</v>
      </c>
      <c r="K322" s="213">
        <f t="shared" si="138"/>
        <v>1264</v>
      </c>
      <c r="L322" s="215">
        <f t="shared" si="132"/>
        <v>0.4037735849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1047</v>
      </c>
      <c r="G326" s="224">
        <f t="shared" si="139"/>
        <v>753</v>
      </c>
      <c r="H326" s="225">
        <f t="shared" ref="H326:H330" si="141">F326/E326</f>
        <v>0.5816666667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841</v>
      </c>
      <c r="G327" s="224">
        <f t="shared" si="140"/>
        <v>1245</v>
      </c>
      <c r="H327" s="225">
        <f t="shared" si="141"/>
        <v>0.4031639501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6</v>
      </c>
      <c r="G328" s="224">
        <f t="shared" si="142"/>
        <v>16</v>
      </c>
      <c r="H328" s="225">
        <f t="shared" si="141"/>
        <v>0.2727272727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15</v>
      </c>
      <c r="G329" s="224">
        <f t="shared" si="143"/>
        <v>19</v>
      </c>
      <c r="H329" s="225">
        <f t="shared" si="141"/>
        <v>0.4411764706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1909</v>
      </c>
      <c r="G330" s="213">
        <f t="shared" si="144"/>
        <v>2033</v>
      </c>
      <c r="H330" s="227">
        <f t="shared" si="141"/>
        <v>0.4842719432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1047</v>
      </c>
      <c r="F333" s="224">
        <f>U298</f>
        <v>40</v>
      </c>
      <c r="G333" s="224">
        <f t="shared" ref="G333:G334" si="146">J344-G335</f>
        <v>236</v>
      </c>
      <c r="H333" s="230">
        <f t="shared" ref="H333:H336" si="147">E333+F333+G333</f>
        <v>1323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841</v>
      </c>
      <c r="F334" s="224">
        <f>V298</f>
        <v>193</v>
      </c>
      <c r="G334" s="224">
        <f t="shared" si="146"/>
        <v>188</v>
      </c>
      <c r="H334" s="230">
        <f t="shared" si="147"/>
        <v>1222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6</v>
      </c>
      <c r="F335" s="224">
        <f>W298</f>
        <v>9</v>
      </c>
      <c r="G335" s="231">
        <v>0.0</v>
      </c>
      <c r="H335" s="230">
        <f t="shared" si="147"/>
        <v>15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15</v>
      </c>
      <c r="F336" s="224">
        <f>X298</f>
        <v>23</v>
      </c>
      <c r="G336" s="231">
        <v>1.0</v>
      </c>
      <c r="H336" s="230">
        <f t="shared" si="147"/>
        <v>39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1909</v>
      </c>
      <c r="F337" s="213">
        <f t="shared" si="148"/>
        <v>265</v>
      </c>
      <c r="G337" s="213">
        <f t="shared" si="148"/>
        <v>425</v>
      </c>
      <c r="H337" s="232">
        <f>H333+H334+H335+H336</f>
        <v>2599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721</v>
      </c>
      <c r="F344" s="245">
        <v>449.0</v>
      </c>
      <c r="G344" s="245">
        <f t="shared" ref="G344:G346" si="150">SUM(E344:F344)</f>
        <v>1170</v>
      </c>
      <c r="H344" s="246">
        <v>26.0</v>
      </c>
      <c r="I344" s="246">
        <v>142.0</v>
      </c>
      <c r="J344" s="246">
        <v>236.0</v>
      </c>
      <c r="K344" s="247">
        <f t="shared" ref="K344:K345" si="151">M344-L344</f>
        <v>747</v>
      </c>
      <c r="L344" s="247">
        <f t="shared" ref="L344:L345" si="152">F344+I344</f>
        <v>591</v>
      </c>
      <c r="M344" s="248">
        <f t="shared" ref="M344:M345" si="153">H333+H335</f>
        <v>1338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749</v>
      </c>
      <c r="F345" s="245">
        <v>323.0</v>
      </c>
      <c r="G345" s="245">
        <f t="shared" si="150"/>
        <v>1072</v>
      </c>
      <c r="H345" s="246">
        <v>35.0</v>
      </c>
      <c r="I345" s="246">
        <v>154.0</v>
      </c>
      <c r="J345" s="246">
        <f>SUM(H345:I345)</f>
        <v>189</v>
      </c>
      <c r="K345" s="247">
        <f t="shared" si="151"/>
        <v>784</v>
      </c>
      <c r="L345" s="247">
        <f t="shared" si="152"/>
        <v>477</v>
      </c>
      <c r="M345" s="248">
        <f t="shared" si="153"/>
        <v>1261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1470</v>
      </c>
      <c r="F346" s="250">
        <f>SUM(F344:F345)</f>
        <v>772</v>
      </c>
      <c r="G346" s="250">
        <f t="shared" si="150"/>
        <v>2242</v>
      </c>
      <c r="H346" s="251">
        <f t="shared" ref="H346:M346" si="154">SUM(H344:H345)</f>
        <v>61</v>
      </c>
      <c r="I346" s="251">
        <f t="shared" si="154"/>
        <v>296</v>
      </c>
      <c r="J346" s="251">
        <f t="shared" si="154"/>
        <v>425</v>
      </c>
      <c r="K346" s="252">
        <f t="shared" si="154"/>
        <v>1531</v>
      </c>
      <c r="L346" s="252">
        <f t="shared" si="154"/>
        <v>1068</v>
      </c>
      <c r="M346" s="253">
        <f t="shared" si="154"/>
        <v>2599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3.0</v>
      </c>
      <c r="F353" s="265">
        <v>2.0</v>
      </c>
      <c r="G353" s="266">
        <f t="shared" ref="G353:G356" si="155">SUM(E353:F353)</f>
        <v>5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0.0</v>
      </c>
      <c r="G354" s="269">
        <f t="shared" si="155"/>
        <v>0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1.0</v>
      </c>
      <c r="F355" s="271">
        <v>5.0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6.0</v>
      </c>
      <c r="F356" s="274">
        <v>3.0</v>
      </c>
      <c r="G356" s="275">
        <f t="shared" si="155"/>
        <v>9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10</v>
      </c>
      <c r="F357" s="277">
        <f t="shared" si="156"/>
        <v>10</v>
      </c>
      <c r="G357" s="277">
        <f t="shared" si="156"/>
        <v>20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4.0</v>
      </c>
      <c r="F358" s="279">
        <v>39.0</v>
      </c>
      <c r="G358" s="279">
        <f>SUM(E358:F358)</f>
        <v>43</v>
      </c>
      <c r="H358" s="163"/>
      <c r="I358" s="280">
        <f>G357+G358</f>
        <v>63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42675.0</v>
      </c>
      <c r="K365" s="5"/>
      <c r="L365" s="5"/>
      <c r="M365" s="5"/>
      <c r="N365" s="22"/>
      <c r="O365" s="225">
        <f>J365/J373</f>
        <v>0.5088231787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8722.0</v>
      </c>
      <c r="K366" s="5"/>
      <c r="L366" s="5"/>
      <c r="M366" s="5"/>
      <c r="N366" s="22"/>
      <c r="O366" s="225">
        <f>J366/J373</f>
        <v>0.1039942769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5683.0</v>
      </c>
      <c r="K367" s="5"/>
      <c r="L367" s="5"/>
      <c r="M367" s="5"/>
      <c r="N367" s="22"/>
      <c r="O367" s="225">
        <f>J367/J373</f>
        <v>0.067759628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4867.0</v>
      </c>
      <c r="K368" s="5"/>
      <c r="L368" s="5"/>
      <c r="M368" s="5"/>
      <c r="N368" s="22"/>
      <c r="O368" s="225">
        <f>J368/J373</f>
        <v>0.05803028496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4406.0</v>
      </c>
      <c r="K369" s="5"/>
      <c r="L369" s="5"/>
      <c r="M369" s="5"/>
      <c r="N369" s="22"/>
      <c r="O369" s="225">
        <f>J369/J373</f>
        <v>0.05253368308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3812.0</v>
      </c>
      <c r="K370" s="5"/>
      <c r="L370" s="5"/>
      <c r="M370" s="5"/>
      <c r="N370" s="22"/>
      <c r="O370" s="225">
        <f>J370/J373</f>
        <v>0.04545129367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2644+1744+994+791+809+780</f>
        <v>7762</v>
      </c>
      <c r="K371" s="5"/>
      <c r="L371" s="5"/>
      <c r="M371" s="5"/>
      <c r="N371" s="22"/>
      <c r="O371" s="225">
        <f>J371/J373</f>
        <v>0.09254799094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83870-77927</f>
        <v>5943</v>
      </c>
      <c r="K372" s="5"/>
      <c r="L372" s="5"/>
      <c r="M372" s="5"/>
      <c r="N372" s="22"/>
      <c r="O372" s="225">
        <f>J372/J373</f>
        <v>0.07085966377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83870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577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16894.0</v>
      </c>
      <c r="I381" s="22"/>
      <c r="J381" s="316">
        <f>H381/H387</f>
        <v>0.2014307857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19585</v>
      </c>
      <c r="U381" s="22"/>
      <c r="V381" s="322">
        <f>T381/T387</f>
        <v>0.1890261558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3725.0</v>
      </c>
      <c r="I382" s="22"/>
      <c r="J382" s="316">
        <f>H382/H387</f>
        <v>0.04441397401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5052</v>
      </c>
      <c r="U382" s="22"/>
      <c r="V382" s="322">
        <f>T382/T387</f>
        <v>0.04875977222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0.00009538571599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0.0002316378728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0.000023846429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0.00009651578033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20629</v>
      </c>
      <c r="I385" s="22"/>
      <c r="J385" s="316">
        <f>H385/H387</f>
        <v>0.2459639919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24671</v>
      </c>
      <c r="U385" s="22"/>
      <c r="V385" s="322">
        <f>T385/T387</f>
        <v>0.2381140817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63241</v>
      </c>
      <c r="I386" s="22"/>
      <c r="J386" s="316">
        <f>H386/H387</f>
        <v>0.7540360081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78939</v>
      </c>
      <c r="U386" s="22"/>
      <c r="V386" s="322">
        <f>T386/T387</f>
        <v>0.7618859183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83870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103610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43"/>
    <col customWidth="1" min="2" max="2" width="4.0"/>
    <col customWidth="1" min="3" max="3" width="13.43"/>
    <col customWidth="1" min="4" max="4" width="32.71"/>
    <col customWidth="1" min="5" max="19" width="6.71"/>
    <col customWidth="1" min="20" max="20" width="6.86"/>
    <col customWidth="1" min="21" max="24" width="6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44420.0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13.0</v>
      </c>
      <c r="G16" s="54">
        <f t="shared" ref="G16:G17" si="1">E16-F16</f>
        <v>22</v>
      </c>
      <c r="H16" s="55">
        <f t="shared" ref="H16:H17" si="2">F16/E16</f>
        <v>0.3714285714</v>
      </c>
      <c r="I16" s="54">
        <v>38.0</v>
      </c>
      <c r="J16" s="53">
        <v>17.0</v>
      </c>
      <c r="K16" s="54">
        <f t="shared" ref="K16:K17" si="3">I16-J16</f>
        <v>21</v>
      </c>
      <c r="L16" s="56">
        <f t="shared" ref="L16:L17" si="4">J16/I16</f>
        <v>0.4473684211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1.0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>
        <v>3.0</v>
      </c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2.0</v>
      </c>
      <c r="G19" s="54">
        <f t="shared" ref="G19:G20" si="5">E19-F19</f>
        <v>8</v>
      </c>
      <c r="H19" s="55">
        <f t="shared" ref="H19:H20" si="6">F19/E19</f>
        <v>0.2</v>
      </c>
      <c r="I19" s="54">
        <v>10.0</v>
      </c>
      <c r="J19" s="53">
        <v>6.0</v>
      </c>
      <c r="K19" s="54">
        <f t="shared" ref="K19:K22" si="7">I19-J19</f>
        <v>4</v>
      </c>
      <c r="L19" s="56">
        <f t="shared" ref="L19:L22" si="8">J19/I19</f>
        <v>0.6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60.0</v>
      </c>
      <c r="G20" s="54">
        <f t="shared" si="5"/>
        <v>20</v>
      </c>
      <c r="H20" s="55">
        <f t="shared" si="6"/>
        <v>0.75</v>
      </c>
      <c r="I20" s="54">
        <v>70.0</v>
      </c>
      <c r="J20" s="53">
        <v>44.0</v>
      </c>
      <c r="K20" s="54">
        <f t="shared" si="7"/>
        <v>26</v>
      </c>
      <c r="L20" s="56">
        <f t="shared" si="8"/>
        <v>0.6285714286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21.0</v>
      </c>
      <c r="K21" s="54">
        <f t="shared" si="7"/>
        <v>6</v>
      </c>
      <c r="L21" s="56">
        <f t="shared" si="8"/>
        <v>0.7777777778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33.0</v>
      </c>
      <c r="G22" s="54">
        <f>E22-F22</f>
        <v>15</v>
      </c>
      <c r="H22" s="55">
        <f>F22/E22</f>
        <v>0.6875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7.0</v>
      </c>
      <c r="S23" s="54">
        <v>6.0</v>
      </c>
      <c r="T23" s="56">
        <f>R23/Q23</f>
        <v>0.7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6.0</v>
      </c>
      <c r="K25" s="54">
        <f t="shared" ref="K25:K30" si="11">I25-J25</f>
        <v>2</v>
      </c>
      <c r="L25" s="56">
        <f t="shared" ref="L25:L30" si="12">J25/I25</f>
        <v>0.75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22.0</v>
      </c>
      <c r="K26" s="54">
        <f t="shared" si="11"/>
        <v>8</v>
      </c>
      <c r="L26" s="56">
        <f t="shared" si="12"/>
        <v>0.7333333333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11.0</v>
      </c>
      <c r="K27" s="54">
        <f t="shared" si="11"/>
        <v>4</v>
      </c>
      <c r="L27" s="56">
        <f t="shared" si="12"/>
        <v>0.7333333333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41.0</v>
      </c>
      <c r="G28" s="54">
        <f t="shared" ref="G28:G29" si="13">E28-F28</f>
        <v>42</v>
      </c>
      <c r="H28" s="55">
        <f t="shared" ref="H28:H29" si="14">F28/E28</f>
        <v>0.4939759036</v>
      </c>
      <c r="I28" s="54">
        <v>24.0</v>
      </c>
      <c r="J28" s="53">
        <v>19.0</v>
      </c>
      <c r="K28" s="54">
        <f t="shared" si="11"/>
        <v>5</v>
      </c>
      <c r="L28" s="56">
        <f t="shared" si="12"/>
        <v>0.7916666667</v>
      </c>
      <c r="M28" s="66"/>
      <c r="N28" s="61"/>
      <c r="O28" s="59"/>
      <c r="P28" s="55"/>
      <c r="Q28" s="66">
        <v>10.0</v>
      </c>
      <c r="R28" s="53">
        <v>6.0</v>
      </c>
      <c r="S28" s="54">
        <f>Q28-R28</f>
        <v>4</v>
      </c>
      <c r="T28" s="56">
        <f>R28/Q28</f>
        <v>0.6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61.0</v>
      </c>
      <c r="G29" s="54">
        <f t="shared" si="13"/>
        <v>45</v>
      </c>
      <c r="H29" s="55">
        <f t="shared" si="14"/>
        <v>0.5754716981</v>
      </c>
      <c r="I29" s="68">
        <v>101.0</v>
      </c>
      <c r="J29" s="69">
        <v>80.0</v>
      </c>
      <c r="K29" s="54">
        <f t="shared" si="11"/>
        <v>21</v>
      </c>
      <c r="L29" s="56">
        <f t="shared" si="12"/>
        <v>0.7920792079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62.0</v>
      </c>
      <c r="G34" s="54">
        <f>E34-F34</f>
        <v>6</v>
      </c>
      <c r="H34" s="55">
        <f>F34/E34</f>
        <v>0.9117647059</v>
      </c>
      <c r="I34" s="54">
        <v>14.0</v>
      </c>
      <c r="J34" s="53">
        <v>8.0</v>
      </c>
      <c r="K34" s="54">
        <f>I34-J34</f>
        <v>6</v>
      </c>
      <c r="L34" s="56">
        <f>J34/I34</f>
        <v>0.5714285714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12.0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21.0</v>
      </c>
      <c r="G38" s="54">
        <f>E38-F38</f>
        <v>30</v>
      </c>
      <c r="H38" s="55">
        <f>F38/E38</f>
        <v>0.4117647059</v>
      </c>
      <c r="I38" s="54">
        <v>26.0</v>
      </c>
      <c r="J38" s="53">
        <v>17.0</v>
      </c>
      <c r="K38" s="54">
        <f>I38-J38</f>
        <v>9</v>
      </c>
      <c r="L38" s="56">
        <f>J38/I38</f>
        <v>0.6538461538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7.0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17.0</v>
      </c>
      <c r="K41" s="54">
        <f t="shared" ref="K41:K42" si="17">I41-J41</f>
        <v>19</v>
      </c>
      <c r="L41" s="56">
        <f t="shared" ref="L41:L42" si="18">J41/I41</f>
        <v>0.4722222222</v>
      </c>
      <c r="M41" s="66"/>
      <c r="N41" s="61"/>
      <c r="O41" s="59"/>
      <c r="P41" s="55"/>
      <c r="Q41" s="66"/>
      <c r="R41" s="53"/>
      <c r="S41" s="54"/>
      <c r="T41" s="56"/>
      <c r="U41" s="61">
        <v>7.0</v>
      </c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192.0</v>
      </c>
      <c r="G42" s="54">
        <f t="shared" si="15"/>
        <v>14</v>
      </c>
      <c r="H42" s="55">
        <f t="shared" si="16"/>
        <v>0.932038835</v>
      </c>
      <c r="I42" s="54">
        <v>250.0</v>
      </c>
      <c r="J42" s="53">
        <v>80.0</v>
      </c>
      <c r="K42" s="54">
        <f t="shared" si="17"/>
        <v>170</v>
      </c>
      <c r="L42" s="56">
        <f t="shared" si="18"/>
        <v>0.32</v>
      </c>
      <c r="M42" s="66"/>
      <c r="N42" s="61"/>
      <c r="O42" s="59"/>
      <c r="P42" s="55"/>
      <c r="Q42" s="66"/>
      <c r="R42" s="53"/>
      <c r="S42" s="54"/>
      <c r="T42" s="56"/>
      <c r="U42" s="61"/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2.0</v>
      </c>
      <c r="W43" s="61"/>
      <c r="X43" s="62"/>
    </row>
    <row r="44" ht="14.25" customHeight="1">
      <c r="A44" s="14"/>
      <c r="B44" s="15"/>
      <c r="C44" s="50" t="s">
        <v>578</v>
      </c>
      <c r="D44" s="51" t="s">
        <v>31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24.0</v>
      </c>
      <c r="K49" s="54">
        <f>I49-J49</f>
        <v>16</v>
      </c>
      <c r="L49" s="56">
        <f>J49/I49</f>
        <v>0.6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3.0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27.0</v>
      </c>
      <c r="G58" s="54">
        <f>E58-F58</f>
        <v>19</v>
      </c>
      <c r="H58" s="55">
        <f>F58/E58</f>
        <v>0.5869565217</v>
      </c>
      <c r="I58" s="54">
        <v>48.0</v>
      </c>
      <c r="J58" s="53">
        <v>31.0</v>
      </c>
      <c r="K58" s="54">
        <f>I58-J58</f>
        <v>17</v>
      </c>
      <c r="L58" s="56">
        <f>J58/I58</f>
        <v>0.6458333333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9.0</v>
      </c>
      <c r="G73" s="54">
        <f t="shared" ref="G73:G75" si="19">E73-F73</f>
        <v>3</v>
      </c>
      <c r="H73" s="55">
        <f t="shared" ref="H73:H75" si="20">F73/E73</f>
        <v>0.75</v>
      </c>
      <c r="I73" s="54">
        <v>11.0</v>
      </c>
      <c r="J73" s="53">
        <v>5.0</v>
      </c>
      <c r="K73" s="54">
        <f t="shared" ref="K73:K76" si="21">I73-J73</f>
        <v>6</v>
      </c>
      <c r="L73" s="56">
        <f t="shared" ref="L73:L76" si="22">J73/I73</f>
        <v>0.4545454545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14.0</v>
      </c>
      <c r="G75" s="54">
        <f t="shared" si="19"/>
        <v>26</v>
      </c>
      <c r="H75" s="55">
        <f t="shared" si="20"/>
        <v>0.35</v>
      </c>
      <c r="I75" s="54">
        <v>80.0</v>
      </c>
      <c r="J75" s="53">
        <v>10.0</v>
      </c>
      <c r="K75" s="54">
        <f t="shared" si="21"/>
        <v>70</v>
      </c>
      <c r="L75" s="56">
        <f t="shared" si="22"/>
        <v>0.125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3.0</v>
      </c>
      <c r="K78" s="54">
        <f>I78-J78</f>
        <v>17</v>
      </c>
      <c r="L78" s="56">
        <f>J78/I78</f>
        <v>0.15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9.0</v>
      </c>
      <c r="K82" s="54">
        <f>I82-J82</f>
        <v>11</v>
      </c>
      <c r="L82" s="56">
        <f>J82/I82</f>
        <v>0.45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3.0</v>
      </c>
      <c r="K85" s="54">
        <f>I85-J85</f>
        <v>9</v>
      </c>
      <c r="L85" s="56">
        <f>J85/I85</f>
        <v>0.25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2.0</v>
      </c>
      <c r="G87" s="54">
        <f>E87-F87</f>
        <v>1</v>
      </c>
      <c r="H87" s="55">
        <f>F87/E87</f>
        <v>0.6666666667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2.0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>
        <v>1.0</v>
      </c>
      <c r="W89" s="61"/>
      <c r="X89" s="62">
        <v>1.0</v>
      </c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3.0</v>
      </c>
      <c r="K92" s="54">
        <f t="shared" ref="K92:K93" si="23">I92-J92</f>
        <v>5</v>
      </c>
      <c r="L92" s="56">
        <f t="shared" ref="L92:L93" si="24">J92/I92</f>
        <v>0.375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2.0</v>
      </c>
      <c r="K93" s="54">
        <f t="shared" si="23"/>
        <v>28</v>
      </c>
      <c r="L93" s="56">
        <f t="shared" si="24"/>
        <v>0.06666666667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602</v>
      </c>
      <c r="G95" s="77">
        <f t="shared" si="25"/>
        <v>309</v>
      </c>
      <c r="H95" s="33">
        <f t="shared" si="26"/>
        <v>0.6608122942</v>
      </c>
      <c r="I95" s="32">
        <f t="shared" ref="I95:J95" si="28">SUM(I11:I94)</f>
        <v>1011</v>
      </c>
      <c r="J95" s="32">
        <f t="shared" si="28"/>
        <v>482</v>
      </c>
      <c r="K95" s="32">
        <f t="shared" ref="K95:K97" si="34">I95-J95</f>
        <v>529</v>
      </c>
      <c r="L95" s="78">
        <f t="shared" ref="L95:L97" si="35">J95/I95</f>
        <v>0.4767556874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13</v>
      </c>
      <c r="S95" s="81">
        <f t="shared" si="31"/>
        <v>9</v>
      </c>
      <c r="T95" s="78">
        <f t="shared" si="32"/>
        <v>0.5909090909</v>
      </c>
      <c r="U95" s="77">
        <f t="shared" ref="U95:X95" si="33">SUM(U11:U94)</f>
        <v>10</v>
      </c>
      <c r="V95" s="77">
        <f t="shared" si="33"/>
        <v>47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2.0</v>
      </c>
      <c r="K96" s="90">
        <f t="shared" si="34"/>
        <v>2</v>
      </c>
      <c r="L96" s="91">
        <f t="shared" si="35"/>
        <v>0.5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7.0</v>
      </c>
      <c r="K97" s="98">
        <f t="shared" si="34"/>
        <v>8</v>
      </c>
      <c r="L97" s="99">
        <f t="shared" si="35"/>
        <v>0.4666666667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9.0</v>
      </c>
      <c r="K100" s="98">
        <f t="shared" si="38"/>
        <v>11</v>
      </c>
      <c r="L100" s="99">
        <f t="shared" si="39"/>
        <v>0.45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4.0</v>
      </c>
      <c r="G102" s="96">
        <f>E102-F102</f>
        <v>9</v>
      </c>
      <c r="H102" s="97">
        <f>F102/E102</f>
        <v>0.3076923077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3.0</v>
      </c>
      <c r="G107" s="96">
        <f>E107-F107</f>
        <v>5</v>
      </c>
      <c r="H107" s="97">
        <f>F107/E107</f>
        <v>0.375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4.0</v>
      </c>
      <c r="G121" s="96">
        <f t="shared" si="42"/>
        <v>1</v>
      </c>
      <c r="H121" s="97">
        <f t="shared" si="43"/>
        <v>0.8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2.0</v>
      </c>
      <c r="K122" s="98">
        <f t="shared" ref="K122:K123" si="44">I122-J122</f>
        <v>8</v>
      </c>
      <c r="L122" s="99">
        <f t="shared" ref="L122:L123" si="45">J122/I122</f>
        <v>0.2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16.0</v>
      </c>
      <c r="K123" s="98">
        <f t="shared" si="44"/>
        <v>51</v>
      </c>
      <c r="L123" s="99">
        <f t="shared" si="45"/>
        <v>0.2388059701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4.0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16.0</v>
      </c>
      <c r="G127" s="96">
        <f t="shared" si="46"/>
        <v>14</v>
      </c>
      <c r="H127" s="97">
        <f t="shared" si="47"/>
        <v>0.5333333333</v>
      </c>
      <c r="I127" s="96">
        <v>28.0</v>
      </c>
      <c r="J127" s="95">
        <v>15.0</v>
      </c>
      <c r="K127" s="98">
        <f t="shared" ref="K127:K129" si="48">I127-J127</f>
        <v>13</v>
      </c>
      <c r="L127" s="99">
        <f t="shared" ref="L127:L129" si="49">J127/I127</f>
        <v>0.5357142857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5.0</v>
      </c>
      <c r="G129" s="96">
        <f t="shared" si="46"/>
        <v>5</v>
      </c>
      <c r="H129" s="97">
        <f t="shared" si="47"/>
        <v>0.5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2.0</v>
      </c>
      <c r="K136" s="98">
        <f>I136-J136</f>
        <v>10</v>
      </c>
      <c r="L136" s="99">
        <f>J136/I136</f>
        <v>0.1666666667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0.0</v>
      </c>
      <c r="K139" s="98">
        <f t="shared" ref="K139:K142" si="50">I139-J139</f>
        <v>10</v>
      </c>
      <c r="L139" s="99">
        <f t="shared" ref="L139:L142" si="51">J139/I139</f>
        <v>0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16.0</v>
      </c>
      <c r="K140" s="98">
        <f t="shared" si="50"/>
        <v>10</v>
      </c>
      <c r="L140" s="99">
        <f t="shared" si="51"/>
        <v>0.6153846154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13.0</v>
      </c>
      <c r="G147" s="96">
        <f>E147-F147</f>
        <v>15</v>
      </c>
      <c r="H147" s="97">
        <f>F147/E147</f>
        <v>0.4642857143</v>
      </c>
      <c r="I147" s="96">
        <v>20.0</v>
      </c>
      <c r="J147" s="95">
        <v>13.0</v>
      </c>
      <c r="K147" s="98">
        <f>I147-J147</f>
        <v>7</v>
      </c>
      <c r="L147" s="99">
        <f>J147/I147</f>
        <v>0.65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20.0</v>
      </c>
      <c r="G149" s="96">
        <f>E149-F149</f>
        <v>4</v>
      </c>
      <c r="H149" s="97">
        <f>F149/E149</f>
        <v>0.8333333333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217</v>
      </c>
      <c r="G159" s="107">
        <f t="shared" ref="G159:G160" si="61">E159-F159</f>
        <v>139</v>
      </c>
      <c r="H159" s="108">
        <f t="shared" ref="H159:H160" si="62">F159/E159</f>
        <v>0.6095505618</v>
      </c>
      <c r="I159" s="107">
        <f t="shared" ref="I159:J159" si="55">SUM(I96:I158)</f>
        <v>276</v>
      </c>
      <c r="J159" s="107">
        <f t="shared" si="55"/>
        <v>103</v>
      </c>
      <c r="K159" s="109">
        <f t="shared" si="56"/>
        <v>173</v>
      </c>
      <c r="L159" s="110">
        <f t="shared" si="57"/>
        <v>0.3731884058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14</v>
      </c>
      <c r="V159" s="107">
        <f t="shared" si="60"/>
        <v>39</v>
      </c>
      <c r="W159" s="107">
        <f t="shared" si="60"/>
        <v>4</v>
      </c>
      <c r="X159" s="111">
        <f t="shared" si="60"/>
        <v>7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9.0</v>
      </c>
      <c r="K160" s="118">
        <f t="shared" si="56"/>
        <v>6</v>
      </c>
      <c r="L160" s="119">
        <f t="shared" si="57"/>
        <v>0.6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9.0</v>
      </c>
      <c r="G165" s="125">
        <f>E165-F165</f>
        <v>4</v>
      </c>
      <c r="H165" s="126">
        <f>F165/E165</f>
        <v>0.6923076923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0.0</v>
      </c>
      <c r="K170" s="127">
        <f t="shared" ref="K170:K171" si="63">I170-J170</f>
        <v>15</v>
      </c>
      <c r="L170" s="128">
        <f t="shared" ref="L170:L171" si="64">J170/I170</f>
        <v>0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9.0</v>
      </c>
      <c r="G174" s="125">
        <f t="shared" ref="G174:G175" si="65">E174-F174</f>
        <v>18</v>
      </c>
      <c r="H174" s="126">
        <f t="shared" ref="H174:H175" si="66">F174/E174</f>
        <v>0.3333333333</v>
      </c>
      <c r="I174" s="125">
        <v>54.0</v>
      </c>
      <c r="J174" s="121">
        <v>40.0</v>
      </c>
      <c r="K174" s="127">
        <f t="shared" ref="K174:K175" si="67">I174-J174</f>
        <v>14</v>
      </c>
      <c r="L174" s="128">
        <f t="shared" ref="L174:L175" si="68">J174/I174</f>
        <v>0.7407407407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2.0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2.0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2.0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11.0</v>
      </c>
      <c r="K198" s="127">
        <f>I198-J198</f>
        <v>4</v>
      </c>
      <c r="L198" s="128">
        <f>J198/I198</f>
        <v>0.7333333333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>
        <v>1.0</v>
      </c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22.0</v>
      </c>
      <c r="G208" s="125">
        <f t="shared" si="73"/>
        <v>34</v>
      </c>
      <c r="H208" s="126">
        <f t="shared" si="74"/>
        <v>0.3928571429</v>
      </c>
      <c r="I208" s="125">
        <v>89.0</v>
      </c>
      <c r="J208" s="121">
        <v>27.0</v>
      </c>
      <c r="K208" s="127">
        <f t="shared" si="75"/>
        <v>62</v>
      </c>
      <c r="L208" s="128">
        <f t="shared" si="76"/>
        <v>0.3033707865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6.0</v>
      </c>
      <c r="K209" s="127">
        <f t="shared" si="75"/>
        <v>4</v>
      </c>
      <c r="L209" s="128">
        <f t="shared" si="76"/>
        <v>0.6</v>
      </c>
      <c r="M209" s="125">
        <v>5.0</v>
      </c>
      <c r="N209" s="121">
        <v>5.0</v>
      </c>
      <c r="O209" s="127">
        <f>M209-N209</f>
        <v>0</v>
      </c>
      <c r="P209" s="126">
        <f>N209/M209</f>
        <v>1</v>
      </c>
      <c r="Q209" s="125">
        <v>5.0</v>
      </c>
      <c r="R209" s="121">
        <v>1.0</v>
      </c>
      <c r="S209" s="127">
        <f>Q209-R209</f>
        <v>4</v>
      </c>
      <c r="T209" s="128">
        <f>R209/Q209</f>
        <v>0.2</v>
      </c>
      <c r="U209" s="120">
        <v>1.0</v>
      </c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16.0</v>
      </c>
      <c r="G220" s="125">
        <f>E220-F220</f>
        <v>32</v>
      </c>
      <c r="H220" s="126">
        <f>F220/E220</f>
        <v>0.3333333333</v>
      </c>
      <c r="I220" s="125">
        <v>34.0</v>
      </c>
      <c r="J220" s="121">
        <v>10.0</v>
      </c>
      <c r="K220" s="127">
        <f>I220-J220</f>
        <v>24</v>
      </c>
      <c r="L220" s="128">
        <f>J220/I220</f>
        <v>0.2941176471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5.0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5.0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111</v>
      </c>
      <c r="G222" s="77">
        <f t="shared" ref="G222:G223" si="86">E222-F222</f>
        <v>168</v>
      </c>
      <c r="H222" s="33">
        <f t="shared" ref="H222:H223" si="87">F222/E222</f>
        <v>0.3978494624</v>
      </c>
      <c r="I222" s="77">
        <f t="shared" ref="I222:J222" si="82">SUM(I160:I221)</f>
        <v>420</v>
      </c>
      <c r="J222" s="77">
        <f t="shared" si="82"/>
        <v>145</v>
      </c>
      <c r="K222" s="32">
        <f t="shared" ref="K222:K223" si="88">I222-J222</f>
        <v>275</v>
      </c>
      <c r="L222" s="78">
        <f t="shared" ref="L222:L223" si="89">J222/I222</f>
        <v>0.3452380952</v>
      </c>
      <c r="M222" s="77">
        <f t="shared" ref="M222:N222" si="83">SUM(M160:M221)</f>
        <v>5</v>
      </c>
      <c r="N222" s="77">
        <f t="shared" si="83"/>
        <v>5</v>
      </c>
      <c r="O222" s="32">
        <f>M222-N222</f>
        <v>0</v>
      </c>
      <c r="P222" s="33">
        <f>N222/M222</f>
        <v>1</v>
      </c>
      <c r="Q222" s="77">
        <f t="shared" ref="Q222:R222" si="84">SUM(Q160:Q221)</f>
        <v>5</v>
      </c>
      <c r="R222" s="77">
        <f t="shared" si="84"/>
        <v>1</v>
      </c>
      <c r="S222" s="32">
        <f>Q222-R222</f>
        <v>4</v>
      </c>
      <c r="T222" s="78">
        <f>R222/Q222</f>
        <v>0.2</v>
      </c>
      <c r="U222" s="76">
        <f t="shared" ref="U222:X222" si="85">SUM(U160:U221)</f>
        <v>2</v>
      </c>
      <c r="V222" s="77">
        <f t="shared" si="85"/>
        <v>42</v>
      </c>
      <c r="W222" s="77">
        <f t="shared" si="85"/>
        <v>0</v>
      </c>
      <c r="X222" s="82">
        <f t="shared" si="85"/>
        <v>3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21.0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18.0</v>
      </c>
      <c r="K232" s="145">
        <f t="shared" si="90"/>
        <v>40</v>
      </c>
      <c r="L232" s="147">
        <f t="shared" si="91"/>
        <v>0.3103448276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69.0</v>
      </c>
      <c r="G238" s="143">
        <f t="shared" si="92"/>
        <v>37</v>
      </c>
      <c r="H238" s="146">
        <f t="shared" si="93"/>
        <v>0.6509433962</v>
      </c>
      <c r="I238" s="143">
        <v>96.0</v>
      </c>
      <c r="J238" s="144">
        <v>24.0</v>
      </c>
      <c r="K238" s="145">
        <f>I238-J238</f>
        <v>72</v>
      </c>
      <c r="L238" s="147">
        <f>J238/I238</f>
        <v>0.25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39.0</v>
      </c>
      <c r="W238" s="144">
        <v>1.0</v>
      </c>
      <c r="X238" s="148">
        <v>4.0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6.0</v>
      </c>
      <c r="K257" s="145">
        <f>I257-J257</f>
        <v>4</v>
      </c>
      <c r="L257" s="147">
        <f>J257/I257</f>
        <v>0.6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3.0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2.0</v>
      </c>
      <c r="K259" s="145">
        <f>I259-J259</f>
        <v>18</v>
      </c>
      <c r="L259" s="147">
        <f>J259/I259</f>
        <v>0.1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9.0</v>
      </c>
      <c r="G268" s="143">
        <f>E268-F268</f>
        <v>6</v>
      </c>
      <c r="H268" s="146">
        <f>F268/E268</f>
        <v>0.6</v>
      </c>
      <c r="I268" s="143">
        <v>5.0</v>
      </c>
      <c r="J268" s="144">
        <v>3.0</v>
      </c>
      <c r="K268" s="145">
        <f t="shared" ref="K268:K270" si="96">I268-J268</f>
        <v>2</v>
      </c>
      <c r="L268" s="147">
        <f t="shared" ref="L268:L270" si="97">J268/I268</f>
        <v>0.6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5.0</v>
      </c>
      <c r="K269" s="145">
        <f t="shared" si="96"/>
        <v>6</v>
      </c>
      <c r="L269" s="147">
        <f t="shared" si="97"/>
        <v>0.4545454545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>
        <v>1.0</v>
      </c>
      <c r="W269" s="144"/>
      <c r="X269" s="148">
        <v>1.0</v>
      </c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2.0</v>
      </c>
      <c r="K270" s="145">
        <f t="shared" si="96"/>
        <v>8</v>
      </c>
      <c r="L270" s="147">
        <f t="shared" si="97"/>
        <v>0.2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6.0</v>
      </c>
      <c r="K278" s="145">
        <f>I278-J278</f>
        <v>3</v>
      </c>
      <c r="L278" s="147">
        <f>J278/I278</f>
        <v>0.6666666667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5.0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3.0</v>
      </c>
      <c r="G287" s="143">
        <f t="shared" ref="G287:G289" si="98">E287-F287</f>
        <v>17</v>
      </c>
      <c r="H287" s="146">
        <f t="shared" ref="H287:H289" si="99">F287/E287</f>
        <v>0.15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1.0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125</v>
      </c>
      <c r="G297" s="77">
        <f>E297-F297</f>
        <v>129</v>
      </c>
      <c r="H297" s="33">
        <f t="shared" ref="H297:H298" si="108">F297/E297</f>
        <v>0.4921259843</v>
      </c>
      <c r="I297" s="77">
        <f t="shared" ref="I297:J297" si="103">SUM(I223:I296)</f>
        <v>379</v>
      </c>
      <c r="J297" s="77">
        <f t="shared" si="103"/>
        <v>109</v>
      </c>
      <c r="K297" s="77">
        <f>I297-J297</f>
        <v>270</v>
      </c>
      <c r="L297" s="78">
        <f t="shared" ref="L297:L298" si="110">J297/I297</f>
        <v>0.2875989446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13</v>
      </c>
      <c r="V297" s="77">
        <f t="shared" si="106"/>
        <v>87</v>
      </c>
      <c r="W297" s="77">
        <f t="shared" si="106"/>
        <v>1</v>
      </c>
      <c r="X297" s="82">
        <f t="shared" si="106"/>
        <v>6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1055</v>
      </c>
      <c r="G298" s="158">
        <f t="shared" si="107"/>
        <v>745</v>
      </c>
      <c r="H298" s="159">
        <f t="shared" si="108"/>
        <v>0.5861111111</v>
      </c>
      <c r="I298" s="158">
        <f t="shared" ref="I298:K298" si="109">I95+I159+I222+I297</f>
        <v>2086</v>
      </c>
      <c r="J298" s="158">
        <f t="shared" si="109"/>
        <v>839</v>
      </c>
      <c r="K298" s="158">
        <f t="shared" si="109"/>
        <v>1247</v>
      </c>
      <c r="L298" s="160">
        <f t="shared" si="110"/>
        <v>0.4022051774</v>
      </c>
      <c r="M298" s="158">
        <f t="shared" ref="M298:O298" si="111">M95+M159+M222+M297</f>
        <v>22</v>
      </c>
      <c r="N298" s="158">
        <f t="shared" si="111"/>
        <v>11</v>
      </c>
      <c r="O298" s="158">
        <f t="shared" si="111"/>
        <v>11</v>
      </c>
      <c r="P298" s="159">
        <f t="shared" si="112"/>
        <v>0.5</v>
      </c>
      <c r="Q298" s="158">
        <f t="shared" ref="Q298:S298" si="113">Q95+Q159+Q222+Q297</f>
        <v>34</v>
      </c>
      <c r="R298" s="158">
        <f t="shared" si="113"/>
        <v>18</v>
      </c>
      <c r="S298" s="158">
        <f t="shared" si="113"/>
        <v>16</v>
      </c>
      <c r="T298" s="160">
        <f t="shared" si="114"/>
        <v>0.5294117647</v>
      </c>
      <c r="U298" s="157">
        <f t="shared" ref="U298:X298" si="115">U95+U159+U222+U297</f>
        <v>39</v>
      </c>
      <c r="V298" s="158">
        <f t="shared" si="115"/>
        <v>215</v>
      </c>
      <c r="W298" s="158">
        <f t="shared" si="115"/>
        <v>6</v>
      </c>
      <c r="X298" s="161">
        <f t="shared" si="115"/>
        <v>18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602</v>
      </c>
      <c r="G306" s="178">
        <f t="shared" si="116"/>
        <v>309</v>
      </c>
      <c r="H306" s="180">
        <f t="shared" ref="H306:H307" si="120">F306/E306</f>
        <v>0.6608122942</v>
      </c>
      <c r="I306" s="178">
        <f t="shared" ref="I306:O306" si="117">(I95)</f>
        <v>1011</v>
      </c>
      <c r="J306" s="179">
        <f t="shared" si="117"/>
        <v>482</v>
      </c>
      <c r="K306" s="178">
        <f t="shared" si="117"/>
        <v>529</v>
      </c>
      <c r="L306" s="180">
        <f t="shared" si="117"/>
        <v>0.4767556874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13</v>
      </c>
      <c r="S306" s="178">
        <f t="shared" si="118"/>
        <v>9</v>
      </c>
      <c r="T306" s="180">
        <f t="shared" si="118"/>
        <v>0.5909090909</v>
      </c>
      <c r="U306" s="181">
        <f t="shared" si="118"/>
        <v>10</v>
      </c>
      <c r="V306" s="181">
        <f t="shared" si="118"/>
        <v>47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217</v>
      </c>
      <c r="G307" s="184">
        <f t="shared" si="119"/>
        <v>139</v>
      </c>
      <c r="H307" s="186">
        <f t="shared" si="120"/>
        <v>0.6095505618</v>
      </c>
      <c r="I307" s="184">
        <f t="shared" ref="I307:L307" si="121">I159</f>
        <v>276</v>
      </c>
      <c r="J307" s="185">
        <f t="shared" si="121"/>
        <v>103</v>
      </c>
      <c r="K307" s="184">
        <f t="shared" si="121"/>
        <v>173</v>
      </c>
      <c r="L307" s="186">
        <f t="shared" si="121"/>
        <v>0.3731884058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14</v>
      </c>
      <c r="V307" s="185">
        <f t="shared" si="123"/>
        <v>39</v>
      </c>
      <c r="W307" s="185">
        <f t="shared" si="123"/>
        <v>4</v>
      </c>
      <c r="X307" s="187">
        <f t="shared" si="123"/>
        <v>7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111</v>
      </c>
      <c r="G308" s="189">
        <f t="shared" si="124"/>
        <v>168</v>
      </c>
      <c r="H308" s="191">
        <f t="shared" si="124"/>
        <v>0.3978494624</v>
      </c>
      <c r="I308" s="189">
        <f t="shared" si="124"/>
        <v>420</v>
      </c>
      <c r="J308" s="190">
        <f t="shared" si="124"/>
        <v>145</v>
      </c>
      <c r="K308" s="189">
        <f t="shared" si="124"/>
        <v>275</v>
      </c>
      <c r="L308" s="191">
        <f t="shared" si="124"/>
        <v>0.3452380952</v>
      </c>
      <c r="M308" s="189">
        <f t="shared" si="124"/>
        <v>5</v>
      </c>
      <c r="N308" s="190">
        <f t="shared" si="124"/>
        <v>5</v>
      </c>
      <c r="O308" s="189">
        <f t="shared" si="124"/>
        <v>0</v>
      </c>
      <c r="P308" s="191">
        <f t="shared" si="124"/>
        <v>1</v>
      </c>
      <c r="Q308" s="189">
        <f t="shared" si="124"/>
        <v>5</v>
      </c>
      <c r="R308" s="190">
        <f t="shared" si="124"/>
        <v>1</v>
      </c>
      <c r="S308" s="189">
        <f t="shared" si="124"/>
        <v>4</v>
      </c>
      <c r="T308" s="191">
        <f t="shared" si="124"/>
        <v>0.2</v>
      </c>
      <c r="U308" s="192">
        <f t="shared" si="124"/>
        <v>2</v>
      </c>
      <c r="V308" s="192">
        <f t="shared" si="124"/>
        <v>42</v>
      </c>
      <c r="W308" s="192">
        <f t="shared" si="124"/>
        <v>0</v>
      </c>
      <c r="X308" s="193">
        <f t="shared" si="124"/>
        <v>3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125</v>
      </c>
      <c r="G309" s="195">
        <f t="shared" si="125"/>
        <v>129</v>
      </c>
      <c r="H309" s="197">
        <f t="shared" si="125"/>
        <v>0.4921259843</v>
      </c>
      <c r="I309" s="195">
        <f t="shared" si="125"/>
        <v>379</v>
      </c>
      <c r="J309" s="196">
        <f t="shared" si="125"/>
        <v>109</v>
      </c>
      <c r="K309" s="195">
        <f t="shared" si="125"/>
        <v>270</v>
      </c>
      <c r="L309" s="197">
        <f t="shared" si="125"/>
        <v>0.2875989446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13</v>
      </c>
      <c r="V309" s="196">
        <f t="shared" si="125"/>
        <v>87</v>
      </c>
      <c r="W309" s="196">
        <f t="shared" si="125"/>
        <v>1</v>
      </c>
      <c r="X309" s="198">
        <f t="shared" si="125"/>
        <v>6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1055</v>
      </c>
      <c r="G310" s="200">
        <f t="shared" si="126"/>
        <v>745</v>
      </c>
      <c r="H310" s="201">
        <f t="shared" si="126"/>
        <v>0.5861111111</v>
      </c>
      <c r="I310" s="200">
        <f t="shared" si="126"/>
        <v>2086</v>
      </c>
      <c r="J310" s="200">
        <f t="shared" si="126"/>
        <v>839</v>
      </c>
      <c r="K310" s="200">
        <f t="shared" si="126"/>
        <v>1247</v>
      </c>
      <c r="L310" s="201">
        <f t="shared" si="126"/>
        <v>0.4022051774</v>
      </c>
      <c r="M310" s="200">
        <f t="shared" si="126"/>
        <v>22</v>
      </c>
      <c r="N310" s="200">
        <f t="shared" si="126"/>
        <v>11</v>
      </c>
      <c r="O310" s="200">
        <f t="shared" si="126"/>
        <v>11</v>
      </c>
      <c r="P310" s="201">
        <f t="shared" si="126"/>
        <v>0.5</v>
      </c>
      <c r="Q310" s="200">
        <f t="shared" si="126"/>
        <v>34</v>
      </c>
      <c r="R310" s="200">
        <f t="shared" si="126"/>
        <v>18</v>
      </c>
      <c r="S310" s="200">
        <f t="shared" si="126"/>
        <v>16</v>
      </c>
      <c r="T310" s="201">
        <f t="shared" si="126"/>
        <v>0.5294117647</v>
      </c>
      <c r="U310" s="200">
        <f t="shared" si="126"/>
        <v>39</v>
      </c>
      <c r="V310" s="200">
        <f t="shared" si="126"/>
        <v>215</v>
      </c>
      <c r="W310" s="200">
        <f t="shared" si="126"/>
        <v>6</v>
      </c>
      <c r="X310" s="202">
        <f t="shared" si="126"/>
        <v>18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604</v>
      </c>
      <c r="G318" s="178">
        <f t="shared" si="127"/>
        <v>317</v>
      </c>
      <c r="H318" s="180">
        <f t="shared" ref="H318:H322" si="130">F318/E318</f>
        <v>0.6558089034</v>
      </c>
      <c r="I318" s="178">
        <f t="shared" ref="I318:K318" si="128">I306+Q306</f>
        <v>1033</v>
      </c>
      <c r="J318" s="179">
        <f t="shared" si="128"/>
        <v>495</v>
      </c>
      <c r="K318" s="178">
        <f t="shared" si="128"/>
        <v>538</v>
      </c>
      <c r="L318" s="204">
        <f t="shared" ref="L318:L322" si="132">J318/I318</f>
        <v>0.4791868345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219</v>
      </c>
      <c r="G319" s="206">
        <f t="shared" si="129"/>
        <v>139</v>
      </c>
      <c r="H319" s="208">
        <f t="shared" si="130"/>
        <v>0.6117318436</v>
      </c>
      <c r="I319" s="206">
        <f t="shared" ref="I319:K319" si="131">I307+Q307</f>
        <v>278</v>
      </c>
      <c r="J319" s="207">
        <f t="shared" si="131"/>
        <v>103</v>
      </c>
      <c r="K319" s="206">
        <f t="shared" si="131"/>
        <v>175</v>
      </c>
      <c r="L319" s="209">
        <f t="shared" si="132"/>
        <v>0.3705035971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116</v>
      </c>
      <c r="G320" s="189">
        <f t="shared" si="133"/>
        <v>168</v>
      </c>
      <c r="H320" s="191">
        <f t="shared" si="130"/>
        <v>0.4084507042</v>
      </c>
      <c r="I320" s="189">
        <f t="shared" ref="I320:K320" si="134">I308+Q308</f>
        <v>425</v>
      </c>
      <c r="J320" s="190">
        <f t="shared" si="134"/>
        <v>146</v>
      </c>
      <c r="K320" s="189">
        <f t="shared" si="134"/>
        <v>279</v>
      </c>
      <c r="L320" s="210">
        <f t="shared" si="132"/>
        <v>0.3435294118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127</v>
      </c>
      <c r="G321" s="195">
        <f t="shared" si="135"/>
        <v>132</v>
      </c>
      <c r="H321" s="197">
        <f t="shared" si="130"/>
        <v>0.4903474903</v>
      </c>
      <c r="I321" s="195">
        <f t="shared" ref="I321:K321" si="136">I309+Q309</f>
        <v>384</v>
      </c>
      <c r="J321" s="196">
        <f t="shared" si="136"/>
        <v>113</v>
      </c>
      <c r="K321" s="195">
        <f t="shared" si="136"/>
        <v>271</v>
      </c>
      <c r="L321" s="211">
        <f t="shared" si="132"/>
        <v>0.2942708333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1066</v>
      </c>
      <c r="G322" s="213">
        <f t="shared" si="137"/>
        <v>756</v>
      </c>
      <c r="H322" s="214">
        <f t="shared" si="130"/>
        <v>0.5850713502</v>
      </c>
      <c r="I322" s="213">
        <f t="shared" ref="I322:K322" si="138">I310+Q310</f>
        <v>2120</v>
      </c>
      <c r="J322" s="200">
        <f t="shared" si="138"/>
        <v>857</v>
      </c>
      <c r="K322" s="213">
        <f t="shared" si="138"/>
        <v>1263</v>
      </c>
      <c r="L322" s="215">
        <f t="shared" si="132"/>
        <v>0.404245283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1055</v>
      </c>
      <c r="G326" s="224">
        <f t="shared" si="139"/>
        <v>745</v>
      </c>
      <c r="H326" s="225">
        <f t="shared" ref="H326:H330" si="141">F326/E326</f>
        <v>0.5861111111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839</v>
      </c>
      <c r="G327" s="224">
        <f t="shared" si="140"/>
        <v>1247</v>
      </c>
      <c r="H327" s="225">
        <f t="shared" si="141"/>
        <v>0.4022051774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11</v>
      </c>
      <c r="G328" s="224">
        <f t="shared" si="142"/>
        <v>11</v>
      </c>
      <c r="H328" s="225">
        <f t="shared" si="141"/>
        <v>0.5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18</v>
      </c>
      <c r="G329" s="224">
        <f t="shared" si="143"/>
        <v>16</v>
      </c>
      <c r="H329" s="225">
        <f t="shared" si="141"/>
        <v>0.5294117647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1923</v>
      </c>
      <c r="G330" s="213">
        <f t="shared" si="144"/>
        <v>2019</v>
      </c>
      <c r="H330" s="227">
        <f t="shared" si="141"/>
        <v>0.4878234399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1055</v>
      </c>
      <c r="F333" s="224">
        <f>U298</f>
        <v>39</v>
      </c>
      <c r="G333" s="224">
        <f t="shared" ref="G333:G334" si="146">J344-G335</f>
        <v>236</v>
      </c>
      <c r="H333" s="230">
        <f t="shared" ref="H333:H336" si="147">E333+F333+G333</f>
        <v>1330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839</v>
      </c>
      <c r="F334" s="224">
        <f>V298</f>
        <v>215</v>
      </c>
      <c r="G334" s="224">
        <f t="shared" si="146"/>
        <v>174</v>
      </c>
      <c r="H334" s="230">
        <f t="shared" si="147"/>
        <v>1228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11</v>
      </c>
      <c r="F335" s="224">
        <f>W298</f>
        <v>6</v>
      </c>
      <c r="G335" s="231">
        <v>0.0</v>
      </c>
      <c r="H335" s="230">
        <f t="shared" si="147"/>
        <v>17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18</v>
      </c>
      <c r="F336" s="224">
        <f>X298</f>
        <v>18</v>
      </c>
      <c r="G336" s="231">
        <v>1.0</v>
      </c>
      <c r="H336" s="230">
        <f t="shared" si="147"/>
        <v>37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1923</v>
      </c>
      <c r="F337" s="213">
        <f t="shared" si="148"/>
        <v>278</v>
      </c>
      <c r="G337" s="213">
        <f t="shared" si="148"/>
        <v>411</v>
      </c>
      <c r="H337" s="232">
        <f>H333+H334+H335+H336</f>
        <v>2612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706</v>
      </c>
      <c r="F344" s="245">
        <v>467.0</v>
      </c>
      <c r="G344" s="245">
        <f t="shared" ref="G344:G346" si="150">SUM(E344:F344)</f>
        <v>1173</v>
      </c>
      <c r="H344" s="246">
        <v>30.0</v>
      </c>
      <c r="I344" s="246">
        <v>144.0</v>
      </c>
      <c r="J344" s="246">
        <v>236.0</v>
      </c>
      <c r="K344" s="247">
        <f t="shared" ref="K344:K345" si="151">M344-L344</f>
        <v>736</v>
      </c>
      <c r="L344" s="247">
        <f t="shared" ref="L344:L345" si="152">F344+I344</f>
        <v>611</v>
      </c>
      <c r="M344" s="248">
        <f t="shared" ref="M344:M345" si="153">H333+H335</f>
        <v>1347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751</v>
      </c>
      <c r="F345" s="245">
        <v>339.0</v>
      </c>
      <c r="G345" s="245">
        <f t="shared" si="150"/>
        <v>1090</v>
      </c>
      <c r="H345" s="246">
        <v>29.0</v>
      </c>
      <c r="I345" s="246">
        <v>146.0</v>
      </c>
      <c r="J345" s="246">
        <f>SUM(H345:I345)</f>
        <v>175</v>
      </c>
      <c r="K345" s="247">
        <f t="shared" si="151"/>
        <v>780</v>
      </c>
      <c r="L345" s="247">
        <f t="shared" si="152"/>
        <v>485</v>
      </c>
      <c r="M345" s="248">
        <f t="shared" si="153"/>
        <v>1265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1457</v>
      </c>
      <c r="F346" s="250">
        <f>SUM(F344:F345)</f>
        <v>806</v>
      </c>
      <c r="G346" s="250">
        <f t="shared" si="150"/>
        <v>2263</v>
      </c>
      <c r="H346" s="251">
        <f t="shared" ref="H346:M346" si="154">SUM(H344:H345)</f>
        <v>59</v>
      </c>
      <c r="I346" s="251">
        <f t="shared" si="154"/>
        <v>290</v>
      </c>
      <c r="J346" s="251">
        <f t="shared" si="154"/>
        <v>411</v>
      </c>
      <c r="K346" s="252">
        <f t="shared" si="154"/>
        <v>1516</v>
      </c>
      <c r="L346" s="252">
        <f t="shared" si="154"/>
        <v>1096</v>
      </c>
      <c r="M346" s="253">
        <f t="shared" si="154"/>
        <v>2612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2.0</v>
      </c>
      <c r="G353" s="266">
        <f t="shared" ref="G353:G356" si="155">SUM(E353:F353)</f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0.0</v>
      </c>
      <c r="G354" s="269">
        <f t="shared" si="155"/>
        <v>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1.0</v>
      </c>
      <c r="F355" s="271">
        <v>7.0</v>
      </c>
      <c r="G355" s="272">
        <f t="shared" si="155"/>
        <v>8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5.0</v>
      </c>
      <c r="F356" s="274">
        <v>5.0</v>
      </c>
      <c r="G356" s="275">
        <f t="shared" si="155"/>
        <v>10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8</v>
      </c>
      <c r="F357" s="277">
        <f t="shared" si="156"/>
        <v>14</v>
      </c>
      <c r="G357" s="277">
        <f t="shared" si="156"/>
        <v>22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6.0</v>
      </c>
      <c r="F358" s="279">
        <v>70.0</v>
      </c>
      <c r="G358" s="279">
        <f>SUM(E358:F358)</f>
        <v>76</v>
      </c>
      <c r="H358" s="163"/>
      <c r="I358" s="280">
        <f>G357+G358</f>
        <v>98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42757.0</v>
      </c>
      <c r="K365" s="5"/>
      <c r="L365" s="5"/>
      <c r="M365" s="5"/>
      <c r="N365" s="22"/>
      <c r="O365" s="225">
        <f>J365/J373</f>
        <v>0.5087454191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8751.0</v>
      </c>
      <c r="K366" s="5"/>
      <c r="L366" s="5"/>
      <c r="M366" s="5"/>
      <c r="N366" s="22"/>
      <c r="O366" s="225">
        <f>J366/J373</f>
        <v>0.1041240303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5702.0</v>
      </c>
      <c r="K367" s="5"/>
      <c r="L367" s="5"/>
      <c r="M367" s="5"/>
      <c r="N367" s="22"/>
      <c r="O367" s="225">
        <f>J367/J373</f>
        <v>0.06784541431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4874.0</v>
      </c>
      <c r="K368" s="5"/>
      <c r="L368" s="5"/>
      <c r="M368" s="5"/>
      <c r="N368" s="22"/>
      <c r="O368" s="225">
        <f>J368/J373</f>
        <v>0.05799343201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4416.0</v>
      </c>
      <c r="K369" s="5"/>
      <c r="L369" s="5"/>
      <c r="M369" s="5"/>
      <c r="N369" s="22"/>
      <c r="O369" s="225">
        <f>J369/J373</f>
        <v>0.05254390557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3821.0</v>
      </c>
      <c r="K370" s="5"/>
      <c r="L370" s="5"/>
      <c r="M370" s="5"/>
      <c r="N370" s="22"/>
      <c r="O370" s="225">
        <f>J370/J373</f>
        <v>0.04546428061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2652+1746+994+793+810+781</f>
        <v>7776</v>
      </c>
      <c r="K371" s="5"/>
      <c r="L371" s="5"/>
      <c r="M371" s="5"/>
      <c r="N371" s="22"/>
      <c r="O371" s="225">
        <f>J371/J373</f>
        <v>0.09252296416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84044-78097</f>
        <v>5947</v>
      </c>
      <c r="K372" s="5"/>
      <c r="L372" s="5"/>
      <c r="M372" s="5"/>
      <c r="N372" s="22"/>
      <c r="O372" s="225">
        <f>J372/J373</f>
        <v>0.070760554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84044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579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19923.0</v>
      </c>
      <c r="I381" s="22"/>
      <c r="J381" s="316">
        <f>H381/H387</f>
        <v>0.2370544001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22614</v>
      </c>
      <c r="U381" s="22"/>
      <c r="V381" s="322">
        <f>T381/T387</f>
        <v>0.2178948586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3728.0</v>
      </c>
      <c r="I382" s="22"/>
      <c r="J382" s="316">
        <f>H382/H387</f>
        <v>0.04435771739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5055</v>
      </c>
      <c r="U382" s="22"/>
      <c r="V382" s="322">
        <f>T382/T387</f>
        <v>0.04870692978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0.00009518823473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0.0002312495182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0.00002379705868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0.00009635396593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23661</v>
      </c>
      <c r="I385" s="22"/>
      <c r="J385" s="316">
        <f>H385/H387</f>
        <v>0.2815311028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27703</v>
      </c>
      <c r="U385" s="22"/>
      <c r="V385" s="322">
        <f>T385/T387</f>
        <v>0.2669293918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60383</v>
      </c>
      <c r="I386" s="22"/>
      <c r="J386" s="316">
        <f>H386/H387</f>
        <v>0.7184688972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76081</v>
      </c>
      <c r="U386" s="22"/>
      <c r="V386" s="322">
        <f>T386/T387</f>
        <v>0.7330706082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84044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103784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3.57"/>
    <col customWidth="1" min="3" max="3" width="23.0"/>
    <col customWidth="1" min="4" max="4" width="31.43"/>
    <col customWidth="1" min="5" max="5" width="6.71"/>
    <col customWidth="1" min="6" max="7" width="7.14"/>
    <col customWidth="1" min="8" max="8" width="5.86"/>
    <col customWidth="1" min="9" max="9" width="6.43"/>
    <col customWidth="1" min="10" max="10" width="5.29"/>
    <col customWidth="1" min="11" max="13" width="6.43"/>
    <col customWidth="1" min="14" max="15" width="5.71"/>
    <col customWidth="1" min="16" max="16" width="6.57"/>
    <col customWidth="1" min="17" max="19" width="5.71"/>
    <col customWidth="1" min="20" max="20" width="6.57"/>
    <col customWidth="1" min="21" max="21" width="4.43"/>
    <col customWidth="1" min="22" max="22" width="5.29"/>
    <col customWidth="1" min="23" max="23" width="3.57"/>
    <col customWidth="1" min="24" max="24" width="4.43"/>
    <col customWidth="1" min="25" max="26" width="8.0"/>
  </cols>
  <sheetData>
    <row r="1" ht="21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14.25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21.0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14.25" customHeight="1">
      <c r="A4" s="7">
        <v>44421.0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14.2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14.25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14.25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5.0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13.0</v>
      </c>
      <c r="G16" s="54">
        <f t="shared" ref="G16:G17" si="1">E16-F16</f>
        <v>22</v>
      </c>
      <c r="H16" s="55">
        <f t="shared" ref="H16:H17" si="2">F16/E16</f>
        <v>0.3714285714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1.0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>
        <v>3.0</v>
      </c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7.0</v>
      </c>
      <c r="K19" s="54">
        <f t="shared" ref="K19:K22" si="7">I19-J19</f>
        <v>3</v>
      </c>
      <c r="L19" s="56">
        <f t="shared" ref="L19:L22" si="8">J19/I19</f>
        <v>0.7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4.25" customHeight="1">
      <c r="A20" s="14"/>
      <c r="B20" s="15"/>
      <c r="C20" s="15"/>
      <c r="D20" s="51" t="s">
        <v>40</v>
      </c>
      <c r="E20" s="65">
        <v>80.0</v>
      </c>
      <c r="F20" s="53">
        <v>63.0</v>
      </c>
      <c r="G20" s="54">
        <f t="shared" si="5"/>
        <v>17</v>
      </c>
      <c r="H20" s="55">
        <f t="shared" si="6"/>
        <v>0.7875</v>
      </c>
      <c r="I20" s="54">
        <v>70.0</v>
      </c>
      <c r="J20" s="53">
        <v>37.0</v>
      </c>
      <c r="K20" s="54">
        <f t="shared" si="7"/>
        <v>33</v>
      </c>
      <c r="L20" s="56">
        <f t="shared" si="8"/>
        <v>0.5285714286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22.0</v>
      </c>
      <c r="K21" s="54">
        <f t="shared" si="7"/>
        <v>5</v>
      </c>
      <c r="L21" s="56">
        <f t="shared" si="8"/>
        <v>0.8148148148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30.0</v>
      </c>
      <c r="G22" s="54">
        <f>E22-F22</f>
        <v>18</v>
      </c>
      <c r="H22" s="55">
        <f>F22/E22</f>
        <v>0.625</v>
      </c>
      <c r="I22" s="54">
        <v>60.0</v>
      </c>
      <c r="J22" s="53">
        <v>31.0</v>
      </c>
      <c r="K22" s="54">
        <f t="shared" si="7"/>
        <v>29</v>
      </c>
      <c r="L22" s="56">
        <f t="shared" si="8"/>
        <v>0.5166666667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7.0</v>
      </c>
      <c r="S23" s="54">
        <v>6.0</v>
      </c>
      <c r="T23" s="56">
        <f>R23/Q23</f>
        <v>0.7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26.0</v>
      </c>
      <c r="K26" s="54">
        <f t="shared" si="11"/>
        <v>4</v>
      </c>
      <c r="L26" s="56">
        <f t="shared" si="12"/>
        <v>0.8666666667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12.0</v>
      </c>
      <c r="K27" s="54">
        <f t="shared" si="11"/>
        <v>3</v>
      </c>
      <c r="L27" s="56">
        <f t="shared" si="12"/>
        <v>0.8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45.0</v>
      </c>
      <c r="G28" s="54">
        <f t="shared" ref="G28:G29" si="13">E28-F28</f>
        <v>38</v>
      </c>
      <c r="H28" s="55">
        <f t="shared" ref="H28:H29" si="14">F28/E28</f>
        <v>0.5421686747</v>
      </c>
      <c r="I28" s="54">
        <v>24.0</v>
      </c>
      <c r="J28" s="53">
        <v>22.0</v>
      </c>
      <c r="K28" s="54">
        <f t="shared" si="11"/>
        <v>2</v>
      </c>
      <c r="L28" s="56">
        <f t="shared" si="12"/>
        <v>0.9166666667</v>
      </c>
      <c r="M28" s="66"/>
      <c r="N28" s="61"/>
      <c r="O28" s="59"/>
      <c r="P28" s="55"/>
      <c r="Q28" s="66">
        <v>10.0</v>
      </c>
      <c r="R28" s="53">
        <v>6.0</v>
      </c>
      <c r="S28" s="54">
        <f>Q28-R28</f>
        <v>4</v>
      </c>
      <c r="T28" s="56">
        <f>R28/Q28</f>
        <v>0.6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59.0</v>
      </c>
      <c r="G29" s="54">
        <f t="shared" si="13"/>
        <v>47</v>
      </c>
      <c r="H29" s="55">
        <f t="shared" si="14"/>
        <v>0.5566037736</v>
      </c>
      <c r="I29" s="68">
        <v>101.0</v>
      </c>
      <c r="J29" s="69">
        <v>98.0</v>
      </c>
      <c r="K29" s="54">
        <f t="shared" si="11"/>
        <v>3</v>
      </c>
      <c r="L29" s="56">
        <f t="shared" si="12"/>
        <v>0.9702970297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67.0</v>
      </c>
      <c r="G34" s="54">
        <f>E34-F34</f>
        <v>1</v>
      </c>
      <c r="H34" s="55">
        <f>F34/E34</f>
        <v>0.9852941176</v>
      </c>
      <c r="I34" s="54">
        <v>14.0</v>
      </c>
      <c r="J34" s="53">
        <v>4.0</v>
      </c>
      <c r="K34" s="54">
        <f>I34-J34</f>
        <v>10</v>
      </c>
      <c r="L34" s="56">
        <f>J34/I34</f>
        <v>0.2857142857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12.0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25.0</v>
      </c>
      <c r="G38" s="54">
        <f>E38-F38</f>
        <v>26</v>
      </c>
      <c r="H38" s="55">
        <f>F38/E38</f>
        <v>0.4901960784</v>
      </c>
      <c r="I38" s="54">
        <v>26.0</v>
      </c>
      <c r="J38" s="53">
        <v>17.0</v>
      </c>
      <c r="K38" s="54">
        <f>I38-J38</f>
        <v>9</v>
      </c>
      <c r="L38" s="56">
        <f>J38/I38</f>
        <v>0.6538461538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7.0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20.0</v>
      </c>
      <c r="G41" s="54">
        <f t="shared" ref="G41:G42" si="15">E41-F41</f>
        <v>11</v>
      </c>
      <c r="H41" s="55">
        <f t="shared" ref="H41:H42" si="16">F41/E41</f>
        <v>0.6451612903</v>
      </c>
      <c r="I41" s="54">
        <v>36.0</v>
      </c>
      <c r="J41" s="53">
        <v>24.0</v>
      </c>
      <c r="K41" s="54">
        <f t="shared" ref="K41:K42" si="17">I41-J41</f>
        <v>12</v>
      </c>
      <c r="L41" s="56">
        <f t="shared" ref="L41:L42" si="18">J41/I41</f>
        <v>0.6666666667</v>
      </c>
      <c r="M41" s="66"/>
      <c r="N41" s="61"/>
      <c r="O41" s="59"/>
      <c r="P41" s="55"/>
      <c r="Q41" s="66"/>
      <c r="R41" s="53"/>
      <c r="S41" s="54"/>
      <c r="T41" s="56"/>
      <c r="U41" s="61">
        <v>7.0</v>
      </c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189.0</v>
      </c>
      <c r="G42" s="54">
        <f t="shared" si="15"/>
        <v>17</v>
      </c>
      <c r="H42" s="55">
        <f t="shared" si="16"/>
        <v>0.9174757282</v>
      </c>
      <c r="I42" s="54">
        <v>250.0</v>
      </c>
      <c r="J42" s="53">
        <v>67.0</v>
      </c>
      <c r="K42" s="54">
        <f t="shared" si="17"/>
        <v>183</v>
      </c>
      <c r="L42" s="56">
        <f t="shared" si="18"/>
        <v>0.268</v>
      </c>
      <c r="M42" s="66"/>
      <c r="N42" s="61"/>
      <c r="O42" s="59"/>
      <c r="P42" s="55"/>
      <c r="Q42" s="66"/>
      <c r="R42" s="53"/>
      <c r="S42" s="54"/>
      <c r="T42" s="56"/>
      <c r="U42" s="61"/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2.0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23.0</v>
      </c>
      <c r="K49" s="54">
        <f>I49-J49</f>
        <v>17</v>
      </c>
      <c r="L49" s="56">
        <f>J49/I49</f>
        <v>0.575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3.0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26.0</v>
      </c>
      <c r="G58" s="54">
        <f>E58-F58</f>
        <v>20</v>
      </c>
      <c r="H58" s="55">
        <f>F58/E58</f>
        <v>0.5652173913</v>
      </c>
      <c r="I58" s="54">
        <v>48.0</v>
      </c>
      <c r="J58" s="53">
        <v>33.0</v>
      </c>
      <c r="K58" s="54">
        <f>I58-J58</f>
        <v>15</v>
      </c>
      <c r="L58" s="56">
        <f>J58/I58</f>
        <v>0.6875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3.0</v>
      </c>
      <c r="K68" s="54">
        <f>I68-J68</f>
        <v>17</v>
      </c>
      <c r="L68" s="56">
        <f>J68/I68</f>
        <v>0.15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10.0</v>
      </c>
      <c r="G73" s="54">
        <f t="shared" ref="G73:G75" si="19">E73-F73</f>
        <v>2</v>
      </c>
      <c r="H73" s="55">
        <f t="shared" ref="H73:H75" si="20">F73/E73</f>
        <v>0.8333333333</v>
      </c>
      <c r="I73" s="54">
        <v>11.0</v>
      </c>
      <c r="J73" s="53">
        <v>4.0</v>
      </c>
      <c r="K73" s="54">
        <f t="shared" ref="K73:K76" si="21">I73-J73</f>
        <v>7</v>
      </c>
      <c r="L73" s="56">
        <f t="shared" ref="L73:L76" si="22">J73/I73</f>
        <v>0.3636363636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17.0</v>
      </c>
      <c r="G75" s="54">
        <f t="shared" si="19"/>
        <v>23</v>
      </c>
      <c r="H75" s="55">
        <f t="shared" si="20"/>
        <v>0.425</v>
      </c>
      <c r="I75" s="54">
        <v>80.0</v>
      </c>
      <c r="J75" s="53">
        <v>11.0</v>
      </c>
      <c r="K75" s="54">
        <f t="shared" si="21"/>
        <v>69</v>
      </c>
      <c r="L75" s="56">
        <f t="shared" si="22"/>
        <v>0.1375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4.0</v>
      </c>
      <c r="G85" s="54">
        <f>E85-F85</f>
        <v>4</v>
      </c>
      <c r="H85" s="55">
        <f>F85/E85</f>
        <v>0.5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2.0</v>
      </c>
      <c r="G87" s="54">
        <f>E87-F87</f>
        <v>1</v>
      </c>
      <c r="H87" s="55">
        <f>F87/E87</f>
        <v>0.6666666667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2.0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>
        <v>1.0</v>
      </c>
      <c r="W89" s="61"/>
      <c r="X89" s="62">
        <v>1.0</v>
      </c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4.0</v>
      </c>
      <c r="K92" s="54">
        <f t="shared" ref="K92:K93" si="23">I92-J92</f>
        <v>4</v>
      </c>
      <c r="L92" s="56">
        <f t="shared" ref="L92:L93" si="24">J92/I92</f>
        <v>0.5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615</v>
      </c>
      <c r="G95" s="77">
        <f t="shared" si="25"/>
        <v>296</v>
      </c>
      <c r="H95" s="33">
        <f t="shared" si="26"/>
        <v>0.6750823271</v>
      </c>
      <c r="I95" s="32">
        <f t="shared" ref="I95:J95" si="28">SUM(I11:I94)</f>
        <v>1011</v>
      </c>
      <c r="J95" s="32">
        <f t="shared" si="28"/>
        <v>486</v>
      </c>
      <c r="K95" s="32">
        <f t="shared" ref="K95:K97" si="34">I95-J95</f>
        <v>525</v>
      </c>
      <c r="L95" s="78">
        <f t="shared" ref="L95:L97" si="35">J95/I95</f>
        <v>0.4807121662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13</v>
      </c>
      <c r="S95" s="81">
        <f t="shared" si="31"/>
        <v>9</v>
      </c>
      <c r="T95" s="78">
        <f t="shared" si="32"/>
        <v>0.5909090909</v>
      </c>
      <c r="U95" s="77">
        <f t="shared" ref="U95:X95" si="33">SUM(U11:U94)</f>
        <v>10</v>
      </c>
      <c r="V95" s="77">
        <f t="shared" si="33"/>
        <v>47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6.0</v>
      </c>
      <c r="K97" s="98">
        <f t="shared" si="34"/>
        <v>9</v>
      </c>
      <c r="L97" s="99">
        <f t="shared" si="35"/>
        <v>0.4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6.0</v>
      </c>
      <c r="G100" s="96">
        <f>E100-F100</f>
        <v>7</v>
      </c>
      <c r="H100" s="97">
        <f>F100/E100</f>
        <v>0.4615384615</v>
      </c>
      <c r="I100" s="96">
        <v>20.0</v>
      </c>
      <c r="J100" s="95">
        <v>13.0</v>
      </c>
      <c r="K100" s="98">
        <f t="shared" si="38"/>
        <v>7</v>
      </c>
      <c r="L100" s="99">
        <f t="shared" si="39"/>
        <v>0.65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5.0</v>
      </c>
      <c r="G102" s="96">
        <f>E102-F102</f>
        <v>8</v>
      </c>
      <c r="H102" s="97">
        <f>F102/E102</f>
        <v>0.3846153846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2.0</v>
      </c>
      <c r="G107" s="96">
        <f>E107-F107</f>
        <v>6</v>
      </c>
      <c r="H107" s="97">
        <f>F107/E107</f>
        <v>0.25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24.0</v>
      </c>
      <c r="G116" s="96">
        <f>E116-F116</f>
        <v>9</v>
      </c>
      <c r="H116" s="97">
        <f>F116/E116</f>
        <v>0.7272727273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1.0</v>
      </c>
      <c r="G120" s="96">
        <f t="shared" ref="G120:G123" si="42">E120-F120</f>
        <v>9</v>
      </c>
      <c r="H120" s="97">
        <f t="shared" ref="H120:H123" si="43">F120/E120</f>
        <v>0.1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3.0</v>
      </c>
      <c r="G121" s="96">
        <f t="shared" si="42"/>
        <v>2</v>
      </c>
      <c r="H121" s="97">
        <f t="shared" si="43"/>
        <v>0.6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43.0</v>
      </c>
      <c r="G123" s="96">
        <f t="shared" si="42"/>
        <v>27</v>
      </c>
      <c r="H123" s="97">
        <f t="shared" si="43"/>
        <v>0.6142857143</v>
      </c>
      <c r="I123" s="96">
        <v>67.0</v>
      </c>
      <c r="J123" s="95">
        <v>16.0</v>
      </c>
      <c r="K123" s="98">
        <f t="shared" si="44"/>
        <v>51</v>
      </c>
      <c r="L123" s="99">
        <f t="shared" si="45"/>
        <v>0.2388059701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4.0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57.0</v>
      </c>
      <c r="G126" s="96">
        <f t="shared" ref="G126:G129" si="46">E126-F126</f>
        <v>13</v>
      </c>
      <c r="H126" s="97">
        <f t="shared" ref="H126:H129" si="47">F126/E126</f>
        <v>0.8142857143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15.0</v>
      </c>
      <c r="G127" s="96">
        <f t="shared" si="46"/>
        <v>15</v>
      </c>
      <c r="H127" s="97">
        <f t="shared" si="47"/>
        <v>0.5</v>
      </c>
      <c r="I127" s="96">
        <v>28.0</v>
      </c>
      <c r="J127" s="95">
        <v>16.0</v>
      </c>
      <c r="K127" s="98">
        <f t="shared" ref="K127:K129" si="48">I127-J127</f>
        <v>12</v>
      </c>
      <c r="L127" s="99">
        <f t="shared" ref="L127:L129" si="49">J127/I127</f>
        <v>0.5714285714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2.0</v>
      </c>
      <c r="K136" s="98">
        <f>I136-J136</f>
        <v>10</v>
      </c>
      <c r="L136" s="99">
        <f>J136/I136</f>
        <v>0.1666666667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1.0</v>
      </c>
      <c r="K139" s="98">
        <f t="shared" ref="K139:K142" si="50">I139-J139</f>
        <v>9</v>
      </c>
      <c r="L139" s="99">
        <f t="shared" ref="L139:L142" si="51">J139/I139</f>
        <v>0.1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11.0</v>
      </c>
      <c r="K140" s="98">
        <f t="shared" si="50"/>
        <v>15</v>
      </c>
      <c r="L140" s="99">
        <f t="shared" si="51"/>
        <v>0.4230769231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9.0</v>
      </c>
      <c r="G147" s="96">
        <f>E147-F147</f>
        <v>19</v>
      </c>
      <c r="H147" s="97">
        <f>F147/E147</f>
        <v>0.3214285714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21.0</v>
      </c>
      <c r="G149" s="96">
        <f>E149-F149</f>
        <v>3</v>
      </c>
      <c r="H149" s="97">
        <f>F149/E149</f>
        <v>0.875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/>
      <c r="G155" s="96">
        <f>E155-F155</f>
        <v>10</v>
      </c>
      <c r="H155" s="97">
        <f>F155/E155</f>
        <v>0</v>
      </c>
      <c r="I155" s="96">
        <v>8.0</v>
      </c>
      <c r="J155" s="95"/>
      <c r="K155" s="98">
        <f>I155-J155</f>
        <v>8</v>
      </c>
      <c r="L155" s="99">
        <f>J155/I155</f>
        <v>0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210</v>
      </c>
      <c r="G159" s="107">
        <f t="shared" ref="G159:G160" si="61">E159-F159</f>
        <v>146</v>
      </c>
      <c r="H159" s="108">
        <f t="shared" ref="H159:H160" si="62">F159/E159</f>
        <v>0.5898876404</v>
      </c>
      <c r="I159" s="107">
        <f t="shared" ref="I159:J159" si="55">SUM(I96:I158)</f>
        <v>276</v>
      </c>
      <c r="J159" s="107">
        <f t="shared" si="55"/>
        <v>97</v>
      </c>
      <c r="K159" s="109">
        <f t="shared" si="56"/>
        <v>179</v>
      </c>
      <c r="L159" s="110">
        <f t="shared" si="57"/>
        <v>0.3514492754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14</v>
      </c>
      <c r="V159" s="107">
        <f t="shared" si="60"/>
        <v>39</v>
      </c>
      <c r="W159" s="107">
        <f t="shared" si="60"/>
        <v>4</v>
      </c>
      <c r="X159" s="111">
        <f t="shared" si="60"/>
        <v>7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6.0</v>
      </c>
      <c r="G160" s="116">
        <f t="shared" si="61"/>
        <v>13</v>
      </c>
      <c r="H160" s="117">
        <f t="shared" si="62"/>
        <v>0.3157894737</v>
      </c>
      <c r="I160" s="116">
        <v>15.0</v>
      </c>
      <c r="J160" s="115">
        <v>10.0</v>
      </c>
      <c r="K160" s="118">
        <f t="shared" si="56"/>
        <v>5</v>
      </c>
      <c r="L160" s="119">
        <f t="shared" si="57"/>
        <v>0.6666666667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9.0</v>
      </c>
      <c r="G162" s="125">
        <f>E162-F162</f>
        <v>1</v>
      </c>
      <c r="H162" s="126">
        <f>F162/E162</f>
        <v>0.9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11.0</v>
      </c>
      <c r="G174" s="125">
        <f t="shared" ref="G174:G175" si="65">E174-F174</f>
        <v>16</v>
      </c>
      <c r="H174" s="126">
        <f t="shared" ref="H174:H175" si="66">F174/E174</f>
        <v>0.4074074074</v>
      </c>
      <c r="I174" s="125">
        <v>54.0</v>
      </c>
      <c r="J174" s="121">
        <v>39.0</v>
      </c>
      <c r="K174" s="127">
        <f t="shared" ref="K174:K175" si="67">I174-J174</f>
        <v>15</v>
      </c>
      <c r="L174" s="128">
        <f t="shared" ref="L174:L175" si="68">J174/I174</f>
        <v>0.7222222222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2.0</v>
      </c>
      <c r="G175" s="125">
        <f t="shared" si="65"/>
        <v>8</v>
      </c>
      <c r="H175" s="126">
        <f t="shared" si="66"/>
        <v>0.2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2.0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2.0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2.0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3.0</v>
      </c>
      <c r="K187" s="127">
        <f t="shared" ref="K187:K189" si="71">I187-J187</f>
        <v>10</v>
      </c>
      <c r="L187" s="128">
        <f t="shared" ref="L187:L189" si="72">J187/I187</f>
        <v>0.2307692308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7.0</v>
      </c>
      <c r="K188" s="127">
        <f t="shared" si="71"/>
        <v>3</v>
      </c>
      <c r="L188" s="128">
        <f t="shared" si="72"/>
        <v>0.7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12.0</v>
      </c>
      <c r="K198" s="127">
        <f>I198-J198</f>
        <v>3</v>
      </c>
      <c r="L198" s="128">
        <f>J198/I198</f>
        <v>0.8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>
        <v>1.0</v>
      </c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21.0</v>
      </c>
      <c r="G208" s="125">
        <f t="shared" si="73"/>
        <v>35</v>
      </c>
      <c r="H208" s="126">
        <f t="shared" si="74"/>
        <v>0.375</v>
      </c>
      <c r="I208" s="125">
        <v>89.0</v>
      </c>
      <c r="J208" s="121">
        <v>32.0</v>
      </c>
      <c r="K208" s="127">
        <f t="shared" si="75"/>
        <v>57</v>
      </c>
      <c r="L208" s="128">
        <f t="shared" si="76"/>
        <v>0.3595505618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6.0</v>
      </c>
      <c r="K209" s="127">
        <f t="shared" si="75"/>
        <v>4</v>
      </c>
      <c r="L209" s="128">
        <f t="shared" si="76"/>
        <v>0.6</v>
      </c>
      <c r="M209" s="125">
        <v>5.0</v>
      </c>
      <c r="N209" s="121">
        <v>4.0</v>
      </c>
      <c r="O209" s="127">
        <f>M209-N209</f>
        <v>1</v>
      </c>
      <c r="P209" s="126">
        <f>N209/M209</f>
        <v>0.8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>
        <v>1.0</v>
      </c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6.0</v>
      </c>
      <c r="K210" s="127">
        <f t="shared" si="75"/>
        <v>14</v>
      </c>
      <c r="L210" s="128">
        <f t="shared" si="76"/>
        <v>0.3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14.0</v>
      </c>
      <c r="G220" s="125">
        <f>E220-F220</f>
        <v>34</v>
      </c>
      <c r="H220" s="126">
        <f>F220/E220</f>
        <v>0.2916666667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5.0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5.0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108</v>
      </c>
      <c r="G222" s="77">
        <f t="shared" ref="G222:G223" si="86">E222-F222</f>
        <v>171</v>
      </c>
      <c r="H222" s="33">
        <f t="shared" ref="H222:H223" si="87">F222/E222</f>
        <v>0.3870967742</v>
      </c>
      <c r="I222" s="77">
        <f t="shared" ref="I222:J222" si="82">SUM(I160:I221)</f>
        <v>420</v>
      </c>
      <c r="J222" s="77">
        <f t="shared" si="82"/>
        <v>154</v>
      </c>
      <c r="K222" s="32">
        <f t="shared" ref="K222:K223" si="88">I222-J222</f>
        <v>266</v>
      </c>
      <c r="L222" s="78">
        <f t="shared" ref="L222:L223" si="89">J222/I222</f>
        <v>0.3666666667</v>
      </c>
      <c r="M222" s="77">
        <f t="shared" ref="M222:N222" si="83">SUM(M160:M221)</f>
        <v>5</v>
      </c>
      <c r="N222" s="77">
        <f t="shared" si="83"/>
        <v>4</v>
      </c>
      <c r="O222" s="32">
        <f>M222-N222</f>
        <v>1</v>
      </c>
      <c r="P222" s="33">
        <f>N222/M222</f>
        <v>0.8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42</v>
      </c>
      <c r="W222" s="77">
        <f t="shared" si="85"/>
        <v>0</v>
      </c>
      <c r="X222" s="82">
        <f t="shared" si="85"/>
        <v>3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11.0</v>
      </c>
      <c r="G223" s="139">
        <f t="shared" si="86"/>
        <v>45</v>
      </c>
      <c r="H223" s="140">
        <f t="shared" si="87"/>
        <v>0.1964285714</v>
      </c>
      <c r="I223" s="139">
        <v>30.0</v>
      </c>
      <c r="J223" s="138">
        <v>5.0</v>
      </c>
      <c r="K223" s="141">
        <f t="shared" si="88"/>
        <v>25</v>
      </c>
      <c r="L223" s="142">
        <f t="shared" si="89"/>
        <v>0.1666666667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21.0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22.0</v>
      </c>
      <c r="K232" s="145">
        <f t="shared" si="90"/>
        <v>36</v>
      </c>
      <c r="L232" s="147">
        <f t="shared" si="91"/>
        <v>0.3793103448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80.0</v>
      </c>
      <c r="G238" s="143">
        <f t="shared" si="92"/>
        <v>26</v>
      </c>
      <c r="H238" s="146">
        <f t="shared" si="93"/>
        <v>0.7547169811</v>
      </c>
      <c r="I238" s="143">
        <v>96.0</v>
      </c>
      <c r="J238" s="144">
        <v>23.0</v>
      </c>
      <c r="K238" s="145">
        <f>I238-J238</f>
        <v>73</v>
      </c>
      <c r="L238" s="147">
        <f>J238/I238</f>
        <v>0.2395833333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39.0</v>
      </c>
      <c r="W238" s="144">
        <v>1.0</v>
      </c>
      <c r="X238" s="148">
        <v>4.0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25.0</v>
      </c>
      <c r="K242" s="145">
        <f t="shared" si="94"/>
        <v>15</v>
      </c>
      <c r="L242" s="147">
        <f t="shared" si="95"/>
        <v>0.625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/>
      <c r="G257" s="143">
        <f>E257-F257</f>
        <v>5</v>
      </c>
      <c r="H257" s="146">
        <f>F257/E257</f>
        <v>0</v>
      </c>
      <c r="I257" s="143">
        <v>10.0</v>
      </c>
      <c r="J257" s="144"/>
      <c r="K257" s="145">
        <f>I257-J257</f>
        <v>10</v>
      </c>
      <c r="L257" s="147">
        <f>J257/I257</f>
        <v>0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3.0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/>
      <c r="G259" s="143">
        <f>E259-F259</f>
        <v>10</v>
      </c>
      <c r="H259" s="146">
        <f>F259/E259</f>
        <v>0</v>
      </c>
      <c r="I259" s="143">
        <v>20.0</v>
      </c>
      <c r="J259" s="144"/>
      <c r="K259" s="145">
        <f>I259-J259</f>
        <v>20</v>
      </c>
      <c r="L259" s="147">
        <f>J259/I259</f>
        <v>0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8.0</v>
      </c>
      <c r="G268" s="143">
        <f>E268-F268</f>
        <v>7</v>
      </c>
      <c r="H268" s="146">
        <f>F268/E268</f>
        <v>0.5333333333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>
        <v>1.0</v>
      </c>
      <c r="W269" s="144"/>
      <c r="X269" s="148">
        <v>1.0</v>
      </c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5.0</v>
      </c>
      <c r="K278" s="145">
        <f>I278-J278</f>
        <v>4</v>
      </c>
      <c r="L278" s="147">
        <f>J278/I278</f>
        <v>0.5555555556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5.0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3.0</v>
      </c>
      <c r="G287" s="143">
        <f t="shared" ref="G287:G289" si="98">E287-F287</f>
        <v>17</v>
      </c>
      <c r="H287" s="146">
        <f t="shared" ref="H287:H289" si="99">F287/E287</f>
        <v>0.15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1.0</v>
      </c>
      <c r="V289" s="144"/>
      <c r="W289" s="144"/>
      <c r="X289" s="148"/>
    </row>
    <row r="290" ht="18.0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30.7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6.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6.5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6.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129</v>
      </c>
      <c r="G297" s="77">
        <f>E297-F297</f>
        <v>125</v>
      </c>
      <c r="H297" s="33">
        <f t="shared" ref="H297:H298" si="108">F297/E297</f>
        <v>0.5078740157</v>
      </c>
      <c r="I297" s="77">
        <f t="shared" ref="I297:J297" si="103">SUM(I223:I296)</f>
        <v>379</v>
      </c>
      <c r="J297" s="77">
        <f t="shared" si="103"/>
        <v>100</v>
      </c>
      <c r="K297" s="77">
        <f>I297-J297</f>
        <v>279</v>
      </c>
      <c r="L297" s="78">
        <f t="shared" ref="L297:L298" si="110">J297/I297</f>
        <v>0.2638522427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13</v>
      </c>
      <c r="V297" s="77">
        <f t="shared" si="106"/>
        <v>87</v>
      </c>
      <c r="W297" s="77">
        <f t="shared" si="106"/>
        <v>1</v>
      </c>
      <c r="X297" s="82">
        <f t="shared" si="106"/>
        <v>6</v>
      </c>
    </row>
    <row r="298" ht="16.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1062</v>
      </c>
      <c r="G298" s="158">
        <f t="shared" si="107"/>
        <v>738</v>
      </c>
      <c r="H298" s="159">
        <f t="shared" si="108"/>
        <v>0.59</v>
      </c>
      <c r="I298" s="158">
        <f t="shared" ref="I298:K298" si="109">I95+I159+I222+I297</f>
        <v>2086</v>
      </c>
      <c r="J298" s="158">
        <f t="shared" si="109"/>
        <v>837</v>
      </c>
      <c r="K298" s="158">
        <f t="shared" si="109"/>
        <v>1249</v>
      </c>
      <c r="L298" s="160">
        <f t="shared" si="110"/>
        <v>0.4012464046</v>
      </c>
      <c r="M298" s="158">
        <f t="shared" ref="M298:O298" si="111">M95+M159+M222+M297</f>
        <v>22</v>
      </c>
      <c r="N298" s="158">
        <f t="shared" si="111"/>
        <v>10</v>
      </c>
      <c r="O298" s="158">
        <f t="shared" si="111"/>
        <v>12</v>
      </c>
      <c r="P298" s="159">
        <f t="shared" si="112"/>
        <v>0.4545454545</v>
      </c>
      <c r="Q298" s="158">
        <f t="shared" ref="Q298:S298" si="113">Q95+Q159+Q222+Q297</f>
        <v>34</v>
      </c>
      <c r="R298" s="158">
        <f t="shared" si="113"/>
        <v>22</v>
      </c>
      <c r="S298" s="158">
        <f t="shared" si="113"/>
        <v>12</v>
      </c>
      <c r="T298" s="160">
        <f t="shared" si="114"/>
        <v>0.6470588235</v>
      </c>
      <c r="U298" s="157">
        <f t="shared" ref="U298:X298" si="115">U95+U159+U222+U297</f>
        <v>39</v>
      </c>
      <c r="V298" s="158">
        <f t="shared" si="115"/>
        <v>215</v>
      </c>
      <c r="W298" s="158">
        <f t="shared" si="115"/>
        <v>6</v>
      </c>
      <c r="X298" s="161">
        <f t="shared" si="115"/>
        <v>18</v>
      </c>
    </row>
    <row r="299" ht="16.5" customHeight="1"/>
    <row r="300" ht="14.25" customHeight="1"/>
    <row r="301" ht="14.2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8.0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4.2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4.2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4.2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30.7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615</v>
      </c>
      <c r="G306" s="178">
        <f t="shared" si="116"/>
        <v>296</v>
      </c>
      <c r="H306" s="180">
        <f t="shared" ref="H306:H307" si="120">F306/E306</f>
        <v>0.6750823271</v>
      </c>
      <c r="I306" s="178">
        <f t="shared" ref="I306:O306" si="117">(I95)</f>
        <v>1011</v>
      </c>
      <c r="J306" s="179">
        <f t="shared" si="117"/>
        <v>486</v>
      </c>
      <c r="K306" s="178">
        <f t="shared" si="117"/>
        <v>525</v>
      </c>
      <c r="L306" s="180">
        <f t="shared" si="117"/>
        <v>0.4807121662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13</v>
      </c>
      <c r="S306" s="178">
        <f t="shared" si="118"/>
        <v>9</v>
      </c>
      <c r="T306" s="180">
        <f t="shared" si="118"/>
        <v>0.5909090909</v>
      </c>
      <c r="U306" s="181">
        <f t="shared" si="118"/>
        <v>10</v>
      </c>
      <c r="V306" s="181">
        <f t="shared" si="118"/>
        <v>47</v>
      </c>
      <c r="W306" s="181">
        <f t="shared" si="118"/>
        <v>1</v>
      </c>
      <c r="X306" s="182">
        <f t="shared" si="118"/>
        <v>2</v>
      </c>
    </row>
    <row r="307" ht="16.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210</v>
      </c>
      <c r="G307" s="184">
        <f t="shared" si="119"/>
        <v>146</v>
      </c>
      <c r="H307" s="186">
        <f t="shared" si="120"/>
        <v>0.5898876404</v>
      </c>
      <c r="I307" s="184">
        <f t="shared" ref="I307:L307" si="121">I159</f>
        <v>276</v>
      </c>
      <c r="J307" s="185">
        <f t="shared" si="121"/>
        <v>97</v>
      </c>
      <c r="K307" s="184">
        <f t="shared" si="121"/>
        <v>179</v>
      </c>
      <c r="L307" s="186">
        <f t="shared" si="121"/>
        <v>0.3514492754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14</v>
      </c>
      <c r="V307" s="185">
        <f t="shared" si="123"/>
        <v>39</v>
      </c>
      <c r="W307" s="185">
        <f t="shared" si="123"/>
        <v>4</v>
      </c>
      <c r="X307" s="187">
        <f t="shared" si="123"/>
        <v>7</v>
      </c>
    </row>
    <row r="308" ht="16.5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108</v>
      </c>
      <c r="G308" s="189">
        <f t="shared" si="124"/>
        <v>171</v>
      </c>
      <c r="H308" s="191">
        <f t="shared" si="124"/>
        <v>0.3870967742</v>
      </c>
      <c r="I308" s="189">
        <f t="shared" si="124"/>
        <v>420</v>
      </c>
      <c r="J308" s="190">
        <f t="shared" si="124"/>
        <v>154</v>
      </c>
      <c r="K308" s="189">
        <f t="shared" si="124"/>
        <v>266</v>
      </c>
      <c r="L308" s="191">
        <f t="shared" si="124"/>
        <v>0.3666666667</v>
      </c>
      <c r="M308" s="189">
        <f t="shared" si="124"/>
        <v>5</v>
      </c>
      <c r="N308" s="190">
        <f t="shared" si="124"/>
        <v>4</v>
      </c>
      <c r="O308" s="189">
        <f t="shared" si="124"/>
        <v>1</v>
      </c>
      <c r="P308" s="191">
        <f t="shared" si="124"/>
        <v>0.8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42</v>
      </c>
      <c r="W308" s="192">
        <f t="shared" si="124"/>
        <v>0</v>
      </c>
      <c r="X308" s="193">
        <f t="shared" si="124"/>
        <v>3</v>
      </c>
    </row>
    <row r="309" ht="16.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129</v>
      </c>
      <c r="G309" s="195">
        <f t="shared" si="125"/>
        <v>125</v>
      </c>
      <c r="H309" s="197">
        <f t="shared" si="125"/>
        <v>0.5078740157</v>
      </c>
      <c r="I309" s="195">
        <f t="shared" si="125"/>
        <v>379</v>
      </c>
      <c r="J309" s="196">
        <f t="shared" si="125"/>
        <v>100</v>
      </c>
      <c r="K309" s="195">
        <f t="shared" si="125"/>
        <v>279</v>
      </c>
      <c r="L309" s="197">
        <f t="shared" si="125"/>
        <v>0.2638522427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13</v>
      </c>
      <c r="V309" s="196">
        <f t="shared" si="125"/>
        <v>87</v>
      </c>
      <c r="W309" s="196">
        <f t="shared" si="125"/>
        <v>1</v>
      </c>
      <c r="X309" s="198">
        <f t="shared" si="125"/>
        <v>6</v>
      </c>
    </row>
    <row r="310" ht="16.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1062</v>
      </c>
      <c r="G310" s="200">
        <f t="shared" si="126"/>
        <v>738</v>
      </c>
      <c r="H310" s="201">
        <f t="shared" si="126"/>
        <v>0.59</v>
      </c>
      <c r="I310" s="200">
        <f t="shared" si="126"/>
        <v>2086</v>
      </c>
      <c r="J310" s="200">
        <f t="shared" si="126"/>
        <v>837</v>
      </c>
      <c r="K310" s="200">
        <f t="shared" si="126"/>
        <v>1249</v>
      </c>
      <c r="L310" s="201">
        <f t="shared" si="126"/>
        <v>0.4012464046</v>
      </c>
      <c r="M310" s="200">
        <f t="shared" si="126"/>
        <v>22</v>
      </c>
      <c r="N310" s="200">
        <f t="shared" si="126"/>
        <v>10</v>
      </c>
      <c r="O310" s="200">
        <f t="shared" si="126"/>
        <v>12</v>
      </c>
      <c r="P310" s="201">
        <f t="shared" si="126"/>
        <v>0.4545454545</v>
      </c>
      <c r="Q310" s="200">
        <f t="shared" si="126"/>
        <v>34</v>
      </c>
      <c r="R310" s="200">
        <f t="shared" si="126"/>
        <v>22</v>
      </c>
      <c r="S310" s="200">
        <f t="shared" si="126"/>
        <v>12</v>
      </c>
      <c r="T310" s="201">
        <f t="shared" si="126"/>
        <v>0.6470588235</v>
      </c>
      <c r="U310" s="200">
        <f t="shared" si="126"/>
        <v>39</v>
      </c>
      <c r="V310" s="200">
        <f t="shared" si="126"/>
        <v>215</v>
      </c>
      <c r="W310" s="200">
        <f t="shared" si="126"/>
        <v>6</v>
      </c>
      <c r="X310" s="202">
        <f t="shared" si="126"/>
        <v>18</v>
      </c>
    </row>
    <row r="311" ht="16.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14.2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4.2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21.7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4.2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4.2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4.2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617</v>
      </c>
      <c r="G318" s="178">
        <f t="shared" si="127"/>
        <v>304</v>
      </c>
      <c r="H318" s="180">
        <f t="shared" ref="H318:H322" si="130">F318/E318</f>
        <v>0.6699239957</v>
      </c>
      <c r="I318" s="178">
        <f t="shared" ref="I318:K318" si="128">I306+Q306</f>
        <v>1033</v>
      </c>
      <c r="J318" s="179">
        <f t="shared" si="128"/>
        <v>499</v>
      </c>
      <c r="K318" s="178">
        <f t="shared" si="128"/>
        <v>534</v>
      </c>
      <c r="L318" s="204">
        <f t="shared" ref="L318:L322" si="132">J318/I318</f>
        <v>0.4830590513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212</v>
      </c>
      <c r="G319" s="206">
        <f t="shared" si="129"/>
        <v>146</v>
      </c>
      <c r="H319" s="208">
        <f t="shared" si="130"/>
        <v>0.5921787709</v>
      </c>
      <c r="I319" s="206">
        <f t="shared" ref="I319:K319" si="131">I307+Q307</f>
        <v>278</v>
      </c>
      <c r="J319" s="207">
        <f t="shared" si="131"/>
        <v>98</v>
      </c>
      <c r="K319" s="206">
        <f t="shared" si="131"/>
        <v>180</v>
      </c>
      <c r="L319" s="209">
        <f t="shared" si="132"/>
        <v>0.3525179856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14.2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112</v>
      </c>
      <c r="G320" s="189">
        <f t="shared" si="133"/>
        <v>172</v>
      </c>
      <c r="H320" s="191">
        <f t="shared" si="130"/>
        <v>0.3943661972</v>
      </c>
      <c r="I320" s="189">
        <f t="shared" ref="I320:K320" si="134">I308+Q308</f>
        <v>425</v>
      </c>
      <c r="J320" s="190">
        <f t="shared" si="134"/>
        <v>157</v>
      </c>
      <c r="K320" s="189">
        <f t="shared" si="134"/>
        <v>268</v>
      </c>
      <c r="L320" s="210">
        <f t="shared" si="132"/>
        <v>0.3694117647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131</v>
      </c>
      <c r="G321" s="195">
        <f t="shared" si="135"/>
        <v>128</v>
      </c>
      <c r="H321" s="197">
        <f t="shared" si="130"/>
        <v>0.5057915058</v>
      </c>
      <c r="I321" s="195">
        <f t="shared" ref="I321:K321" si="136">I309+Q309</f>
        <v>384</v>
      </c>
      <c r="J321" s="196">
        <f t="shared" si="136"/>
        <v>105</v>
      </c>
      <c r="K321" s="195">
        <f t="shared" si="136"/>
        <v>279</v>
      </c>
      <c r="L321" s="211">
        <f t="shared" si="132"/>
        <v>0.2734375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1072</v>
      </c>
      <c r="G322" s="213">
        <f t="shared" si="137"/>
        <v>750</v>
      </c>
      <c r="H322" s="214">
        <f t="shared" si="130"/>
        <v>0.5883644347</v>
      </c>
      <c r="I322" s="213">
        <f t="shared" ref="I322:K322" si="138">I310+Q310</f>
        <v>2120</v>
      </c>
      <c r="J322" s="200">
        <f t="shared" si="138"/>
        <v>859</v>
      </c>
      <c r="K322" s="213">
        <f t="shared" si="138"/>
        <v>1261</v>
      </c>
      <c r="L322" s="215">
        <f t="shared" si="132"/>
        <v>0.4051886792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26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77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26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1062</v>
      </c>
      <c r="G326" s="224">
        <f t="shared" si="139"/>
        <v>738</v>
      </c>
      <c r="H326" s="225">
        <f t="shared" ref="H326:H330" si="141">F326/E326</f>
        <v>0.59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837</v>
      </c>
      <c r="G327" s="224">
        <f t="shared" si="140"/>
        <v>1249</v>
      </c>
      <c r="H327" s="225">
        <f t="shared" si="141"/>
        <v>0.4012464046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10</v>
      </c>
      <c r="G328" s="224">
        <f t="shared" si="142"/>
        <v>12</v>
      </c>
      <c r="H328" s="225">
        <f t="shared" si="141"/>
        <v>0.4545454545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14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22</v>
      </c>
      <c r="G329" s="224">
        <f t="shared" si="143"/>
        <v>12</v>
      </c>
      <c r="H329" s="225">
        <f t="shared" si="141"/>
        <v>0.6470588235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1931</v>
      </c>
      <c r="G330" s="213">
        <f t="shared" si="144"/>
        <v>2011</v>
      </c>
      <c r="H330" s="227">
        <f t="shared" si="141"/>
        <v>0.4898528666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14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7.0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1062</v>
      </c>
      <c r="F333" s="224">
        <f>U298</f>
        <v>39</v>
      </c>
      <c r="G333" s="224">
        <f t="shared" ref="G333:G334" si="146">J344-G335</f>
        <v>236</v>
      </c>
      <c r="H333" s="230">
        <f t="shared" ref="H333:H336" si="147">E333+F333+G333</f>
        <v>1337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837</v>
      </c>
      <c r="F334" s="224">
        <f>V298</f>
        <v>215</v>
      </c>
      <c r="G334" s="224">
        <f t="shared" si="146"/>
        <v>190</v>
      </c>
      <c r="H334" s="230">
        <f t="shared" si="147"/>
        <v>1242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25.5" customHeight="1">
      <c r="A335" s="163"/>
      <c r="B335" s="163"/>
      <c r="C335" s="163"/>
      <c r="D335" s="223" t="s">
        <v>484</v>
      </c>
      <c r="E335" s="224">
        <f t="shared" si="145"/>
        <v>10</v>
      </c>
      <c r="F335" s="224">
        <f>W298</f>
        <v>6</v>
      </c>
      <c r="G335" s="231">
        <v>0.0</v>
      </c>
      <c r="H335" s="230">
        <f t="shared" si="147"/>
        <v>16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22</v>
      </c>
      <c r="F336" s="224">
        <f>X298</f>
        <v>18</v>
      </c>
      <c r="G336" s="231">
        <v>1.0</v>
      </c>
      <c r="H336" s="230">
        <f t="shared" si="147"/>
        <v>41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1931</v>
      </c>
      <c r="F337" s="213">
        <f t="shared" si="148"/>
        <v>278</v>
      </c>
      <c r="G337" s="213">
        <f t="shared" si="148"/>
        <v>427</v>
      </c>
      <c r="H337" s="232">
        <f>H333+H334+H335+H336</f>
        <v>2636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14.25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22.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4.0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24.0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25.5" customHeight="1">
      <c r="A344" s="162"/>
      <c r="B344" s="162"/>
      <c r="C344" s="162"/>
      <c r="D344" s="244" t="s">
        <v>13</v>
      </c>
      <c r="E344" s="245">
        <f t="shared" ref="E344:E346" si="149">K344-H344</f>
        <v>683</v>
      </c>
      <c r="F344" s="245">
        <v>484.0</v>
      </c>
      <c r="G344" s="245">
        <f t="shared" ref="G344:G346" si="150">SUM(E344:F344)</f>
        <v>1167</v>
      </c>
      <c r="H344" s="246">
        <v>38.0</v>
      </c>
      <c r="I344" s="246">
        <v>148.0</v>
      </c>
      <c r="J344" s="246">
        <v>236.0</v>
      </c>
      <c r="K344" s="247">
        <f t="shared" ref="K344:K345" si="151">M344-L344</f>
        <v>721</v>
      </c>
      <c r="L344" s="247">
        <f t="shared" ref="L344:L345" si="152">F344+I344</f>
        <v>632</v>
      </c>
      <c r="M344" s="248">
        <f t="shared" ref="M344:M345" si="153">H333+H335</f>
        <v>1353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25.5" customHeight="1">
      <c r="A345" s="162"/>
      <c r="B345" s="162"/>
      <c r="C345" s="162"/>
      <c r="D345" s="244" t="s">
        <v>501</v>
      </c>
      <c r="E345" s="245">
        <f t="shared" si="149"/>
        <v>748</v>
      </c>
      <c r="F345" s="245">
        <v>344.0</v>
      </c>
      <c r="G345" s="245">
        <f t="shared" si="150"/>
        <v>1092</v>
      </c>
      <c r="H345" s="246">
        <v>35.0</v>
      </c>
      <c r="I345" s="246">
        <v>156.0</v>
      </c>
      <c r="J345" s="246">
        <f>SUM(H345:I345)</f>
        <v>191</v>
      </c>
      <c r="K345" s="247">
        <f t="shared" si="151"/>
        <v>783</v>
      </c>
      <c r="L345" s="247">
        <f t="shared" si="152"/>
        <v>500</v>
      </c>
      <c r="M345" s="248">
        <f t="shared" si="153"/>
        <v>1283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14.25" customHeight="1">
      <c r="A346" s="162"/>
      <c r="B346" s="162"/>
      <c r="C346" s="162"/>
      <c r="D346" s="249" t="s">
        <v>502</v>
      </c>
      <c r="E346" s="250">
        <f t="shared" si="149"/>
        <v>1431</v>
      </c>
      <c r="F346" s="250">
        <f>SUM(F344:F345)</f>
        <v>828</v>
      </c>
      <c r="G346" s="250">
        <f t="shared" si="150"/>
        <v>2259</v>
      </c>
      <c r="H346" s="251">
        <f t="shared" ref="H346:M346" si="154">SUM(H344:H345)</f>
        <v>73</v>
      </c>
      <c r="I346" s="251">
        <f t="shared" si="154"/>
        <v>304</v>
      </c>
      <c r="J346" s="251">
        <f t="shared" si="154"/>
        <v>427</v>
      </c>
      <c r="K346" s="252">
        <f t="shared" si="154"/>
        <v>1504</v>
      </c>
      <c r="L346" s="252">
        <f t="shared" si="154"/>
        <v>1132</v>
      </c>
      <c r="M346" s="253">
        <f t="shared" si="154"/>
        <v>2636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14.25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14.25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14.2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6.2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9.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3.0</v>
      </c>
      <c r="G353" s="266">
        <f t="shared" ref="G353:G356" si="155">SUM(E353:F353)</f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2.0</v>
      </c>
      <c r="G354" s="269">
        <f t="shared" si="155"/>
        <v>2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7.0</v>
      </c>
      <c r="G355" s="272">
        <f t="shared" si="155"/>
        <v>7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0.0</v>
      </c>
      <c r="F356" s="274">
        <v>3.0</v>
      </c>
      <c r="G356" s="275">
        <f t="shared" si="155"/>
        <v>3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0</v>
      </c>
      <c r="F357" s="277">
        <f t="shared" si="156"/>
        <v>15</v>
      </c>
      <c r="G357" s="277">
        <f t="shared" si="156"/>
        <v>15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14.25" customHeight="1">
      <c r="A358" s="162"/>
      <c r="B358" s="162"/>
      <c r="C358" s="162"/>
      <c r="D358" s="410" t="s">
        <v>511</v>
      </c>
      <c r="E358" s="279">
        <v>13.0</v>
      </c>
      <c r="F358" s="279">
        <v>47.0</v>
      </c>
      <c r="G358" s="279">
        <f>SUM(E358:F358)</f>
        <v>60</v>
      </c>
      <c r="H358" s="163"/>
      <c r="I358" s="280">
        <f>G357+G358</f>
        <v>75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42757.0</v>
      </c>
      <c r="K365" s="5"/>
      <c r="L365" s="5"/>
      <c r="M365" s="5"/>
      <c r="N365" s="22"/>
      <c r="O365" s="225">
        <f>J365/J373</f>
        <v>0.5087454191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8751.0</v>
      </c>
      <c r="K366" s="5"/>
      <c r="L366" s="5"/>
      <c r="M366" s="5"/>
      <c r="N366" s="22"/>
      <c r="O366" s="225">
        <f>J366/J373</f>
        <v>0.1041240303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5702.0</v>
      </c>
      <c r="K367" s="5"/>
      <c r="L367" s="5"/>
      <c r="M367" s="5"/>
      <c r="N367" s="22"/>
      <c r="O367" s="225">
        <f>J367/J373</f>
        <v>0.06784541431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4874.0</v>
      </c>
      <c r="K368" s="5"/>
      <c r="L368" s="5"/>
      <c r="M368" s="5"/>
      <c r="N368" s="22"/>
      <c r="O368" s="225">
        <f>J368/J373</f>
        <v>0.05799343201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4416.0</v>
      </c>
      <c r="K369" s="5"/>
      <c r="L369" s="5"/>
      <c r="M369" s="5"/>
      <c r="N369" s="22"/>
      <c r="O369" s="225">
        <f>J369/J373</f>
        <v>0.05254390557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3821.0</v>
      </c>
      <c r="K370" s="5"/>
      <c r="L370" s="5"/>
      <c r="M370" s="5"/>
      <c r="N370" s="22"/>
      <c r="O370" s="225">
        <f>J370/J373</f>
        <v>0.04546428061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2652+1746+994+793+810+781</f>
        <v>7776</v>
      </c>
      <c r="K371" s="5"/>
      <c r="L371" s="5"/>
      <c r="M371" s="5"/>
      <c r="N371" s="22"/>
      <c r="O371" s="225">
        <f>J371/J373</f>
        <v>0.09252296416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84044-78097</f>
        <v>5947</v>
      </c>
      <c r="K372" s="5"/>
      <c r="L372" s="5"/>
      <c r="M372" s="5"/>
      <c r="N372" s="22"/>
      <c r="O372" s="225">
        <f>J372/J373</f>
        <v>0.070760554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84044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15.75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14.25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580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19923.0</v>
      </c>
      <c r="I381" s="22"/>
      <c r="J381" s="316">
        <f>H381/H387</f>
        <v>0.2370544001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22614</v>
      </c>
      <c r="U381" s="22"/>
      <c r="V381" s="322">
        <f>T381/T387</f>
        <v>0.2178948586</v>
      </c>
      <c r="W381" s="6"/>
      <c r="X381" s="166"/>
    </row>
    <row r="382" ht="14.2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3728.0</v>
      </c>
      <c r="I382" s="22"/>
      <c r="J382" s="316">
        <f>H382/H387</f>
        <v>0.04435771739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5055</v>
      </c>
      <c r="U382" s="22"/>
      <c r="V382" s="322">
        <f>T382/T387</f>
        <v>0.04870692978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0.00009518823473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0.0002312495182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0.00002379705868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0.00009635396593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23661</v>
      </c>
      <c r="I385" s="22"/>
      <c r="J385" s="316">
        <f>H385/H387</f>
        <v>0.2815311028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27703</v>
      </c>
      <c r="U385" s="22"/>
      <c r="V385" s="322">
        <f>T385/T387</f>
        <v>0.2669293918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60383</v>
      </c>
      <c r="I386" s="22"/>
      <c r="J386" s="316">
        <f>H386/H387</f>
        <v>0.7184688972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76081</v>
      </c>
      <c r="U386" s="22"/>
      <c r="V386" s="322">
        <f>T386/T387</f>
        <v>0.7330706082</v>
      </c>
      <c r="W386" s="6"/>
      <c r="X386" s="166"/>
    </row>
    <row r="387" ht="14.2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84044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103784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14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73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301:X301"/>
    <mergeCell ref="E302:T302"/>
    <mergeCell ref="U302:X302"/>
    <mergeCell ref="E303:L303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3.57"/>
    <col customWidth="1" min="3" max="3" width="23.0"/>
    <col customWidth="1" min="4" max="4" width="32.86"/>
    <col customWidth="1" min="5" max="20" width="5.43"/>
    <col customWidth="1" min="21" max="21" width="3.43"/>
    <col customWidth="1" min="22" max="22" width="3.86"/>
    <col customWidth="1" min="23" max="23" width="2.43"/>
    <col customWidth="1" min="24" max="24" width="3.43"/>
    <col customWidth="1" min="25" max="26" width="8.0"/>
  </cols>
  <sheetData>
    <row r="1" ht="21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14.25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21.0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14.25" customHeight="1">
      <c r="A4" s="7">
        <v>44422.0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14.2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14.25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14.25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5.0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24.0</v>
      </c>
      <c r="G16" s="54">
        <f t="shared" ref="G16:G17" si="1">E16-F16</f>
        <v>11</v>
      </c>
      <c r="H16" s="55">
        <f t="shared" ref="H16:H17" si="2">F16/E16</f>
        <v>0.6857142857</v>
      </c>
      <c r="I16" s="54">
        <v>38.0</v>
      </c>
      <c r="J16" s="53">
        <v>11.0</v>
      </c>
      <c r="K16" s="54">
        <f t="shared" ref="K16:K17" si="3">I16-J16</f>
        <v>27</v>
      </c>
      <c r="L16" s="56">
        <f t="shared" ref="L16:L17" si="4">J16/I16</f>
        <v>0.2894736842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9.0</v>
      </c>
      <c r="K19" s="54">
        <f t="shared" ref="K19:K22" si="7">I19-J19</f>
        <v>1</v>
      </c>
      <c r="L19" s="56">
        <f t="shared" ref="L19:L22" si="8">J19/I19</f>
        <v>0.9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4.25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34.0</v>
      </c>
      <c r="K20" s="54">
        <f t="shared" si="7"/>
        <v>36</v>
      </c>
      <c r="L20" s="56">
        <f t="shared" si="8"/>
        <v>0.4857142857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20.0</v>
      </c>
      <c r="K21" s="54">
        <f t="shared" si="7"/>
        <v>7</v>
      </c>
      <c r="L21" s="56">
        <f t="shared" si="8"/>
        <v>0.7407407407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48.0</v>
      </c>
      <c r="G22" s="54">
        <f>E22-F22</f>
        <v>0</v>
      </c>
      <c r="H22" s="55">
        <f>F22/E22</f>
        <v>1</v>
      </c>
      <c r="I22" s="54">
        <v>60.0</v>
      </c>
      <c r="J22" s="53">
        <v>30.0</v>
      </c>
      <c r="K22" s="54">
        <f t="shared" si="7"/>
        <v>30</v>
      </c>
      <c r="L22" s="56">
        <f t="shared" si="8"/>
        <v>0.5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3.0</v>
      </c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7.0</v>
      </c>
      <c r="S23" s="54">
        <v>6.0</v>
      </c>
      <c r="T23" s="56">
        <f>R23/Q23</f>
        <v>0.7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17.0</v>
      </c>
      <c r="K26" s="54">
        <f t="shared" si="11"/>
        <v>13</v>
      </c>
      <c r="L26" s="56">
        <f t="shared" si="12"/>
        <v>0.5666666667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9.0</v>
      </c>
      <c r="K27" s="54">
        <f t="shared" si="11"/>
        <v>6</v>
      </c>
      <c r="L27" s="56">
        <f t="shared" si="12"/>
        <v>0.6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40.0</v>
      </c>
      <c r="G28" s="54">
        <f t="shared" ref="G28:G29" si="13">E28-F28</f>
        <v>43</v>
      </c>
      <c r="H28" s="55">
        <f t="shared" ref="H28:H29" si="14">F28/E28</f>
        <v>0.4819277108</v>
      </c>
      <c r="I28" s="54">
        <v>24.0</v>
      </c>
      <c r="J28" s="53">
        <v>18.0</v>
      </c>
      <c r="K28" s="54">
        <f t="shared" si="11"/>
        <v>6</v>
      </c>
      <c r="L28" s="56">
        <f t="shared" si="12"/>
        <v>0.75</v>
      </c>
      <c r="M28" s="66"/>
      <c r="N28" s="61"/>
      <c r="O28" s="59"/>
      <c r="P28" s="55"/>
      <c r="Q28" s="66">
        <v>10.0</v>
      </c>
      <c r="R28" s="53">
        <v>7.0</v>
      </c>
      <c r="S28" s="54">
        <f>Q28-R28</f>
        <v>3</v>
      </c>
      <c r="T28" s="56">
        <f>R28/Q28</f>
        <v>0.7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64.0</v>
      </c>
      <c r="G29" s="54">
        <f t="shared" si="13"/>
        <v>42</v>
      </c>
      <c r="H29" s="55">
        <f t="shared" si="14"/>
        <v>0.6037735849</v>
      </c>
      <c r="I29" s="68">
        <v>101.0</v>
      </c>
      <c r="J29" s="69">
        <v>89.0</v>
      </c>
      <c r="K29" s="54">
        <f t="shared" si="11"/>
        <v>12</v>
      </c>
      <c r="L29" s="56">
        <f t="shared" si="12"/>
        <v>0.8811881188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67.0</v>
      </c>
      <c r="G34" s="54">
        <f>E34-F34</f>
        <v>1</v>
      </c>
      <c r="H34" s="55">
        <f>F34/E34</f>
        <v>0.9852941176</v>
      </c>
      <c r="I34" s="54">
        <v>14.0</v>
      </c>
      <c r="J34" s="53">
        <v>8.0</v>
      </c>
      <c r="K34" s="54">
        <f>I34-J34</f>
        <v>6</v>
      </c>
      <c r="L34" s="56">
        <f>J34/I34</f>
        <v>0.5714285714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27.0</v>
      </c>
      <c r="G38" s="54">
        <f>E38-F38</f>
        <v>24</v>
      </c>
      <c r="H38" s="55">
        <f>F38/E38</f>
        <v>0.5294117647</v>
      </c>
      <c r="I38" s="54">
        <v>26.0</v>
      </c>
      <c r="J38" s="53">
        <v>18.0</v>
      </c>
      <c r="K38" s="54">
        <f>I38-J38</f>
        <v>8</v>
      </c>
      <c r="L38" s="56">
        <f>J38/I38</f>
        <v>0.6923076923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5.0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>
        <v>1.0</v>
      </c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20.0</v>
      </c>
      <c r="G41" s="54">
        <f t="shared" ref="G41:G42" si="15">E41-F41</f>
        <v>11</v>
      </c>
      <c r="H41" s="55">
        <f t="shared" ref="H41:H42" si="16">F41/E41</f>
        <v>0.6451612903</v>
      </c>
      <c r="I41" s="54">
        <v>36.0</v>
      </c>
      <c r="J41" s="53">
        <v>28.0</v>
      </c>
      <c r="K41" s="54">
        <f t="shared" ref="K41:K42" si="17">I41-J41</f>
        <v>8</v>
      </c>
      <c r="L41" s="56">
        <f t="shared" ref="L41:L42" si="18">J41/I41</f>
        <v>0.7777777778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177.0</v>
      </c>
      <c r="G42" s="54">
        <f t="shared" si="15"/>
        <v>29</v>
      </c>
      <c r="H42" s="55">
        <f t="shared" si="16"/>
        <v>0.859223301</v>
      </c>
      <c r="I42" s="54">
        <v>250.0</v>
      </c>
      <c r="J42" s="53">
        <v>91.0</v>
      </c>
      <c r="K42" s="54">
        <f t="shared" si="17"/>
        <v>159</v>
      </c>
      <c r="L42" s="56">
        <f t="shared" si="18"/>
        <v>0.364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3.0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23.0</v>
      </c>
      <c r="K49" s="54">
        <f>I49-J49</f>
        <v>17</v>
      </c>
      <c r="L49" s="56">
        <f>J49/I49</f>
        <v>0.575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25.0</v>
      </c>
      <c r="G58" s="54">
        <f>E58-F58</f>
        <v>21</v>
      </c>
      <c r="H58" s="55">
        <f>F58/E58</f>
        <v>0.5434782609</v>
      </c>
      <c r="I58" s="54">
        <v>48.0</v>
      </c>
      <c r="J58" s="53">
        <v>33.0</v>
      </c>
      <c r="K58" s="54">
        <f>I58-J58</f>
        <v>15</v>
      </c>
      <c r="L58" s="56">
        <f>J58/I58</f>
        <v>0.6875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3.0</v>
      </c>
      <c r="K68" s="54">
        <f>I68-J68</f>
        <v>17</v>
      </c>
      <c r="L68" s="56">
        <f>J68/I68</f>
        <v>0.15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8.0</v>
      </c>
      <c r="G73" s="54">
        <f t="shared" ref="G73:G75" si="19">E73-F73</f>
        <v>4</v>
      </c>
      <c r="H73" s="55">
        <f t="shared" ref="H73:H75" si="20">F73/E73</f>
        <v>0.6666666667</v>
      </c>
      <c r="I73" s="54">
        <v>11.0</v>
      </c>
      <c r="J73" s="53">
        <v>5.0</v>
      </c>
      <c r="K73" s="54">
        <f t="shared" ref="K73:K76" si="21">I73-J73</f>
        <v>6</v>
      </c>
      <c r="L73" s="56">
        <f t="shared" ref="L73:L76" si="22">J73/I73</f>
        <v>0.4545454545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19.0</v>
      </c>
      <c r="G75" s="54">
        <f t="shared" si="19"/>
        <v>21</v>
      </c>
      <c r="H75" s="55">
        <f t="shared" si="20"/>
        <v>0.475</v>
      </c>
      <c r="I75" s="54">
        <v>80.0</v>
      </c>
      <c r="J75" s="53">
        <v>11.0</v>
      </c>
      <c r="K75" s="54">
        <f t="shared" si="21"/>
        <v>69</v>
      </c>
      <c r="L75" s="56">
        <f t="shared" si="22"/>
        <v>0.1375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7.0</v>
      </c>
      <c r="K82" s="54">
        <f>I82-J82</f>
        <v>13</v>
      </c>
      <c r="L82" s="56">
        <f>J82/I82</f>
        <v>0.35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2.0</v>
      </c>
      <c r="G87" s="54">
        <f>E87-F87</f>
        <v>1</v>
      </c>
      <c r="H87" s="55">
        <f>F87/E87</f>
        <v>0.6666666667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9.0</v>
      </c>
      <c r="G94" s="54">
        <f t="shared" si="25"/>
        <v>9</v>
      </c>
      <c r="H94" s="55">
        <f t="shared" si="26"/>
        <v>0.5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633</v>
      </c>
      <c r="G95" s="77">
        <f t="shared" si="25"/>
        <v>278</v>
      </c>
      <c r="H95" s="33">
        <f t="shared" si="26"/>
        <v>0.6948408342</v>
      </c>
      <c r="I95" s="32">
        <f t="shared" ref="I95:J95" si="28">SUM(I11:I94)</f>
        <v>1011</v>
      </c>
      <c r="J95" s="32">
        <f t="shared" si="28"/>
        <v>488</v>
      </c>
      <c r="K95" s="32">
        <f t="shared" ref="K95:K97" si="34">I95-J95</f>
        <v>523</v>
      </c>
      <c r="L95" s="78">
        <f t="shared" ref="L95:L97" si="35">J95/I95</f>
        <v>0.4826904055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14</v>
      </c>
      <c r="S95" s="81">
        <f t="shared" si="31"/>
        <v>8</v>
      </c>
      <c r="T95" s="78">
        <f t="shared" si="32"/>
        <v>0.6363636364</v>
      </c>
      <c r="U95" s="77">
        <f t="shared" ref="U95:X95" si="33">SUM(U11:U94)</f>
        <v>12</v>
      </c>
      <c r="V95" s="77">
        <f t="shared" si="33"/>
        <v>37</v>
      </c>
      <c r="W95" s="77">
        <f t="shared" si="33"/>
        <v>1</v>
      </c>
      <c r="X95" s="82">
        <f t="shared" si="33"/>
        <v>1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8.0</v>
      </c>
      <c r="K97" s="98">
        <f t="shared" si="34"/>
        <v>7</v>
      </c>
      <c r="L97" s="99">
        <f t="shared" si="35"/>
        <v>0.5333333333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7.0</v>
      </c>
      <c r="K100" s="98">
        <f t="shared" si="38"/>
        <v>13</v>
      </c>
      <c r="L100" s="99">
        <f t="shared" si="39"/>
        <v>0.35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5.0</v>
      </c>
      <c r="G102" s="96">
        <f>E102-F102</f>
        <v>8</v>
      </c>
      <c r="H102" s="97">
        <f>F102/E102</f>
        <v>0.3846153846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1.0</v>
      </c>
      <c r="G107" s="96">
        <f>E107-F107</f>
        <v>7</v>
      </c>
      <c r="H107" s="97">
        <f>F107/E107</f>
        <v>0.125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25.0</v>
      </c>
      <c r="G116" s="96">
        <f>E116-F116</f>
        <v>8</v>
      </c>
      <c r="H116" s="97">
        <f>F116/E116</f>
        <v>0.7575757576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1.0</v>
      </c>
      <c r="G120" s="96">
        <f t="shared" ref="G120:G123" si="42">E120-F120</f>
        <v>9</v>
      </c>
      <c r="H120" s="97">
        <f t="shared" ref="H120:H123" si="43">F120/E120</f>
        <v>0.1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4.0</v>
      </c>
      <c r="G121" s="96">
        <f t="shared" si="42"/>
        <v>1</v>
      </c>
      <c r="H121" s="97">
        <f t="shared" si="43"/>
        <v>0.8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13.0</v>
      </c>
      <c r="K123" s="98">
        <f t="shared" si="44"/>
        <v>54</v>
      </c>
      <c r="L123" s="99">
        <f t="shared" si="45"/>
        <v>0.1940298507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4.0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52.0</v>
      </c>
      <c r="G126" s="96">
        <f t="shared" ref="G126:G129" si="46">E126-F126</f>
        <v>18</v>
      </c>
      <c r="H126" s="97">
        <f t="shared" ref="H126:H129" si="47">F126/E126</f>
        <v>0.7428571429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17.0</v>
      </c>
      <c r="G127" s="96">
        <f t="shared" si="46"/>
        <v>13</v>
      </c>
      <c r="H127" s="97">
        <f t="shared" si="47"/>
        <v>0.5666666667</v>
      </c>
      <c r="I127" s="96">
        <v>28.0</v>
      </c>
      <c r="J127" s="95">
        <v>17.0</v>
      </c>
      <c r="K127" s="98">
        <f t="shared" ref="K127:K129" si="48">I127-J127</f>
        <v>11</v>
      </c>
      <c r="L127" s="99">
        <f t="shared" ref="L127:L129" si="49">J127/I127</f>
        <v>0.6071428571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1.0</v>
      </c>
      <c r="K128" s="98">
        <f t="shared" si="48"/>
        <v>3</v>
      </c>
      <c r="L128" s="99">
        <f t="shared" si="49"/>
        <v>0.25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2.0</v>
      </c>
      <c r="K136" s="98">
        <f>I136-J136</f>
        <v>10</v>
      </c>
      <c r="L136" s="99">
        <f>J136/I136</f>
        <v>0.1666666667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15.0</v>
      </c>
      <c r="K140" s="98">
        <f t="shared" si="50"/>
        <v>11</v>
      </c>
      <c r="L140" s="99">
        <f t="shared" si="51"/>
        <v>0.5769230769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10.0</v>
      </c>
      <c r="G147" s="96">
        <f>E147-F147</f>
        <v>18</v>
      </c>
      <c r="H147" s="97">
        <f>F147/E147</f>
        <v>0.3571428571</v>
      </c>
      <c r="I147" s="96">
        <v>20.0</v>
      </c>
      <c r="J147" s="95">
        <v>15.0</v>
      </c>
      <c r="K147" s="98">
        <f>I147-J147</f>
        <v>5</v>
      </c>
      <c r="L147" s="99">
        <f>J147/I147</f>
        <v>0.75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22.0</v>
      </c>
      <c r="G149" s="96">
        <f>E149-F149</f>
        <v>2</v>
      </c>
      <c r="H149" s="97">
        <f>F149/E149</f>
        <v>0.9166666667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221</v>
      </c>
      <c r="G159" s="107">
        <f t="shared" ref="G159:G160" si="61">E159-F159</f>
        <v>135</v>
      </c>
      <c r="H159" s="108">
        <f t="shared" ref="H159:H160" si="62">F159/E159</f>
        <v>0.6207865169</v>
      </c>
      <c r="I159" s="107">
        <f t="shared" ref="I159:J159" si="55">SUM(I96:I158)</f>
        <v>276</v>
      </c>
      <c r="J159" s="107">
        <f t="shared" si="55"/>
        <v>99</v>
      </c>
      <c r="K159" s="109">
        <f t="shared" si="56"/>
        <v>177</v>
      </c>
      <c r="L159" s="110">
        <f t="shared" si="57"/>
        <v>0.3586956522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14</v>
      </c>
      <c r="V159" s="107">
        <f t="shared" si="60"/>
        <v>39</v>
      </c>
      <c r="W159" s="107">
        <f t="shared" si="60"/>
        <v>4</v>
      </c>
      <c r="X159" s="111">
        <f t="shared" si="60"/>
        <v>7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6.0</v>
      </c>
      <c r="G160" s="116">
        <f t="shared" si="61"/>
        <v>13</v>
      </c>
      <c r="H160" s="117">
        <f t="shared" si="62"/>
        <v>0.3157894737</v>
      </c>
      <c r="I160" s="116">
        <v>15.0</v>
      </c>
      <c r="J160" s="115">
        <v>10.0</v>
      </c>
      <c r="K160" s="118">
        <f t="shared" si="56"/>
        <v>5</v>
      </c>
      <c r="L160" s="119">
        <f t="shared" si="57"/>
        <v>0.6666666667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6.0</v>
      </c>
      <c r="G165" s="125">
        <f>E165-F165</f>
        <v>7</v>
      </c>
      <c r="H165" s="126">
        <f>F165/E165</f>
        <v>0.4615384615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29.0</v>
      </c>
      <c r="K174" s="127">
        <f t="shared" ref="K174:K175" si="67">I174-J174</f>
        <v>25</v>
      </c>
      <c r="L174" s="128">
        <f t="shared" ref="L174:L175" si="68">J174/I174</f>
        <v>0.537037037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2.0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2.0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2.0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14.0</v>
      </c>
      <c r="K198" s="127">
        <f>I198-J198</f>
        <v>1</v>
      </c>
      <c r="L198" s="128">
        <f>J198/I198</f>
        <v>0.9333333333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>
        <v>1.0</v>
      </c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3.0</v>
      </c>
      <c r="G207" s="125">
        <f t="shared" ref="G207:G210" si="73">E207-F207</f>
        <v>17</v>
      </c>
      <c r="H207" s="126">
        <f t="shared" ref="H207:H210" si="74">F207/E207</f>
        <v>0.15</v>
      </c>
      <c r="I207" s="125">
        <v>30.0</v>
      </c>
      <c r="J207" s="121">
        <v>1.0</v>
      </c>
      <c r="K207" s="127">
        <f t="shared" ref="K207:K210" si="75">I207-J207</f>
        <v>29</v>
      </c>
      <c r="L207" s="128">
        <f t="shared" ref="L207:L210" si="76">J207/I207</f>
        <v>0.03333333333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89.0</v>
      </c>
      <c r="J208" s="121">
        <v>40.0</v>
      </c>
      <c r="K208" s="127">
        <f t="shared" si="75"/>
        <v>49</v>
      </c>
      <c r="L208" s="128">
        <f t="shared" si="76"/>
        <v>0.4494382022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3.0</v>
      </c>
      <c r="O209" s="127">
        <f>M209-N209</f>
        <v>2</v>
      </c>
      <c r="P209" s="126">
        <f>N209/M209</f>
        <v>0.6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>
        <v>1.0</v>
      </c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7.0</v>
      </c>
      <c r="K210" s="127">
        <f t="shared" si="75"/>
        <v>13</v>
      </c>
      <c r="L210" s="128">
        <f t="shared" si="76"/>
        <v>0.35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16.0</v>
      </c>
      <c r="G220" s="125">
        <f>E220-F220</f>
        <v>32</v>
      </c>
      <c r="H220" s="126">
        <f>F220/E220</f>
        <v>0.3333333333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5.0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5.0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106</v>
      </c>
      <c r="G222" s="77">
        <f t="shared" ref="G222:G223" si="86">E222-F222</f>
        <v>173</v>
      </c>
      <c r="H222" s="33">
        <f t="shared" ref="H222:H223" si="87">F222/E222</f>
        <v>0.3799283154</v>
      </c>
      <c r="I222" s="77">
        <f t="shared" ref="I222:J222" si="82">SUM(I160:I221)</f>
        <v>420</v>
      </c>
      <c r="J222" s="77">
        <f t="shared" si="82"/>
        <v>156</v>
      </c>
      <c r="K222" s="32">
        <f t="shared" ref="K222:K223" si="88">I222-J222</f>
        <v>264</v>
      </c>
      <c r="L222" s="78">
        <f t="shared" ref="L222:L223" si="89">J222/I222</f>
        <v>0.3714285714</v>
      </c>
      <c r="M222" s="77">
        <f t="shared" ref="M222:N222" si="83">SUM(M160:M221)</f>
        <v>5</v>
      </c>
      <c r="N222" s="77">
        <f t="shared" si="83"/>
        <v>3</v>
      </c>
      <c r="O222" s="32">
        <f>M222-N222</f>
        <v>2</v>
      </c>
      <c r="P222" s="33">
        <f>N222/M222</f>
        <v>0.6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42</v>
      </c>
      <c r="W222" s="77">
        <f t="shared" si="85"/>
        <v>0</v>
      </c>
      <c r="X222" s="82">
        <f t="shared" si="85"/>
        <v>3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8.0</v>
      </c>
      <c r="G223" s="139">
        <f t="shared" si="86"/>
        <v>48</v>
      </c>
      <c r="H223" s="140">
        <f t="shared" si="87"/>
        <v>0.1428571429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21.0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24.0</v>
      </c>
      <c r="K232" s="145">
        <f t="shared" si="90"/>
        <v>34</v>
      </c>
      <c r="L232" s="147">
        <f t="shared" si="91"/>
        <v>0.4137931034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75.0</v>
      </c>
      <c r="G238" s="143">
        <f t="shared" si="92"/>
        <v>31</v>
      </c>
      <c r="H238" s="146">
        <f t="shared" si="93"/>
        <v>0.7075471698</v>
      </c>
      <c r="I238" s="143">
        <v>96.0</v>
      </c>
      <c r="J238" s="144">
        <v>29.0</v>
      </c>
      <c r="K238" s="145">
        <f>I238-J238</f>
        <v>67</v>
      </c>
      <c r="L238" s="147">
        <f>J238/I238</f>
        <v>0.3020833333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39.0</v>
      </c>
      <c r="W238" s="144">
        <v>1.0</v>
      </c>
      <c r="X238" s="148">
        <v>4.0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28.0</v>
      </c>
      <c r="K242" s="145">
        <f t="shared" si="94"/>
        <v>12</v>
      </c>
      <c r="L242" s="147">
        <f t="shared" si="95"/>
        <v>0.7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4.0</v>
      </c>
      <c r="K257" s="145">
        <f>I257-J257</f>
        <v>6</v>
      </c>
      <c r="L257" s="147">
        <f>J257/I257</f>
        <v>0.4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3.0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2.0</v>
      </c>
      <c r="G259" s="143">
        <f>E259-F259</f>
        <v>8</v>
      </c>
      <c r="H259" s="146">
        <f>F259/E259</f>
        <v>0.2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8.0</v>
      </c>
      <c r="G268" s="143">
        <f>E268-F268</f>
        <v>7</v>
      </c>
      <c r="H268" s="146">
        <f>F268/E268</f>
        <v>0.5333333333</v>
      </c>
      <c r="I268" s="143">
        <v>5.0</v>
      </c>
      <c r="J268" s="144">
        <v>4.0</v>
      </c>
      <c r="K268" s="145">
        <f t="shared" ref="K268:K270" si="96">I268-J268</f>
        <v>1</v>
      </c>
      <c r="L268" s="147">
        <f t="shared" ref="L268:L270" si="97">J268/I268</f>
        <v>0.8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>
        <v>1.0</v>
      </c>
      <c r="W269" s="144"/>
      <c r="X269" s="148">
        <v>1.0</v>
      </c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8.0</v>
      </c>
      <c r="G278" s="143">
        <f>E278-F278</f>
        <v>7</v>
      </c>
      <c r="H278" s="146">
        <f>F278/E278</f>
        <v>0.5333333333</v>
      </c>
      <c r="I278" s="143">
        <v>9.0</v>
      </c>
      <c r="J278" s="144">
        <v>4.0</v>
      </c>
      <c r="K278" s="145">
        <f>I278-J278</f>
        <v>5</v>
      </c>
      <c r="L278" s="147">
        <f>J278/I278</f>
        <v>0.4444444444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5.0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5.0</v>
      </c>
      <c r="K287" s="145">
        <f t="shared" ref="K287:K289" si="100">I287-J287</f>
        <v>35</v>
      </c>
      <c r="L287" s="147">
        <f t="shared" ref="L287:L289" si="101">J287/I287</f>
        <v>0.125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1.0</v>
      </c>
      <c r="V289" s="144"/>
      <c r="W289" s="144"/>
      <c r="X289" s="148"/>
    </row>
    <row r="290" ht="18.0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30.7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6.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6.5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6.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125</v>
      </c>
      <c r="G297" s="77">
        <f>E297-F297</f>
        <v>129</v>
      </c>
      <c r="H297" s="33">
        <f t="shared" ref="H297:H298" si="108">F297/E297</f>
        <v>0.4921259843</v>
      </c>
      <c r="I297" s="77">
        <f t="shared" ref="I297:J297" si="103">SUM(I223:I296)</f>
        <v>379</v>
      </c>
      <c r="J297" s="77">
        <f t="shared" si="103"/>
        <v>119</v>
      </c>
      <c r="K297" s="77">
        <f>I297-J297</f>
        <v>260</v>
      </c>
      <c r="L297" s="78">
        <f t="shared" ref="L297:L298" si="110">J297/I297</f>
        <v>0.3139841689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13</v>
      </c>
      <c r="V297" s="77">
        <f t="shared" si="106"/>
        <v>87</v>
      </c>
      <c r="W297" s="77">
        <f t="shared" si="106"/>
        <v>1</v>
      </c>
      <c r="X297" s="82">
        <f t="shared" si="106"/>
        <v>6</v>
      </c>
    </row>
    <row r="298" ht="16.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1085</v>
      </c>
      <c r="G298" s="158">
        <f t="shared" si="107"/>
        <v>715</v>
      </c>
      <c r="H298" s="159">
        <f t="shared" si="108"/>
        <v>0.6027777778</v>
      </c>
      <c r="I298" s="158">
        <f t="shared" ref="I298:K298" si="109">I95+I159+I222+I297</f>
        <v>2086</v>
      </c>
      <c r="J298" s="158">
        <f t="shared" si="109"/>
        <v>862</v>
      </c>
      <c r="K298" s="158">
        <f t="shared" si="109"/>
        <v>1224</v>
      </c>
      <c r="L298" s="160">
        <f t="shared" si="110"/>
        <v>0.4132310642</v>
      </c>
      <c r="M298" s="158">
        <f t="shared" ref="M298:O298" si="111">M95+M159+M222+M297</f>
        <v>22</v>
      </c>
      <c r="N298" s="158">
        <f t="shared" si="111"/>
        <v>8</v>
      </c>
      <c r="O298" s="158">
        <f t="shared" si="111"/>
        <v>14</v>
      </c>
      <c r="P298" s="159">
        <f t="shared" si="112"/>
        <v>0.3636363636</v>
      </c>
      <c r="Q298" s="158">
        <f t="shared" ref="Q298:S298" si="113">Q95+Q159+Q222+Q297</f>
        <v>34</v>
      </c>
      <c r="R298" s="158">
        <f t="shared" si="113"/>
        <v>23</v>
      </c>
      <c r="S298" s="158">
        <f t="shared" si="113"/>
        <v>11</v>
      </c>
      <c r="T298" s="160">
        <f t="shared" si="114"/>
        <v>0.6764705882</v>
      </c>
      <c r="U298" s="157">
        <f t="shared" ref="U298:X298" si="115">U95+U159+U222+U297</f>
        <v>41</v>
      </c>
      <c r="V298" s="158">
        <f t="shared" si="115"/>
        <v>205</v>
      </c>
      <c r="W298" s="158">
        <f t="shared" si="115"/>
        <v>6</v>
      </c>
      <c r="X298" s="161">
        <f t="shared" si="115"/>
        <v>17</v>
      </c>
    </row>
    <row r="299" ht="16.5" customHeight="1"/>
    <row r="300" ht="14.25" customHeight="1"/>
    <row r="301" ht="14.2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8.0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4.2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4.2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4.2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30.7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633</v>
      </c>
      <c r="G306" s="178">
        <f t="shared" si="116"/>
        <v>278</v>
      </c>
      <c r="H306" s="180">
        <f t="shared" ref="H306:H307" si="120">F306/E306</f>
        <v>0.6948408342</v>
      </c>
      <c r="I306" s="178">
        <f t="shared" ref="I306:O306" si="117">(I95)</f>
        <v>1011</v>
      </c>
      <c r="J306" s="179">
        <f t="shared" si="117"/>
        <v>488</v>
      </c>
      <c r="K306" s="178">
        <f t="shared" si="117"/>
        <v>523</v>
      </c>
      <c r="L306" s="180">
        <f t="shared" si="117"/>
        <v>0.4826904055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14</v>
      </c>
      <c r="S306" s="178">
        <f t="shared" si="118"/>
        <v>8</v>
      </c>
      <c r="T306" s="180">
        <f t="shared" si="118"/>
        <v>0.6363636364</v>
      </c>
      <c r="U306" s="181">
        <f t="shared" si="118"/>
        <v>12</v>
      </c>
      <c r="V306" s="181">
        <f t="shared" si="118"/>
        <v>37</v>
      </c>
      <c r="W306" s="181">
        <f t="shared" si="118"/>
        <v>1</v>
      </c>
      <c r="X306" s="182">
        <f t="shared" si="118"/>
        <v>1</v>
      </c>
    </row>
    <row r="307" ht="16.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221</v>
      </c>
      <c r="G307" s="184">
        <f t="shared" si="119"/>
        <v>135</v>
      </c>
      <c r="H307" s="186">
        <f t="shared" si="120"/>
        <v>0.6207865169</v>
      </c>
      <c r="I307" s="184">
        <f t="shared" ref="I307:L307" si="121">I159</f>
        <v>276</v>
      </c>
      <c r="J307" s="185">
        <f t="shared" si="121"/>
        <v>99</v>
      </c>
      <c r="K307" s="184">
        <f t="shared" si="121"/>
        <v>177</v>
      </c>
      <c r="L307" s="186">
        <f t="shared" si="121"/>
        <v>0.3586956522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14</v>
      </c>
      <c r="V307" s="185">
        <f t="shared" si="123"/>
        <v>39</v>
      </c>
      <c r="W307" s="185">
        <f t="shared" si="123"/>
        <v>4</v>
      </c>
      <c r="X307" s="187">
        <f t="shared" si="123"/>
        <v>7</v>
      </c>
    </row>
    <row r="308" ht="16.5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106</v>
      </c>
      <c r="G308" s="189">
        <f t="shared" si="124"/>
        <v>173</v>
      </c>
      <c r="H308" s="191">
        <f t="shared" si="124"/>
        <v>0.3799283154</v>
      </c>
      <c r="I308" s="189">
        <f t="shared" si="124"/>
        <v>420</v>
      </c>
      <c r="J308" s="190">
        <f t="shared" si="124"/>
        <v>156</v>
      </c>
      <c r="K308" s="189">
        <f t="shared" si="124"/>
        <v>264</v>
      </c>
      <c r="L308" s="191">
        <f t="shared" si="124"/>
        <v>0.3714285714</v>
      </c>
      <c r="M308" s="189">
        <f t="shared" si="124"/>
        <v>5</v>
      </c>
      <c r="N308" s="190">
        <f t="shared" si="124"/>
        <v>3</v>
      </c>
      <c r="O308" s="189">
        <f t="shared" si="124"/>
        <v>2</v>
      </c>
      <c r="P308" s="191">
        <f t="shared" si="124"/>
        <v>0.6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42</v>
      </c>
      <c r="W308" s="192">
        <f t="shared" si="124"/>
        <v>0</v>
      </c>
      <c r="X308" s="193">
        <f t="shared" si="124"/>
        <v>3</v>
      </c>
    </row>
    <row r="309" ht="16.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125</v>
      </c>
      <c r="G309" s="195">
        <f t="shared" si="125"/>
        <v>129</v>
      </c>
      <c r="H309" s="197">
        <f t="shared" si="125"/>
        <v>0.4921259843</v>
      </c>
      <c r="I309" s="195">
        <f t="shared" si="125"/>
        <v>379</v>
      </c>
      <c r="J309" s="196">
        <f t="shared" si="125"/>
        <v>119</v>
      </c>
      <c r="K309" s="195">
        <f t="shared" si="125"/>
        <v>260</v>
      </c>
      <c r="L309" s="197">
        <f t="shared" si="125"/>
        <v>0.3139841689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13</v>
      </c>
      <c r="V309" s="196">
        <f t="shared" si="125"/>
        <v>87</v>
      </c>
      <c r="W309" s="196">
        <f t="shared" si="125"/>
        <v>1</v>
      </c>
      <c r="X309" s="198">
        <f t="shared" si="125"/>
        <v>6</v>
      </c>
    </row>
    <row r="310" ht="16.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1085</v>
      </c>
      <c r="G310" s="200">
        <f t="shared" si="126"/>
        <v>715</v>
      </c>
      <c r="H310" s="201">
        <f t="shared" si="126"/>
        <v>0.6027777778</v>
      </c>
      <c r="I310" s="200">
        <f t="shared" si="126"/>
        <v>2086</v>
      </c>
      <c r="J310" s="200">
        <f t="shared" si="126"/>
        <v>862</v>
      </c>
      <c r="K310" s="200">
        <f t="shared" si="126"/>
        <v>1224</v>
      </c>
      <c r="L310" s="201">
        <f t="shared" si="126"/>
        <v>0.4132310642</v>
      </c>
      <c r="M310" s="200">
        <f t="shared" si="126"/>
        <v>22</v>
      </c>
      <c r="N310" s="200">
        <f t="shared" si="126"/>
        <v>8</v>
      </c>
      <c r="O310" s="200">
        <f t="shared" si="126"/>
        <v>14</v>
      </c>
      <c r="P310" s="201">
        <f t="shared" si="126"/>
        <v>0.3636363636</v>
      </c>
      <c r="Q310" s="200">
        <f t="shared" si="126"/>
        <v>34</v>
      </c>
      <c r="R310" s="200">
        <f t="shared" si="126"/>
        <v>23</v>
      </c>
      <c r="S310" s="200">
        <f t="shared" si="126"/>
        <v>11</v>
      </c>
      <c r="T310" s="201">
        <f t="shared" si="126"/>
        <v>0.6764705882</v>
      </c>
      <c r="U310" s="200">
        <f t="shared" si="126"/>
        <v>41</v>
      </c>
      <c r="V310" s="200">
        <f t="shared" si="126"/>
        <v>205</v>
      </c>
      <c r="W310" s="200">
        <f t="shared" si="126"/>
        <v>6</v>
      </c>
      <c r="X310" s="202">
        <f t="shared" si="126"/>
        <v>17</v>
      </c>
    </row>
    <row r="311" ht="16.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14.2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4.2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21.7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4.2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4.2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4.2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635</v>
      </c>
      <c r="G318" s="178">
        <f t="shared" si="127"/>
        <v>286</v>
      </c>
      <c r="H318" s="180">
        <f t="shared" ref="H318:H322" si="130">F318/E318</f>
        <v>0.6894679696</v>
      </c>
      <c r="I318" s="178">
        <f t="shared" ref="I318:K318" si="128">I306+Q306</f>
        <v>1033</v>
      </c>
      <c r="J318" s="179">
        <f t="shared" si="128"/>
        <v>502</v>
      </c>
      <c r="K318" s="178">
        <f t="shared" si="128"/>
        <v>531</v>
      </c>
      <c r="L318" s="204">
        <f t="shared" ref="L318:L322" si="132">J318/I318</f>
        <v>0.4859632139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222</v>
      </c>
      <c r="G319" s="206">
        <f t="shared" si="129"/>
        <v>136</v>
      </c>
      <c r="H319" s="208">
        <f t="shared" si="130"/>
        <v>0.6201117318</v>
      </c>
      <c r="I319" s="206">
        <f t="shared" ref="I319:K319" si="131">I307+Q307</f>
        <v>278</v>
      </c>
      <c r="J319" s="207">
        <f t="shared" si="131"/>
        <v>100</v>
      </c>
      <c r="K319" s="206">
        <f t="shared" si="131"/>
        <v>178</v>
      </c>
      <c r="L319" s="209">
        <f t="shared" si="132"/>
        <v>0.3597122302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14.2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109</v>
      </c>
      <c r="G320" s="189">
        <f t="shared" si="133"/>
        <v>175</v>
      </c>
      <c r="H320" s="191">
        <f t="shared" si="130"/>
        <v>0.3838028169</v>
      </c>
      <c r="I320" s="189">
        <f t="shared" ref="I320:K320" si="134">I308+Q308</f>
        <v>425</v>
      </c>
      <c r="J320" s="190">
        <f t="shared" si="134"/>
        <v>159</v>
      </c>
      <c r="K320" s="189">
        <f t="shared" si="134"/>
        <v>266</v>
      </c>
      <c r="L320" s="210">
        <f t="shared" si="132"/>
        <v>0.3741176471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127</v>
      </c>
      <c r="G321" s="195">
        <f t="shared" si="135"/>
        <v>132</v>
      </c>
      <c r="H321" s="197">
        <f t="shared" si="130"/>
        <v>0.4903474903</v>
      </c>
      <c r="I321" s="195">
        <f t="shared" ref="I321:K321" si="136">I309+Q309</f>
        <v>384</v>
      </c>
      <c r="J321" s="196">
        <f t="shared" si="136"/>
        <v>124</v>
      </c>
      <c r="K321" s="195">
        <f t="shared" si="136"/>
        <v>260</v>
      </c>
      <c r="L321" s="211">
        <f t="shared" si="132"/>
        <v>0.3229166667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1093</v>
      </c>
      <c r="G322" s="213">
        <f t="shared" si="137"/>
        <v>729</v>
      </c>
      <c r="H322" s="214">
        <f t="shared" si="130"/>
        <v>0.5998902305</v>
      </c>
      <c r="I322" s="213">
        <f t="shared" ref="I322:K322" si="138">I310+Q310</f>
        <v>2120</v>
      </c>
      <c r="J322" s="200">
        <f t="shared" si="138"/>
        <v>885</v>
      </c>
      <c r="K322" s="213">
        <f t="shared" si="138"/>
        <v>1235</v>
      </c>
      <c r="L322" s="215">
        <f t="shared" si="132"/>
        <v>0.4174528302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26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77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26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1085</v>
      </c>
      <c r="G326" s="224">
        <f t="shared" si="139"/>
        <v>715</v>
      </c>
      <c r="H326" s="225">
        <f t="shared" ref="H326:H330" si="141">F326/E326</f>
        <v>0.6027777778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862</v>
      </c>
      <c r="G327" s="224">
        <f t="shared" si="140"/>
        <v>1224</v>
      </c>
      <c r="H327" s="225">
        <f t="shared" si="141"/>
        <v>0.4132310642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8</v>
      </c>
      <c r="G328" s="224">
        <f t="shared" si="142"/>
        <v>14</v>
      </c>
      <c r="H328" s="225">
        <f t="shared" si="141"/>
        <v>0.3636363636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14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23</v>
      </c>
      <c r="G329" s="224">
        <f t="shared" si="143"/>
        <v>11</v>
      </c>
      <c r="H329" s="225">
        <f t="shared" si="141"/>
        <v>0.6764705882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1978</v>
      </c>
      <c r="G330" s="213">
        <f t="shared" si="144"/>
        <v>1964</v>
      </c>
      <c r="H330" s="227">
        <f t="shared" si="141"/>
        <v>0.5017757484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14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7.0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1085</v>
      </c>
      <c r="F333" s="224">
        <f>U298</f>
        <v>41</v>
      </c>
      <c r="G333" s="224">
        <f t="shared" ref="G333:G334" si="146">J344-G335</f>
        <v>236</v>
      </c>
      <c r="H333" s="230">
        <f t="shared" ref="H333:H336" si="147">E333+F333+G333</f>
        <v>1362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862</v>
      </c>
      <c r="F334" s="224">
        <f>V298</f>
        <v>205</v>
      </c>
      <c r="G334" s="224">
        <f t="shared" si="146"/>
        <v>185</v>
      </c>
      <c r="H334" s="230">
        <f t="shared" si="147"/>
        <v>1252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25.5" customHeight="1">
      <c r="A335" s="163"/>
      <c r="B335" s="163"/>
      <c r="C335" s="163"/>
      <c r="D335" s="223" t="s">
        <v>484</v>
      </c>
      <c r="E335" s="224">
        <f t="shared" si="145"/>
        <v>8</v>
      </c>
      <c r="F335" s="224">
        <f>W298</f>
        <v>6</v>
      </c>
      <c r="G335" s="231">
        <v>0.0</v>
      </c>
      <c r="H335" s="230">
        <f t="shared" si="147"/>
        <v>14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23</v>
      </c>
      <c r="F336" s="224">
        <f>X298</f>
        <v>17</v>
      </c>
      <c r="G336" s="231">
        <v>1.0</v>
      </c>
      <c r="H336" s="230">
        <f t="shared" si="147"/>
        <v>41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1978</v>
      </c>
      <c r="F337" s="213">
        <f t="shared" si="148"/>
        <v>269</v>
      </c>
      <c r="G337" s="213">
        <f t="shared" si="148"/>
        <v>422</v>
      </c>
      <c r="H337" s="232">
        <f>H333+H334+H335+H336</f>
        <v>2669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14.25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22.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4.0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24.0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25.5" customHeight="1">
      <c r="A344" s="162"/>
      <c r="B344" s="162"/>
      <c r="C344" s="162"/>
      <c r="D344" s="244" t="s">
        <v>13</v>
      </c>
      <c r="E344" s="245">
        <f t="shared" ref="E344:E346" si="149">K344-H344</f>
        <v>702</v>
      </c>
      <c r="F344" s="245">
        <v>487.0</v>
      </c>
      <c r="G344" s="245">
        <f t="shared" ref="G344:G346" si="150">SUM(E344:F344)</f>
        <v>1189</v>
      </c>
      <c r="H344" s="246">
        <v>39.0</v>
      </c>
      <c r="I344" s="246">
        <v>148.0</v>
      </c>
      <c r="J344" s="246">
        <v>236.0</v>
      </c>
      <c r="K344" s="247">
        <f t="shared" ref="K344:K345" si="151">M344-L344</f>
        <v>741</v>
      </c>
      <c r="L344" s="247">
        <f t="shared" ref="L344:L345" si="152">F344+I344</f>
        <v>635</v>
      </c>
      <c r="M344" s="248">
        <f t="shared" ref="M344:M345" si="153">H333+H335</f>
        <v>1376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25.5" customHeight="1">
      <c r="A345" s="162"/>
      <c r="B345" s="162"/>
      <c r="C345" s="162"/>
      <c r="D345" s="244" t="s">
        <v>501</v>
      </c>
      <c r="E345" s="245">
        <f t="shared" si="149"/>
        <v>746</v>
      </c>
      <c r="F345" s="245">
        <v>361.0</v>
      </c>
      <c r="G345" s="245">
        <f t="shared" si="150"/>
        <v>1107</v>
      </c>
      <c r="H345" s="246">
        <v>35.0</v>
      </c>
      <c r="I345" s="246">
        <v>151.0</v>
      </c>
      <c r="J345" s="246">
        <f>SUM(H345:I345)</f>
        <v>186</v>
      </c>
      <c r="K345" s="247">
        <f t="shared" si="151"/>
        <v>781</v>
      </c>
      <c r="L345" s="247">
        <f t="shared" si="152"/>
        <v>512</v>
      </c>
      <c r="M345" s="248">
        <f t="shared" si="153"/>
        <v>1293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14.25" customHeight="1">
      <c r="A346" s="162"/>
      <c r="B346" s="162"/>
      <c r="C346" s="162"/>
      <c r="D346" s="249" t="s">
        <v>502</v>
      </c>
      <c r="E346" s="250">
        <f t="shared" si="149"/>
        <v>1448</v>
      </c>
      <c r="F346" s="250">
        <f>SUM(F344:F345)</f>
        <v>848</v>
      </c>
      <c r="G346" s="250">
        <f t="shared" si="150"/>
        <v>2296</v>
      </c>
      <c r="H346" s="251">
        <f t="shared" ref="H346:M346" si="154">SUM(H344:H345)</f>
        <v>74</v>
      </c>
      <c r="I346" s="251">
        <f t="shared" si="154"/>
        <v>299</v>
      </c>
      <c r="J346" s="251">
        <f t="shared" si="154"/>
        <v>422</v>
      </c>
      <c r="K346" s="252">
        <f t="shared" si="154"/>
        <v>1522</v>
      </c>
      <c r="L346" s="252">
        <f t="shared" si="154"/>
        <v>1147</v>
      </c>
      <c r="M346" s="253">
        <f t="shared" si="154"/>
        <v>2669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14.25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14.25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14.2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4.7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581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2.0</v>
      </c>
      <c r="G353" s="266">
        <f t="shared" ref="G353:G356" si="155">SUM(E353:F353)</f>
        <v>2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3.0</v>
      </c>
      <c r="F354" s="268">
        <v>3.0</v>
      </c>
      <c r="G354" s="269">
        <f t="shared" si="155"/>
        <v>6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4.0</v>
      </c>
      <c r="F355" s="271">
        <v>9.0</v>
      </c>
      <c r="G355" s="272">
        <f t="shared" si="155"/>
        <v>13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1.0</v>
      </c>
      <c r="F356" s="274">
        <v>7.0</v>
      </c>
      <c r="G356" s="275">
        <f t="shared" si="155"/>
        <v>8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8</v>
      </c>
      <c r="F357" s="277">
        <f t="shared" si="156"/>
        <v>21</v>
      </c>
      <c r="G357" s="277">
        <f t="shared" si="156"/>
        <v>29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3.25" customHeight="1">
      <c r="A358" s="162"/>
      <c r="B358" s="162"/>
      <c r="C358" s="162"/>
      <c r="D358" s="410" t="s">
        <v>511</v>
      </c>
      <c r="E358" s="279">
        <v>17.0</v>
      </c>
      <c r="F358" s="279">
        <v>50.0</v>
      </c>
      <c r="G358" s="279">
        <f>SUM(E358:F358)</f>
        <v>67</v>
      </c>
      <c r="H358" s="163"/>
      <c r="I358" s="280">
        <f>G357+G358</f>
        <v>96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42906.0</v>
      </c>
      <c r="K365" s="5"/>
      <c r="L365" s="5"/>
      <c r="M365" s="5"/>
      <c r="N365" s="22"/>
      <c r="O365" s="225">
        <f>J365/J373</f>
        <v>0.5087205511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8807.0</v>
      </c>
      <c r="K366" s="5"/>
      <c r="L366" s="5"/>
      <c r="M366" s="5"/>
      <c r="N366" s="22"/>
      <c r="O366" s="225">
        <f>J366/J373</f>
        <v>0.1044213372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5730.0</v>
      </c>
      <c r="K367" s="5"/>
      <c r="L367" s="5"/>
      <c r="M367" s="5"/>
      <c r="N367" s="22"/>
      <c r="O367" s="225">
        <f>J367/J373</f>
        <v>0.06793848781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4892.0</v>
      </c>
      <c r="K368" s="5"/>
      <c r="L368" s="5"/>
      <c r="M368" s="5"/>
      <c r="N368" s="22"/>
      <c r="O368" s="225">
        <f>J368/J373</f>
        <v>0.05800263217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4433.0</v>
      </c>
      <c r="K369" s="5"/>
      <c r="L369" s="5"/>
      <c r="M369" s="5"/>
      <c r="N369" s="22"/>
      <c r="O369" s="225">
        <f>J369/J373</f>
        <v>0.05256043917</v>
      </c>
      <c r="P369" s="5"/>
      <c r="Q369" s="5"/>
      <c r="R369" s="288"/>
      <c r="T369" s="218"/>
      <c r="U369" s="166"/>
      <c r="V369" s="166"/>
      <c r="W369" s="166"/>
      <c r="X369" s="166"/>
    </row>
    <row r="370" ht="39.0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3830.0</v>
      </c>
      <c r="K370" s="5"/>
      <c r="L370" s="5"/>
      <c r="M370" s="5"/>
      <c r="N370" s="22"/>
      <c r="O370" s="225">
        <f>J370/J373</f>
        <v>0.0454108915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2657+1749+995+793+814+785</f>
        <v>7793</v>
      </c>
      <c r="K371" s="5"/>
      <c r="L371" s="5"/>
      <c r="M371" s="5"/>
      <c r="N371" s="22"/>
      <c r="O371" s="225">
        <f>J371/J373</f>
        <v>0.09239871474</v>
      </c>
      <c r="P371" s="5"/>
      <c r="Q371" s="5"/>
      <c r="R371" s="288"/>
      <c r="T371" s="218"/>
      <c r="U371" s="166"/>
      <c r="V371" s="166"/>
      <c r="W371" s="166"/>
      <c r="X371" s="166"/>
    </row>
    <row r="372" ht="27.0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84341-78391</f>
        <v>5950</v>
      </c>
      <c r="K372" s="5"/>
      <c r="L372" s="5"/>
      <c r="M372" s="5"/>
      <c r="N372" s="22"/>
      <c r="O372" s="225">
        <f>J372/J373</f>
        <v>0.07054694633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84341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15.75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14.25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582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25.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19974.0</v>
      </c>
      <c r="I381" s="22"/>
      <c r="J381" s="316">
        <f>H381/H387</f>
        <v>0.2368243203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22665</v>
      </c>
      <c r="U381" s="22"/>
      <c r="V381" s="322">
        <f>T381/T387</f>
        <v>0.2177630884</v>
      </c>
      <c r="W381" s="6"/>
      <c r="X381" s="166"/>
    </row>
    <row r="382" ht="14.2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3730.0</v>
      </c>
      <c r="I382" s="22"/>
      <c r="J382" s="316">
        <f>H382/H387</f>
        <v>0.04422522854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5057</v>
      </c>
      <c r="U382" s="22"/>
      <c r="V382" s="322">
        <f>T382/T387</f>
        <v>0.04858715808</v>
      </c>
      <c r="W382" s="6"/>
      <c r="X382" s="166"/>
    </row>
    <row r="383" ht="26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0.00009485303708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0.0002305896369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0.00002371325927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0.00009607901538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23714</v>
      </c>
      <c r="I385" s="22"/>
      <c r="J385" s="316">
        <f>H385/H387</f>
        <v>0.2811681152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27756</v>
      </c>
      <c r="U385" s="22"/>
      <c r="V385" s="322">
        <f>T385/T387</f>
        <v>0.2666769151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60627</v>
      </c>
      <c r="I386" s="22"/>
      <c r="J386" s="316">
        <f>H386/H387</f>
        <v>0.7188318848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76325</v>
      </c>
      <c r="U386" s="22"/>
      <c r="V386" s="322">
        <f>T386/T387</f>
        <v>0.7333230849</v>
      </c>
      <c r="W386" s="6"/>
      <c r="X386" s="166"/>
    </row>
    <row r="387" ht="14.2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84341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104081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14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73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301:X301"/>
    <mergeCell ref="E302:T302"/>
    <mergeCell ref="U302:X302"/>
    <mergeCell ref="E303:L303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4.0"/>
    <col customWidth="1" min="3" max="3" width="13.43"/>
    <col customWidth="1" min="4" max="4" width="33.0"/>
    <col customWidth="1" min="5" max="24" width="5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44423.0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12.0</v>
      </c>
      <c r="K16" s="54">
        <f t="shared" ref="K16:K17" si="3">I16-J16</f>
        <v>26</v>
      </c>
      <c r="L16" s="56">
        <f t="shared" ref="L16:L17" si="4">J16/I16</f>
        <v>0.3157894737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>
        <v>1.0</v>
      </c>
      <c r="V17" s="61">
        <v>2.0</v>
      </c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0.0</v>
      </c>
      <c r="G19" s="54">
        <f t="shared" ref="G19:G20" si="5">E19-F19</f>
        <v>10</v>
      </c>
      <c r="H19" s="55">
        <f t="shared" ref="H19:H20" si="6">F19/E19</f>
        <v>0</v>
      </c>
      <c r="I19" s="54">
        <v>10.0</v>
      </c>
      <c r="J19" s="53">
        <v>7.0</v>
      </c>
      <c r="K19" s="54">
        <f t="shared" ref="K19:K22" si="7">I19-J19</f>
        <v>3</v>
      </c>
      <c r="L19" s="56">
        <f t="shared" ref="L19:L22" si="8">J19/I19</f>
        <v>0.7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38.0</v>
      </c>
      <c r="K20" s="54">
        <f t="shared" si="7"/>
        <v>32</v>
      </c>
      <c r="L20" s="56">
        <f t="shared" si="8"/>
        <v>0.5428571429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23.0</v>
      </c>
      <c r="K21" s="54">
        <f t="shared" si="7"/>
        <v>4</v>
      </c>
      <c r="L21" s="56">
        <f t="shared" si="8"/>
        <v>0.8518518519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48.0</v>
      </c>
      <c r="G22" s="54">
        <f>E22-F22</f>
        <v>0</v>
      </c>
      <c r="H22" s="55">
        <f>F22/E22</f>
        <v>1</v>
      </c>
      <c r="I22" s="54">
        <v>60.0</v>
      </c>
      <c r="J22" s="53">
        <v>26.0</v>
      </c>
      <c r="K22" s="54">
        <f t="shared" si="7"/>
        <v>34</v>
      </c>
      <c r="L22" s="56">
        <f t="shared" si="8"/>
        <v>0.4333333333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3.0</v>
      </c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5.0</v>
      </c>
      <c r="S23" s="54">
        <v>6.0</v>
      </c>
      <c r="T23" s="56">
        <f>R23/Q23</f>
        <v>0.5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6.0</v>
      </c>
      <c r="K25" s="54">
        <f t="shared" ref="K25:K30" si="11">I25-J25</f>
        <v>2</v>
      </c>
      <c r="L25" s="56">
        <f t="shared" ref="L25:L30" si="12">J25/I25</f>
        <v>0.75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19.0</v>
      </c>
      <c r="K26" s="54">
        <f t="shared" si="11"/>
        <v>11</v>
      </c>
      <c r="L26" s="56">
        <f t="shared" si="12"/>
        <v>0.6333333333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12.0</v>
      </c>
      <c r="K27" s="54">
        <f t="shared" si="11"/>
        <v>3</v>
      </c>
      <c r="L27" s="56">
        <f t="shared" si="12"/>
        <v>0.8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43.0</v>
      </c>
      <c r="G28" s="54">
        <f t="shared" ref="G28:G29" si="13">E28-F28</f>
        <v>40</v>
      </c>
      <c r="H28" s="55">
        <f t="shared" ref="H28:H29" si="14">F28/E28</f>
        <v>0.5180722892</v>
      </c>
      <c r="I28" s="54">
        <v>24.0</v>
      </c>
      <c r="J28" s="53">
        <v>24.0</v>
      </c>
      <c r="K28" s="54">
        <f t="shared" si="11"/>
        <v>0</v>
      </c>
      <c r="L28" s="56">
        <f t="shared" si="12"/>
        <v>1</v>
      </c>
      <c r="M28" s="66"/>
      <c r="N28" s="61"/>
      <c r="O28" s="59"/>
      <c r="P28" s="55"/>
      <c r="Q28" s="66">
        <v>10.0</v>
      </c>
      <c r="R28" s="53">
        <v>7.0</v>
      </c>
      <c r="S28" s="54">
        <f>Q28-R28</f>
        <v>3</v>
      </c>
      <c r="T28" s="56">
        <f>R28/Q28</f>
        <v>0.7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60.0</v>
      </c>
      <c r="G29" s="54">
        <f t="shared" si="13"/>
        <v>46</v>
      </c>
      <c r="H29" s="55">
        <f t="shared" si="14"/>
        <v>0.5660377358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>
        <v>3.0</v>
      </c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68.0</v>
      </c>
      <c r="G34" s="54">
        <f>E34-F34</f>
        <v>0</v>
      </c>
      <c r="H34" s="55">
        <f>F34/E34</f>
        <v>1</v>
      </c>
      <c r="I34" s="54">
        <v>14.0</v>
      </c>
      <c r="J34" s="53">
        <v>5.0</v>
      </c>
      <c r="K34" s="54">
        <f>I34-J34</f>
        <v>9</v>
      </c>
      <c r="L34" s="56">
        <f>J34/I34</f>
        <v>0.3571428571</v>
      </c>
      <c r="M34" s="66"/>
      <c r="N34" s="61"/>
      <c r="O34" s="59"/>
      <c r="P34" s="55"/>
      <c r="Q34" s="66"/>
      <c r="R34" s="53"/>
      <c r="S34" s="54"/>
      <c r="T34" s="56"/>
      <c r="U34" s="61">
        <v>6.0</v>
      </c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28.0</v>
      </c>
      <c r="G38" s="54">
        <f>E38-F38</f>
        <v>23</v>
      </c>
      <c r="H38" s="55">
        <f>F38/E38</f>
        <v>0.5490196078</v>
      </c>
      <c r="I38" s="54">
        <v>26.0</v>
      </c>
      <c r="J38" s="53">
        <v>15.0</v>
      </c>
      <c r="K38" s="54">
        <f>I38-J38</f>
        <v>11</v>
      </c>
      <c r="L38" s="56">
        <f>J38/I38</f>
        <v>0.5769230769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5.0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>
        <v>1.0</v>
      </c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21.0</v>
      </c>
      <c r="G41" s="54">
        <f t="shared" ref="G41:G42" si="15">E41-F41</f>
        <v>10</v>
      </c>
      <c r="H41" s="55">
        <f t="shared" ref="H41:H42" si="16">F41/E41</f>
        <v>0.6774193548</v>
      </c>
      <c r="I41" s="54">
        <v>36.0</v>
      </c>
      <c r="J41" s="53">
        <v>30.0</v>
      </c>
      <c r="K41" s="54">
        <f t="shared" ref="K41:K42" si="17">I41-J41</f>
        <v>6</v>
      </c>
      <c r="L41" s="56">
        <f t="shared" ref="L41:L42" si="18">J41/I41</f>
        <v>0.8333333333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186.0</v>
      </c>
      <c r="G42" s="54">
        <f t="shared" si="15"/>
        <v>20</v>
      </c>
      <c r="H42" s="55">
        <f t="shared" si="16"/>
        <v>0.9029126214</v>
      </c>
      <c r="I42" s="54">
        <v>250.0</v>
      </c>
      <c r="J42" s="53">
        <v>106.0</v>
      </c>
      <c r="K42" s="54">
        <f t="shared" si="17"/>
        <v>144</v>
      </c>
      <c r="L42" s="56">
        <f t="shared" si="18"/>
        <v>0.424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3.0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17.0</v>
      </c>
      <c r="K49" s="54">
        <f>I49-J49</f>
        <v>23</v>
      </c>
      <c r="L49" s="56">
        <f>J49/I49</f>
        <v>0.425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26.0</v>
      </c>
      <c r="G58" s="54">
        <f>E58-F58</f>
        <v>20</v>
      </c>
      <c r="H58" s="55">
        <f>F58/E58</f>
        <v>0.5652173913</v>
      </c>
      <c r="I58" s="54">
        <v>48.0</v>
      </c>
      <c r="J58" s="53">
        <v>28.0</v>
      </c>
      <c r="K58" s="54">
        <f>I58-J58</f>
        <v>20</v>
      </c>
      <c r="L58" s="56">
        <f>J58/I58</f>
        <v>0.5833333333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8.0</v>
      </c>
      <c r="G73" s="54">
        <f t="shared" ref="G73:G75" si="19">E73-F73</f>
        <v>4</v>
      </c>
      <c r="H73" s="55">
        <f t="shared" ref="H73:H75" si="20">F73/E73</f>
        <v>0.6666666667</v>
      </c>
      <c r="I73" s="54">
        <v>11.0</v>
      </c>
      <c r="J73" s="53">
        <v>7.0</v>
      </c>
      <c r="K73" s="54">
        <f t="shared" ref="K73:K76" si="21">I73-J73</f>
        <v>4</v>
      </c>
      <c r="L73" s="56">
        <f t="shared" ref="L73:L76" si="22">J73/I73</f>
        <v>0.6363636364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19.0</v>
      </c>
      <c r="G75" s="54">
        <f t="shared" si="19"/>
        <v>21</v>
      </c>
      <c r="H75" s="55">
        <f t="shared" si="20"/>
        <v>0.475</v>
      </c>
      <c r="I75" s="54">
        <v>80.0</v>
      </c>
      <c r="J75" s="53">
        <v>10.0</v>
      </c>
      <c r="K75" s="54">
        <f t="shared" si="21"/>
        <v>70</v>
      </c>
      <c r="L75" s="56">
        <f t="shared" si="22"/>
        <v>0.125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2.0</v>
      </c>
      <c r="S94" s="54">
        <f t="shared" ref="S94:S96" si="31">Q94-R94</f>
        <v>0</v>
      </c>
      <c r="T94" s="56">
        <f t="shared" ref="T94:T96" si="32">R94/Q94</f>
        <v>1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637</v>
      </c>
      <c r="G95" s="77">
        <f t="shared" si="25"/>
        <v>274</v>
      </c>
      <c r="H95" s="33">
        <f t="shared" si="26"/>
        <v>0.6992316136</v>
      </c>
      <c r="I95" s="32">
        <f t="shared" ref="I95:J95" si="28">SUM(I11:I94)</f>
        <v>1011</v>
      </c>
      <c r="J95" s="32">
        <f t="shared" si="28"/>
        <v>512</v>
      </c>
      <c r="K95" s="32">
        <f t="shared" ref="K95:K97" si="34">I95-J95</f>
        <v>499</v>
      </c>
      <c r="L95" s="78">
        <f t="shared" ref="L95:L97" si="35">J95/I95</f>
        <v>0.5064292779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14</v>
      </c>
      <c r="S95" s="81">
        <f t="shared" si="31"/>
        <v>8</v>
      </c>
      <c r="T95" s="78">
        <f t="shared" si="32"/>
        <v>0.6363636364</v>
      </c>
      <c r="U95" s="77">
        <f t="shared" ref="U95:X95" si="33">SUM(U11:U94)</f>
        <v>19</v>
      </c>
      <c r="V95" s="77">
        <f t="shared" si="33"/>
        <v>42</v>
      </c>
      <c r="W95" s="77">
        <f t="shared" si="33"/>
        <v>1</v>
      </c>
      <c r="X95" s="82">
        <f t="shared" si="33"/>
        <v>1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5.0</v>
      </c>
      <c r="G97" s="96">
        <f t="shared" si="25"/>
        <v>0</v>
      </c>
      <c r="H97" s="97">
        <f t="shared" si="26"/>
        <v>1</v>
      </c>
      <c r="I97" s="96">
        <v>15.0</v>
      </c>
      <c r="J97" s="95">
        <v>8.0</v>
      </c>
      <c r="K97" s="98">
        <f t="shared" si="34"/>
        <v>7</v>
      </c>
      <c r="L97" s="99">
        <f t="shared" si="35"/>
        <v>0.5333333333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9.0</v>
      </c>
      <c r="K100" s="98">
        <f t="shared" si="38"/>
        <v>11</v>
      </c>
      <c r="L100" s="99">
        <f t="shared" si="39"/>
        <v>0.45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5.0</v>
      </c>
      <c r="G102" s="96">
        <f>E102-F102</f>
        <v>8</v>
      </c>
      <c r="H102" s="97">
        <f>F102/E102</f>
        <v>0.3846153846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1.0</v>
      </c>
      <c r="G107" s="96">
        <f>E107-F107</f>
        <v>7</v>
      </c>
      <c r="H107" s="97">
        <f>F107/E107</f>
        <v>0.125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26.0</v>
      </c>
      <c r="G116" s="96">
        <f>E116-F116</f>
        <v>7</v>
      </c>
      <c r="H116" s="97">
        <f>F116/E116</f>
        <v>0.7878787879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2.0</v>
      </c>
      <c r="G121" s="96">
        <f t="shared" si="42"/>
        <v>3</v>
      </c>
      <c r="H121" s="97">
        <f t="shared" si="43"/>
        <v>0.4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44.0</v>
      </c>
      <c r="G123" s="96">
        <f t="shared" si="42"/>
        <v>26</v>
      </c>
      <c r="H123" s="97">
        <f t="shared" si="43"/>
        <v>0.6285714286</v>
      </c>
      <c r="I123" s="96">
        <v>67.0</v>
      </c>
      <c r="J123" s="95">
        <v>17.0</v>
      </c>
      <c r="K123" s="98">
        <f t="shared" si="44"/>
        <v>50</v>
      </c>
      <c r="L123" s="99">
        <f t="shared" si="45"/>
        <v>0.2537313433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4.0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50.0</v>
      </c>
      <c r="G126" s="96">
        <f t="shared" ref="G126:G129" si="46">E126-F126</f>
        <v>20</v>
      </c>
      <c r="H126" s="97">
        <f t="shared" ref="H126:H129" si="47">F126/E126</f>
        <v>0.7142857143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18.0</v>
      </c>
      <c r="G127" s="96">
        <f t="shared" si="46"/>
        <v>12</v>
      </c>
      <c r="H127" s="97">
        <f t="shared" si="47"/>
        <v>0.6</v>
      </c>
      <c r="I127" s="96">
        <v>28.0</v>
      </c>
      <c r="J127" s="95">
        <v>17.0</v>
      </c>
      <c r="K127" s="98">
        <f t="shared" ref="K127:K129" si="48">I127-J127</f>
        <v>11</v>
      </c>
      <c r="L127" s="99">
        <f t="shared" ref="L127:L129" si="49">J127/I127</f>
        <v>0.6071428571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1.0</v>
      </c>
      <c r="K128" s="98">
        <f t="shared" si="48"/>
        <v>3</v>
      </c>
      <c r="L128" s="99">
        <f t="shared" si="49"/>
        <v>0.25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3.0</v>
      </c>
      <c r="K136" s="98">
        <f>I136-J136</f>
        <v>9</v>
      </c>
      <c r="L136" s="99">
        <f>J136/I136</f>
        <v>0.25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9.0</v>
      </c>
      <c r="G140" s="96">
        <f>E140-F140</f>
        <v>1</v>
      </c>
      <c r="H140" s="97">
        <f>F140/E140</f>
        <v>0.9</v>
      </c>
      <c r="I140" s="96">
        <v>26.0</v>
      </c>
      <c r="J140" s="95">
        <v>18.0</v>
      </c>
      <c r="K140" s="98">
        <f t="shared" si="50"/>
        <v>8</v>
      </c>
      <c r="L140" s="99">
        <f t="shared" si="51"/>
        <v>0.6923076923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10.0</v>
      </c>
      <c r="G147" s="96">
        <f>E147-F147</f>
        <v>18</v>
      </c>
      <c r="H147" s="97">
        <f>F147/E147</f>
        <v>0.3571428571</v>
      </c>
      <c r="I147" s="96">
        <v>20.0</v>
      </c>
      <c r="J147" s="95">
        <v>16.0</v>
      </c>
      <c r="K147" s="98">
        <f>I147-J147</f>
        <v>4</v>
      </c>
      <c r="L147" s="99">
        <f>J147/I147</f>
        <v>0.8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7.0</v>
      </c>
      <c r="K155" s="98">
        <f>I155-J155</f>
        <v>1</v>
      </c>
      <c r="L155" s="99">
        <f>J155/I155</f>
        <v>0.875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222</v>
      </c>
      <c r="G159" s="107">
        <f t="shared" ref="G159:G160" si="61">E159-F159</f>
        <v>134</v>
      </c>
      <c r="H159" s="108">
        <f t="shared" ref="H159:H160" si="62">F159/E159</f>
        <v>0.6235955056</v>
      </c>
      <c r="I159" s="107">
        <f t="shared" ref="I159:J159" si="55">SUM(I96:I158)</f>
        <v>276</v>
      </c>
      <c r="J159" s="107">
        <f t="shared" si="55"/>
        <v>114</v>
      </c>
      <c r="K159" s="109">
        <f t="shared" si="56"/>
        <v>162</v>
      </c>
      <c r="L159" s="110">
        <f t="shared" si="57"/>
        <v>0.4130434783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14</v>
      </c>
      <c r="V159" s="107">
        <f t="shared" si="60"/>
        <v>39</v>
      </c>
      <c r="W159" s="107">
        <f t="shared" si="60"/>
        <v>4</v>
      </c>
      <c r="X159" s="111">
        <f t="shared" si="60"/>
        <v>7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6.0</v>
      </c>
      <c r="G160" s="116">
        <f t="shared" si="61"/>
        <v>13</v>
      </c>
      <c r="H160" s="117">
        <f t="shared" si="62"/>
        <v>0.3157894737</v>
      </c>
      <c r="I160" s="116">
        <v>15.0</v>
      </c>
      <c r="J160" s="115">
        <v>5.0</v>
      </c>
      <c r="K160" s="118">
        <f t="shared" si="56"/>
        <v>10</v>
      </c>
      <c r="L160" s="119">
        <f t="shared" si="57"/>
        <v>0.3333333333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/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6.0</v>
      </c>
      <c r="G165" s="125">
        <f>E165-F165</f>
        <v>7</v>
      </c>
      <c r="H165" s="126">
        <f>F165/E165</f>
        <v>0.4615384615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15.0</v>
      </c>
      <c r="G174" s="125">
        <f t="shared" ref="G174:G175" si="65">E174-F174</f>
        <v>12</v>
      </c>
      <c r="H174" s="126">
        <f t="shared" ref="H174:H175" si="66">F174/E174</f>
        <v>0.5555555556</v>
      </c>
      <c r="I174" s="125">
        <v>54.0</v>
      </c>
      <c r="J174" s="121">
        <v>26.0</v>
      </c>
      <c r="K174" s="127">
        <f t="shared" ref="K174:K175" si="67">I174-J174</f>
        <v>28</v>
      </c>
      <c r="L174" s="128">
        <f t="shared" ref="L174:L175" si="68">J174/I174</f>
        <v>0.4814814815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2.0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2.0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2.0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4.0</v>
      </c>
      <c r="G188" s="125">
        <f t="shared" si="69"/>
        <v>16</v>
      </c>
      <c r="H188" s="126">
        <f t="shared" si="70"/>
        <v>0.2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15.0</v>
      </c>
      <c r="K198" s="127">
        <f>I198-J198</f>
        <v>0</v>
      </c>
      <c r="L198" s="128">
        <f>J198/I198</f>
        <v>1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>
        <v>1.0</v>
      </c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4.0</v>
      </c>
      <c r="G207" s="125">
        <f t="shared" ref="G207:G210" si="73">E207-F207</f>
        <v>16</v>
      </c>
      <c r="H207" s="126">
        <f t="shared" ref="H207:H210" si="74">F207/E207</f>
        <v>0.2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20.0</v>
      </c>
      <c r="G208" s="125">
        <f t="shared" si="73"/>
        <v>36</v>
      </c>
      <c r="H208" s="126">
        <f t="shared" si="74"/>
        <v>0.3571428571</v>
      </c>
      <c r="I208" s="125">
        <v>89.0</v>
      </c>
      <c r="J208" s="121">
        <v>33.0</v>
      </c>
      <c r="K208" s="127">
        <f t="shared" si="75"/>
        <v>56</v>
      </c>
      <c r="L208" s="128">
        <f t="shared" si="76"/>
        <v>0.3707865169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1.0</v>
      </c>
      <c r="K209" s="127">
        <f t="shared" si="75"/>
        <v>9</v>
      </c>
      <c r="L209" s="128">
        <f t="shared" si="76"/>
        <v>0.1</v>
      </c>
      <c r="M209" s="125">
        <v>5.0</v>
      </c>
      <c r="N209" s="121">
        <v>4.0</v>
      </c>
      <c r="O209" s="127">
        <f>M209-N209</f>
        <v>1</v>
      </c>
      <c r="P209" s="126">
        <f>N209/M209</f>
        <v>0.8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>
        <v>1.0</v>
      </c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13.0</v>
      </c>
      <c r="G214" s="125">
        <f t="shared" si="77"/>
        <v>7</v>
      </c>
      <c r="H214" s="126">
        <f t="shared" si="78"/>
        <v>0.65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19.0</v>
      </c>
      <c r="G220" s="125">
        <f>E220-F220</f>
        <v>29</v>
      </c>
      <c r="H220" s="126">
        <f>F220/E220</f>
        <v>0.3958333333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5.0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5.0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109</v>
      </c>
      <c r="G222" s="77">
        <f t="shared" ref="G222:G223" si="86">E222-F222</f>
        <v>170</v>
      </c>
      <c r="H222" s="33">
        <f t="shared" ref="H222:H223" si="87">F222/E222</f>
        <v>0.3906810036</v>
      </c>
      <c r="I222" s="77">
        <f t="shared" ref="I222:J222" si="82">SUM(I160:I221)</f>
        <v>420</v>
      </c>
      <c r="J222" s="77">
        <f t="shared" si="82"/>
        <v>130</v>
      </c>
      <c r="K222" s="32">
        <f t="shared" ref="K222:K223" si="88">I222-J222</f>
        <v>290</v>
      </c>
      <c r="L222" s="78">
        <f t="shared" ref="L222:L223" si="89">J222/I222</f>
        <v>0.3095238095</v>
      </c>
      <c r="M222" s="77">
        <f t="shared" ref="M222:N222" si="83">SUM(M160:M221)</f>
        <v>5</v>
      </c>
      <c r="N222" s="77">
        <f t="shared" si="83"/>
        <v>4</v>
      </c>
      <c r="O222" s="32">
        <f>M222-N222</f>
        <v>1</v>
      </c>
      <c r="P222" s="33">
        <f>N222/M222</f>
        <v>0.8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42</v>
      </c>
      <c r="W222" s="77">
        <f t="shared" si="85"/>
        <v>0</v>
      </c>
      <c r="X222" s="82">
        <f t="shared" si="85"/>
        <v>3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21.0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14.0</v>
      </c>
      <c r="G232" s="143">
        <f>E232-F232</f>
        <v>9</v>
      </c>
      <c r="H232" s="146">
        <f>F232/E232</f>
        <v>0.6086956522</v>
      </c>
      <c r="I232" s="143">
        <v>58.0</v>
      </c>
      <c r="J232" s="144">
        <v>25.0</v>
      </c>
      <c r="K232" s="145">
        <f t="shared" si="90"/>
        <v>33</v>
      </c>
      <c r="L232" s="147">
        <f t="shared" si="91"/>
        <v>0.4310344828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3.0</v>
      </c>
      <c r="S233" s="145">
        <f>Q233-R233</f>
        <v>2</v>
      </c>
      <c r="T233" s="147">
        <f>R233/Q233</f>
        <v>0.6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75.0</v>
      </c>
      <c r="G238" s="143">
        <f t="shared" si="92"/>
        <v>31</v>
      </c>
      <c r="H238" s="146">
        <f t="shared" si="93"/>
        <v>0.7075471698</v>
      </c>
      <c r="I238" s="143">
        <v>96.0</v>
      </c>
      <c r="J238" s="144">
        <v>40.0</v>
      </c>
      <c r="K238" s="145">
        <f>I238-J238</f>
        <v>56</v>
      </c>
      <c r="L238" s="147">
        <f>J238/I238</f>
        <v>0.4166666667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39.0</v>
      </c>
      <c r="W238" s="144">
        <v>1.0</v>
      </c>
      <c r="X238" s="148">
        <v>4.0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5.0</v>
      </c>
      <c r="K257" s="145">
        <f>I257-J257</f>
        <v>5</v>
      </c>
      <c r="L257" s="147">
        <f>J257/I257</f>
        <v>0.5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3.0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4.0</v>
      </c>
      <c r="K259" s="145">
        <f>I259-J259</f>
        <v>16</v>
      </c>
      <c r="L259" s="147">
        <f>J259/I259</f>
        <v>0.2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8.0</v>
      </c>
      <c r="G268" s="143">
        <f>E268-F268</f>
        <v>7</v>
      </c>
      <c r="H268" s="146">
        <f>F268/E268</f>
        <v>0.5333333333</v>
      </c>
      <c r="I268" s="143">
        <v>5.0</v>
      </c>
      <c r="J268" s="144">
        <v>3.0</v>
      </c>
      <c r="K268" s="145">
        <f t="shared" ref="K268:K270" si="96">I268-J268</f>
        <v>2</v>
      </c>
      <c r="L268" s="147">
        <f t="shared" ref="L268:L270" si="97">J268/I268</f>
        <v>0.6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2.0</v>
      </c>
      <c r="K269" s="145">
        <f t="shared" si="96"/>
        <v>9</v>
      </c>
      <c r="L269" s="147">
        <f t="shared" si="97"/>
        <v>0.1818181818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>
        <v>1.0</v>
      </c>
      <c r="W269" s="144"/>
      <c r="X269" s="148">
        <v>1.0</v>
      </c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8.0</v>
      </c>
      <c r="K270" s="145">
        <f t="shared" si="96"/>
        <v>2</v>
      </c>
      <c r="L270" s="147">
        <f t="shared" si="97"/>
        <v>0.8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5.0</v>
      </c>
      <c r="G278" s="143">
        <f>E278-F278</f>
        <v>10</v>
      </c>
      <c r="H278" s="146">
        <f>F278/E278</f>
        <v>0.3333333333</v>
      </c>
      <c r="I278" s="143">
        <v>9.0</v>
      </c>
      <c r="J278" s="144">
        <v>6.0</v>
      </c>
      <c r="K278" s="145">
        <f>I278-J278</f>
        <v>3</v>
      </c>
      <c r="L278" s="147">
        <f>J278/I278</f>
        <v>0.6666666667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2.0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5.0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4.0</v>
      </c>
      <c r="K287" s="145">
        <f t="shared" ref="K287:K289" si="100">I287-J287</f>
        <v>36</v>
      </c>
      <c r="L287" s="147">
        <f t="shared" ref="L287:L289" si="101">J287/I287</f>
        <v>0.1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1.0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126</v>
      </c>
      <c r="G297" s="77">
        <f>E297-F297</f>
        <v>128</v>
      </c>
      <c r="H297" s="33">
        <f t="shared" ref="H297:H298" si="108">F297/E297</f>
        <v>0.4960629921</v>
      </c>
      <c r="I297" s="77">
        <f t="shared" ref="I297:J297" si="103">SUM(I223:I296)</f>
        <v>379</v>
      </c>
      <c r="J297" s="77">
        <f t="shared" si="103"/>
        <v>134</v>
      </c>
      <c r="K297" s="77">
        <f>I297-J297</f>
        <v>245</v>
      </c>
      <c r="L297" s="78">
        <f t="shared" ref="L297:L298" si="110">J297/I297</f>
        <v>0.3535620053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3</v>
      </c>
      <c r="S297" s="77">
        <f>Q297-R297</f>
        <v>2</v>
      </c>
      <c r="T297" s="78">
        <f t="shared" ref="T297:T298" si="114">R297/Q297</f>
        <v>0.6</v>
      </c>
      <c r="U297" s="77">
        <f t="shared" ref="U297:X297" si="106">SUM(U223:U296)</f>
        <v>13</v>
      </c>
      <c r="V297" s="77">
        <f t="shared" si="106"/>
        <v>87</v>
      </c>
      <c r="W297" s="77">
        <f t="shared" si="106"/>
        <v>1</v>
      </c>
      <c r="X297" s="82">
        <f t="shared" si="106"/>
        <v>6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1094</v>
      </c>
      <c r="G298" s="158">
        <f t="shared" si="107"/>
        <v>706</v>
      </c>
      <c r="H298" s="159">
        <f t="shared" si="108"/>
        <v>0.6077777778</v>
      </c>
      <c r="I298" s="158">
        <f t="shared" ref="I298:K298" si="109">I95+I159+I222+I297</f>
        <v>2086</v>
      </c>
      <c r="J298" s="158">
        <f t="shared" si="109"/>
        <v>890</v>
      </c>
      <c r="K298" s="158">
        <f t="shared" si="109"/>
        <v>1196</v>
      </c>
      <c r="L298" s="160">
        <f t="shared" si="110"/>
        <v>0.426653883</v>
      </c>
      <c r="M298" s="158">
        <f t="shared" ref="M298:O298" si="111">M95+M159+M222+M297</f>
        <v>22</v>
      </c>
      <c r="N298" s="158">
        <f t="shared" si="111"/>
        <v>9</v>
      </c>
      <c r="O298" s="158">
        <f t="shared" si="111"/>
        <v>13</v>
      </c>
      <c r="P298" s="159">
        <f t="shared" si="112"/>
        <v>0.4090909091</v>
      </c>
      <c r="Q298" s="158">
        <f t="shared" ref="Q298:S298" si="113">Q95+Q159+Q222+Q297</f>
        <v>34</v>
      </c>
      <c r="R298" s="158">
        <f t="shared" si="113"/>
        <v>22</v>
      </c>
      <c r="S298" s="158">
        <f t="shared" si="113"/>
        <v>12</v>
      </c>
      <c r="T298" s="160">
        <f t="shared" si="114"/>
        <v>0.6470588235</v>
      </c>
      <c r="U298" s="157">
        <f t="shared" ref="U298:X298" si="115">U95+U159+U222+U297</f>
        <v>48</v>
      </c>
      <c r="V298" s="158">
        <f t="shared" si="115"/>
        <v>210</v>
      </c>
      <c r="W298" s="158">
        <f t="shared" si="115"/>
        <v>6</v>
      </c>
      <c r="X298" s="161">
        <f t="shared" si="115"/>
        <v>17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637</v>
      </c>
      <c r="G306" s="178">
        <f t="shared" si="116"/>
        <v>274</v>
      </c>
      <c r="H306" s="180">
        <f t="shared" ref="H306:H307" si="120">F306/E306</f>
        <v>0.6992316136</v>
      </c>
      <c r="I306" s="178">
        <f t="shared" ref="I306:O306" si="117">(I95)</f>
        <v>1011</v>
      </c>
      <c r="J306" s="179">
        <f t="shared" si="117"/>
        <v>512</v>
      </c>
      <c r="K306" s="178">
        <f t="shared" si="117"/>
        <v>499</v>
      </c>
      <c r="L306" s="180">
        <f t="shared" si="117"/>
        <v>0.5064292779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14</v>
      </c>
      <c r="S306" s="178">
        <f t="shared" si="118"/>
        <v>8</v>
      </c>
      <c r="T306" s="180">
        <f t="shared" si="118"/>
        <v>0.6363636364</v>
      </c>
      <c r="U306" s="181">
        <f t="shared" si="118"/>
        <v>19</v>
      </c>
      <c r="V306" s="181">
        <f t="shared" si="118"/>
        <v>42</v>
      </c>
      <c r="W306" s="181">
        <f t="shared" si="118"/>
        <v>1</v>
      </c>
      <c r="X306" s="182">
        <f t="shared" si="118"/>
        <v>1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222</v>
      </c>
      <c r="G307" s="184">
        <f t="shared" si="119"/>
        <v>134</v>
      </c>
      <c r="H307" s="186">
        <f t="shared" si="120"/>
        <v>0.6235955056</v>
      </c>
      <c r="I307" s="184">
        <f t="shared" ref="I307:L307" si="121">I159</f>
        <v>276</v>
      </c>
      <c r="J307" s="185">
        <f t="shared" si="121"/>
        <v>114</v>
      </c>
      <c r="K307" s="184">
        <f t="shared" si="121"/>
        <v>162</v>
      </c>
      <c r="L307" s="186">
        <f t="shared" si="121"/>
        <v>0.4130434783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14</v>
      </c>
      <c r="V307" s="185">
        <f t="shared" si="123"/>
        <v>39</v>
      </c>
      <c r="W307" s="185">
        <f t="shared" si="123"/>
        <v>4</v>
      </c>
      <c r="X307" s="187">
        <f t="shared" si="123"/>
        <v>7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109</v>
      </c>
      <c r="G308" s="189">
        <f t="shared" si="124"/>
        <v>170</v>
      </c>
      <c r="H308" s="191">
        <f t="shared" si="124"/>
        <v>0.3906810036</v>
      </c>
      <c r="I308" s="189">
        <f t="shared" si="124"/>
        <v>420</v>
      </c>
      <c r="J308" s="190">
        <f t="shared" si="124"/>
        <v>130</v>
      </c>
      <c r="K308" s="189">
        <f t="shared" si="124"/>
        <v>290</v>
      </c>
      <c r="L308" s="191">
        <f t="shared" si="124"/>
        <v>0.3095238095</v>
      </c>
      <c r="M308" s="189">
        <f t="shared" si="124"/>
        <v>5</v>
      </c>
      <c r="N308" s="190">
        <f t="shared" si="124"/>
        <v>4</v>
      </c>
      <c r="O308" s="189">
        <f t="shared" si="124"/>
        <v>1</v>
      </c>
      <c r="P308" s="191">
        <f t="shared" si="124"/>
        <v>0.8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42</v>
      </c>
      <c r="W308" s="192">
        <f t="shared" si="124"/>
        <v>0</v>
      </c>
      <c r="X308" s="193">
        <f t="shared" si="124"/>
        <v>3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126</v>
      </c>
      <c r="G309" s="195">
        <f t="shared" si="125"/>
        <v>128</v>
      </c>
      <c r="H309" s="197">
        <f t="shared" si="125"/>
        <v>0.4960629921</v>
      </c>
      <c r="I309" s="195">
        <f t="shared" si="125"/>
        <v>379</v>
      </c>
      <c r="J309" s="196">
        <f t="shared" si="125"/>
        <v>134</v>
      </c>
      <c r="K309" s="195">
        <f t="shared" si="125"/>
        <v>245</v>
      </c>
      <c r="L309" s="197">
        <f t="shared" si="125"/>
        <v>0.3535620053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3</v>
      </c>
      <c r="S309" s="195">
        <f t="shared" si="125"/>
        <v>2</v>
      </c>
      <c r="T309" s="197">
        <f t="shared" si="125"/>
        <v>0.6</v>
      </c>
      <c r="U309" s="196">
        <f t="shared" si="125"/>
        <v>13</v>
      </c>
      <c r="V309" s="196">
        <f t="shared" si="125"/>
        <v>87</v>
      </c>
      <c r="W309" s="196">
        <f t="shared" si="125"/>
        <v>1</v>
      </c>
      <c r="X309" s="198">
        <f t="shared" si="125"/>
        <v>6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1094</v>
      </c>
      <c r="G310" s="200">
        <f t="shared" si="126"/>
        <v>706</v>
      </c>
      <c r="H310" s="201">
        <f t="shared" si="126"/>
        <v>0.6077777778</v>
      </c>
      <c r="I310" s="200">
        <f t="shared" si="126"/>
        <v>2086</v>
      </c>
      <c r="J310" s="200">
        <f t="shared" si="126"/>
        <v>890</v>
      </c>
      <c r="K310" s="200">
        <f t="shared" si="126"/>
        <v>1196</v>
      </c>
      <c r="L310" s="201">
        <f t="shared" si="126"/>
        <v>0.426653883</v>
      </c>
      <c r="M310" s="200">
        <f t="shared" si="126"/>
        <v>22</v>
      </c>
      <c r="N310" s="200">
        <f t="shared" si="126"/>
        <v>9</v>
      </c>
      <c r="O310" s="200">
        <f t="shared" si="126"/>
        <v>13</v>
      </c>
      <c r="P310" s="201">
        <f t="shared" si="126"/>
        <v>0.4090909091</v>
      </c>
      <c r="Q310" s="200">
        <f t="shared" si="126"/>
        <v>34</v>
      </c>
      <c r="R310" s="200">
        <f t="shared" si="126"/>
        <v>22</v>
      </c>
      <c r="S310" s="200">
        <f t="shared" si="126"/>
        <v>12</v>
      </c>
      <c r="T310" s="201">
        <f t="shared" si="126"/>
        <v>0.6470588235</v>
      </c>
      <c r="U310" s="200">
        <f t="shared" si="126"/>
        <v>48</v>
      </c>
      <c r="V310" s="200">
        <f t="shared" si="126"/>
        <v>210</v>
      </c>
      <c r="W310" s="200">
        <f t="shared" si="126"/>
        <v>6</v>
      </c>
      <c r="X310" s="202">
        <f t="shared" si="126"/>
        <v>17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639</v>
      </c>
      <c r="G318" s="178">
        <f t="shared" si="127"/>
        <v>282</v>
      </c>
      <c r="H318" s="180">
        <f t="shared" ref="H318:H322" si="130">F318/E318</f>
        <v>0.6938110749</v>
      </c>
      <c r="I318" s="178">
        <f t="shared" ref="I318:K318" si="128">I306+Q306</f>
        <v>1033</v>
      </c>
      <c r="J318" s="179">
        <f t="shared" si="128"/>
        <v>526</v>
      </c>
      <c r="K318" s="178">
        <f t="shared" si="128"/>
        <v>507</v>
      </c>
      <c r="L318" s="204">
        <f t="shared" ref="L318:L322" si="132">J318/I318</f>
        <v>0.509196515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223</v>
      </c>
      <c r="G319" s="206">
        <f t="shared" si="129"/>
        <v>135</v>
      </c>
      <c r="H319" s="208">
        <f t="shared" si="130"/>
        <v>0.6229050279</v>
      </c>
      <c r="I319" s="206">
        <f t="shared" ref="I319:K319" si="131">I307+Q307</f>
        <v>278</v>
      </c>
      <c r="J319" s="207">
        <f t="shared" si="131"/>
        <v>116</v>
      </c>
      <c r="K319" s="206">
        <f t="shared" si="131"/>
        <v>162</v>
      </c>
      <c r="L319" s="209">
        <f t="shared" si="132"/>
        <v>0.4172661871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113</v>
      </c>
      <c r="G320" s="189">
        <f t="shared" si="133"/>
        <v>171</v>
      </c>
      <c r="H320" s="191">
        <f t="shared" si="130"/>
        <v>0.3978873239</v>
      </c>
      <c r="I320" s="189">
        <f t="shared" ref="I320:K320" si="134">I308+Q308</f>
        <v>425</v>
      </c>
      <c r="J320" s="190">
        <f t="shared" si="134"/>
        <v>133</v>
      </c>
      <c r="K320" s="189">
        <f t="shared" si="134"/>
        <v>292</v>
      </c>
      <c r="L320" s="210">
        <f t="shared" si="132"/>
        <v>0.3129411765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128</v>
      </c>
      <c r="G321" s="195">
        <f t="shared" si="135"/>
        <v>131</v>
      </c>
      <c r="H321" s="197">
        <f t="shared" si="130"/>
        <v>0.4942084942</v>
      </c>
      <c r="I321" s="195">
        <f t="shared" ref="I321:K321" si="136">I309+Q309</f>
        <v>384</v>
      </c>
      <c r="J321" s="196">
        <f t="shared" si="136"/>
        <v>137</v>
      </c>
      <c r="K321" s="195">
        <f t="shared" si="136"/>
        <v>247</v>
      </c>
      <c r="L321" s="211">
        <f t="shared" si="132"/>
        <v>0.3567708333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1103</v>
      </c>
      <c r="G322" s="213">
        <f t="shared" si="137"/>
        <v>719</v>
      </c>
      <c r="H322" s="214">
        <f t="shared" si="130"/>
        <v>0.6053787047</v>
      </c>
      <c r="I322" s="213">
        <f t="shared" ref="I322:K322" si="138">I310+Q310</f>
        <v>2120</v>
      </c>
      <c r="J322" s="200">
        <f t="shared" si="138"/>
        <v>912</v>
      </c>
      <c r="K322" s="213">
        <f t="shared" si="138"/>
        <v>1208</v>
      </c>
      <c r="L322" s="215">
        <f t="shared" si="132"/>
        <v>0.4301886792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1094</v>
      </c>
      <c r="G326" s="224">
        <f t="shared" si="139"/>
        <v>706</v>
      </c>
      <c r="H326" s="225">
        <f t="shared" ref="H326:H330" si="141">F326/E326</f>
        <v>0.6077777778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890</v>
      </c>
      <c r="G327" s="224">
        <f t="shared" si="140"/>
        <v>1196</v>
      </c>
      <c r="H327" s="225">
        <f t="shared" si="141"/>
        <v>0.426653883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9</v>
      </c>
      <c r="G328" s="224">
        <f t="shared" si="142"/>
        <v>13</v>
      </c>
      <c r="H328" s="225">
        <f t="shared" si="141"/>
        <v>0.4090909091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22</v>
      </c>
      <c r="G329" s="224">
        <f t="shared" si="143"/>
        <v>12</v>
      </c>
      <c r="H329" s="225">
        <f t="shared" si="141"/>
        <v>0.6470588235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2015</v>
      </c>
      <c r="G330" s="213">
        <f t="shared" si="144"/>
        <v>1927</v>
      </c>
      <c r="H330" s="227">
        <f t="shared" si="141"/>
        <v>0.5111618468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1094</v>
      </c>
      <c r="F333" s="224">
        <f>U298</f>
        <v>48</v>
      </c>
      <c r="G333" s="224">
        <f t="shared" ref="G333:G334" si="146">J344-G335</f>
        <v>236</v>
      </c>
      <c r="H333" s="230">
        <f t="shared" ref="H333:H336" si="147">E333+F333+G333</f>
        <v>1378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890</v>
      </c>
      <c r="F334" s="224">
        <f>V298</f>
        <v>210</v>
      </c>
      <c r="G334" s="224">
        <f t="shared" si="146"/>
        <v>184</v>
      </c>
      <c r="H334" s="230">
        <f t="shared" si="147"/>
        <v>1284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9</v>
      </c>
      <c r="F335" s="224">
        <f>W298</f>
        <v>6</v>
      </c>
      <c r="G335" s="231">
        <v>0.0</v>
      </c>
      <c r="H335" s="230">
        <f t="shared" si="147"/>
        <v>15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22</v>
      </c>
      <c r="F336" s="224">
        <f>X298</f>
        <v>17</v>
      </c>
      <c r="G336" s="231">
        <v>1.0</v>
      </c>
      <c r="H336" s="230">
        <f t="shared" si="147"/>
        <v>40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2015</v>
      </c>
      <c r="F337" s="213">
        <f t="shared" si="148"/>
        <v>281</v>
      </c>
      <c r="G337" s="213">
        <f t="shared" si="148"/>
        <v>421</v>
      </c>
      <c r="H337" s="232">
        <f>H333+H334+H335+H336</f>
        <v>2717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737</v>
      </c>
      <c r="F344" s="245">
        <v>471.0</v>
      </c>
      <c r="G344" s="245">
        <f t="shared" ref="G344:G346" si="150">SUM(E344:F344)</f>
        <v>1208</v>
      </c>
      <c r="H344" s="246">
        <v>40.0</v>
      </c>
      <c r="I344" s="246">
        <v>145.0</v>
      </c>
      <c r="J344" s="246">
        <v>236.0</v>
      </c>
      <c r="K344" s="247">
        <f t="shared" ref="K344:K345" si="151">M344-L344</f>
        <v>777</v>
      </c>
      <c r="L344" s="247">
        <f t="shared" ref="L344:L345" si="152">F344+I344</f>
        <v>616</v>
      </c>
      <c r="M344" s="248">
        <f t="shared" ref="M344:M345" si="153">H333+H335</f>
        <v>1393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762</v>
      </c>
      <c r="F345" s="245">
        <v>377.0</v>
      </c>
      <c r="G345" s="245">
        <f t="shared" si="150"/>
        <v>1139</v>
      </c>
      <c r="H345" s="246">
        <v>35.0</v>
      </c>
      <c r="I345" s="246">
        <v>150.0</v>
      </c>
      <c r="J345" s="246">
        <f>SUM(H345:I345)</f>
        <v>185</v>
      </c>
      <c r="K345" s="247">
        <f t="shared" si="151"/>
        <v>797</v>
      </c>
      <c r="L345" s="247">
        <f t="shared" si="152"/>
        <v>527</v>
      </c>
      <c r="M345" s="248">
        <f t="shared" si="153"/>
        <v>1324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1499</v>
      </c>
      <c r="F346" s="250">
        <f>SUM(F344:F345)</f>
        <v>848</v>
      </c>
      <c r="G346" s="250">
        <f t="shared" si="150"/>
        <v>2347</v>
      </c>
      <c r="H346" s="251">
        <f t="shared" ref="H346:M346" si="154">SUM(H344:H345)</f>
        <v>75</v>
      </c>
      <c r="I346" s="251">
        <f t="shared" si="154"/>
        <v>295</v>
      </c>
      <c r="J346" s="251">
        <f t="shared" si="154"/>
        <v>421</v>
      </c>
      <c r="K346" s="252">
        <f t="shared" si="154"/>
        <v>1574</v>
      </c>
      <c r="L346" s="252">
        <f t="shared" si="154"/>
        <v>1143</v>
      </c>
      <c r="M346" s="253">
        <f t="shared" si="154"/>
        <v>2717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/>
      <c r="F352" s="263"/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2.0</v>
      </c>
      <c r="F353" s="265">
        <v>2.0</v>
      </c>
      <c r="G353" s="266">
        <f t="shared" ref="G353:G356" si="155">SUM(E353:F353)</f>
        <v>4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3.0</v>
      </c>
      <c r="F354" s="268">
        <v>8.0</v>
      </c>
      <c r="G354" s="269">
        <f t="shared" si="155"/>
        <v>11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2.0</v>
      </c>
      <c r="F355" s="271">
        <v>5.0</v>
      </c>
      <c r="G355" s="272">
        <f t="shared" si="155"/>
        <v>7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2.0</v>
      </c>
      <c r="G356" s="275">
        <f t="shared" si="155"/>
        <v>4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9</v>
      </c>
      <c r="F357" s="277">
        <f t="shared" si="156"/>
        <v>17</v>
      </c>
      <c r="G357" s="277">
        <f t="shared" si="156"/>
        <v>26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14.0</v>
      </c>
      <c r="F358" s="279">
        <v>29.0</v>
      </c>
      <c r="G358" s="279">
        <f>SUM(E358:F358)</f>
        <v>43</v>
      </c>
      <c r="H358" s="163"/>
      <c r="I358" s="280">
        <f>G357+G358</f>
        <v>69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42906.0</v>
      </c>
      <c r="K365" s="5"/>
      <c r="L365" s="5"/>
      <c r="M365" s="5"/>
      <c r="N365" s="22"/>
      <c r="O365" s="225">
        <f>J365/J373</f>
        <v>0.5087205511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8807.0</v>
      </c>
      <c r="K366" s="5"/>
      <c r="L366" s="5"/>
      <c r="M366" s="5"/>
      <c r="N366" s="22"/>
      <c r="O366" s="225">
        <f>J366/J373</f>
        <v>0.1044213372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5730.0</v>
      </c>
      <c r="K367" s="5"/>
      <c r="L367" s="5"/>
      <c r="M367" s="5"/>
      <c r="N367" s="22"/>
      <c r="O367" s="225">
        <f>J367/J373</f>
        <v>0.06793848781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4892.0</v>
      </c>
      <c r="K368" s="5"/>
      <c r="L368" s="5"/>
      <c r="M368" s="5"/>
      <c r="N368" s="22"/>
      <c r="O368" s="225">
        <f>J368/J373</f>
        <v>0.05800263217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4433.0</v>
      </c>
      <c r="K369" s="5"/>
      <c r="L369" s="5"/>
      <c r="M369" s="5"/>
      <c r="N369" s="22"/>
      <c r="O369" s="225">
        <f>J369/J373</f>
        <v>0.05256043917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3830.0</v>
      </c>
      <c r="K370" s="5"/>
      <c r="L370" s="5"/>
      <c r="M370" s="5"/>
      <c r="N370" s="22"/>
      <c r="O370" s="225">
        <f>J370/J373</f>
        <v>0.0454108915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2657+1749+995+793+814+785</f>
        <v>7793</v>
      </c>
      <c r="K371" s="5"/>
      <c r="L371" s="5"/>
      <c r="M371" s="5"/>
      <c r="N371" s="22"/>
      <c r="O371" s="225">
        <f>J371/J373</f>
        <v>0.09239871474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84341-78391</f>
        <v>5950</v>
      </c>
      <c r="K372" s="5"/>
      <c r="L372" s="5"/>
      <c r="M372" s="5"/>
      <c r="N372" s="22"/>
      <c r="O372" s="225">
        <f>J372/J373</f>
        <v>0.07054694633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84341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584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19974.0</v>
      </c>
      <c r="I381" s="22"/>
      <c r="J381" s="316">
        <f>H381/H387</f>
        <v>0.2368243203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22665</v>
      </c>
      <c r="U381" s="22"/>
      <c r="V381" s="322">
        <f>T381/T387</f>
        <v>0.2177630884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3730.0</v>
      </c>
      <c r="I382" s="22"/>
      <c r="J382" s="316">
        <f>H382/H387</f>
        <v>0.04422522854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5057</v>
      </c>
      <c r="U382" s="22"/>
      <c r="V382" s="322">
        <f>T382/T387</f>
        <v>0.04858715808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0.00009485303708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0.0002305896369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0.00002371325927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0.00009607901538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23714</v>
      </c>
      <c r="I385" s="22"/>
      <c r="J385" s="316">
        <f>H385/H387</f>
        <v>0.2811681152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27756</v>
      </c>
      <c r="U385" s="22"/>
      <c r="V385" s="322">
        <f>T385/T387</f>
        <v>0.2666769151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60627</v>
      </c>
      <c r="I386" s="22"/>
      <c r="J386" s="316">
        <f>H386/H387</f>
        <v>0.7188318848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76325</v>
      </c>
      <c r="U386" s="22"/>
      <c r="V386" s="322">
        <f>T386/T387</f>
        <v>0.7333230849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84341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104081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4.0"/>
    <col customWidth="1" min="3" max="3" width="23.29"/>
    <col customWidth="1" min="4" max="4" width="33.0"/>
    <col customWidth="1" min="5" max="24" width="5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44424.0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14.0</v>
      </c>
      <c r="K16" s="54">
        <f t="shared" ref="K16:K17" si="3">I16-J16</f>
        <v>24</v>
      </c>
      <c r="L16" s="56">
        <f t="shared" ref="L16:L17" si="4">J16/I16</f>
        <v>0.3684210526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>
        <v>2.0</v>
      </c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0.0</v>
      </c>
      <c r="G19" s="54">
        <f t="shared" ref="G19:G20" si="5">E19-F19</f>
        <v>10</v>
      </c>
      <c r="H19" s="55">
        <f t="shared" ref="H19:H20" si="6">F19/E19</f>
        <v>0</v>
      </c>
      <c r="I19" s="54">
        <v>10.0</v>
      </c>
      <c r="J19" s="53">
        <v>3.0</v>
      </c>
      <c r="K19" s="54">
        <f t="shared" ref="K19:K22" si="7">I19-J19</f>
        <v>7</v>
      </c>
      <c r="L19" s="56">
        <f t="shared" ref="L19:L22" si="8">J19/I19</f>
        <v>0.3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48.0</v>
      </c>
      <c r="K20" s="54">
        <f t="shared" si="7"/>
        <v>22</v>
      </c>
      <c r="L20" s="56">
        <f t="shared" si="8"/>
        <v>0.6857142857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17.0</v>
      </c>
      <c r="K21" s="54">
        <f t="shared" si="7"/>
        <v>10</v>
      </c>
      <c r="L21" s="56">
        <f t="shared" si="8"/>
        <v>0.6296296296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48.0</v>
      </c>
      <c r="G22" s="54">
        <f>E22-F22</f>
        <v>0</v>
      </c>
      <c r="H22" s="55">
        <f>F22/E22</f>
        <v>1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9.0</v>
      </c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2.0</v>
      </c>
      <c r="S23" s="54">
        <v>6.0</v>
      </c>
      <c r="T23" s="56">
        <f>R23/Q23</f>
        <v>0.2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17.0</v>
      </c>
      <c r="K26" s="54">
        <f t="shared" si="11"/>
        <v>13</v>
      </c>
      <c r="L26" s="56">
        <f t="shared" si="12"/>
        <v>0.5666666667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>
        <v>4.0</v>
      </c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48.0</v>
      </c>
      <c r="G28" s="54">
        <f t="shared" ref="G28:G29" si="13">E28-F28</f>
        <v>35</v>
      </c>
      <c r="H28" s="55">
        <f t="shared" ref="H28:H29" si="14">F28/E28</f>
        <v>0.578313253</v>
      </c>
      <c r="I28" s="54">
        <v>24.0</v>
      </c>
      <c r="J28" s="53">
        <v>15.0</v>
      </c>
      <c r="K28" s="54">
        <f t="shared" si="11"/>
        <v>9</v>
      </c>
      <c r="L28" s="56">
        <f t="shared" si="12"/>
        <v>0.625</v>
      </c>
      <c r="M28" s="66"/>
      <c r="N28" s="61"/>
      <c r="O28" s="59"/>
      <c r="P28" s="55"/>
      <c r="Q28" s="66">
        <v>10.0</v>
      </c>
      <c r="R28" s="53">
        <v>9.0</v>
      </c>
      <c r="S28" s="54">
        <f>Q28-R28</f>
        <v>1</v>
      </c>
      <c r="T28" s="56">
        <f>R28/Q28</f>
        <v>0.9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65.0</v>
      </c>
      <c r="G29" s="54">
        <f t="shared" si="13"/>
        <v>41</v>
      </c>
      <c r="H29" s="55">
        <f t="shared" si="14"/>
        <v>0.6132075472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>
        <v>5.0</v>
      </c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63.0</v>
      </c>
      <c r="G34" s="54">
        <f>E34-F34</f>
        <v>5</v>
      </c>
      <c r="H34" s="55">
        <f>F34/E34</f>
        <v>0.9264705882</v>
      </c>
      <c r="I34" s="54">
        <v>14.0</v>
      </c>
      <c r="J34" s="53">
        <v>3.0</v>
      </c>
      <c r="K34" s="54">
        <f>I34-J34</f>
        <v>11</v>
      </c>
      <c r="L34" s="56">
        <f>J34/I34</f>
        <v>0.2142857143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24.0</v>
      </c>
      <c r="G38" s="54">
        <f>E38-F38</f>
        <v>27</v>
      </c>
      <c r="H38" s="55">
        <f>F38/E38</f>
        <v>0.4705882353</v>
      </c>
      <c r="I38" s="54">
        <v>26.0</v>
      </c>
      <c r="J38" s="53">
        <v>14.0</v>
      </c>
      <c r="K38" s="54">
        <f>I38-J38</f>
        <v>12</v>
      </c>
      <c r="L38" s="56">
        <f>J38/I38</f>
        <v>0.5384615385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20.0</v>
      </c>
      <c r="G41" s="54">
        <f t="shared" ref="G41:G42" si="15">E41-F41</f>
        <v>11</v>
      </c>
      <c r="H41" s="55">
        <f t="shared" ref="H41:H42" si="16">F41/E41</f>
        <v>0.6451612903</v>
      </c>
      <c r="I41" s="54">
        <v>36.0</v>
      </c>
      <c r="J41" s="53">
        <v>24.0</v>
      </c>
      <c r="K41" s="54">
        <f t="shared" ref="K41:K42" si="17">I41-J41</f>
        <v>12</v>
      </c>
      <c r="L41" s="56">
        <f t="shared" ref="L41:L42" si="18">J41/I41</f>
        <v>0.6666666667</v>
      </c>
      <c r="M41" s="66"/>
      <c r="N41" s="61"/>
      <c r="O41" s="59"/>
      <c r="P41" s="55"/>
      <c r="Q41" s="66"/>
      <c r="R41" s="53"/>
      <c r="S41" s="54"/>
      <c r="T41" s="56"/>
      <c r="U41" s="61">
        <v>6.0</v>
      </c>
      <c r="V41" s="61">
        <v>3.0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194.0</v>
      </c>
      <c r="G42" s="54">
        <f t="shared" si="15"/>
        <v>12</v>
      </c>
      <c r="H42" s="55">
        <f t="shared" si="16"/>
        <v>0.9417475728</v>
      </c>
      <c r="I42" s="54">
        <v>250.0</v>
      </c>
      <c r="J42" s="53">
        <v>65.0</v>
      </c>
      <c r="K42" s="54">
        <f t="shared" si="17"/>
        <v>185</v>
      </c>
      <c r="L42" s="56">
        <f t="shared" si="18"/>
        <v>0.26</v>
      </c>
      <c r="M42" s="66"/>
      <c r="N42" s="61"/>
      <c r="O42" s="59"/>
      <c r="P42" s="55"/>
      <c r="Q42" s="66"/>
      <c r="R42" s="53"/>
      <c r="S42" s="54"/>
      <c r="T42" s="56"/>
      <c r="U42" s="61"/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1.0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15.0</v>
      </c>
      <c r="K49" s="54">
        <f>I49-J49</f>
        <v>25</v>
      </c>
      <c r="L49" s="56">
        <f>J49/I49</f>
        <v>0.375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27.0</v>
      </c>
      <c r="G58" s="54">
        <f>E58-F58</f>
        <v>19</v>
      </c>
      <c r="H58" s="55">
        <f>F58/E58</f>
        <v>0.5869565217</v>
      </c>
      <c r="I58" s="54">
        <v>48.0</v>
      </c>
      <c r="J58" s="53">
        <v>29.0</v>
      </c>
      <c r="K58" s="54">
        <f>I58-J58</f>
        <v>19</v>
      </c>
      <c r="L58" s="56">
        <f>J58/I58</f>
        <v>0.6041666667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3.0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3.0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1.0</v>
      </c>
      <c r="K68" s="54">
        <f>I68-J68</f>
        <v>19</v>
      </c>
      <c r="L68" s="56">
        <f>J68/I68</f>
        <v>0.05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8.0</v>
      </c>
      <c r="G73" s="54">
        <f t="shared" ref="G73:G75" si="19">E73-F73</f>
        <v>4</v>
      </c>
      <c r="H73" s="55">
        <f t="shared" ref="H73:H75" si="20">F73/E73</f>
        <v>0.6666666667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19.0</v>
      </c>
      <c r="G75" s="54">
        <f t="shared" si="19"/>
        <v>21</v>
      </c>
      <c r="H75" s="55">
        <f t="shared" si="20"/>
        <v>0.475</v>
      </c>
      <c r="I75" s="54">
        <v>80.0</v>
      </c>
      <c r="J75" s="53">
        <v>11.0</v>
      </c>
      <c r="K75" s="54">
        <f t="shared" si="21"/>
        <v>69</v>
      </c>
      <c r="L75" s="56">
        <f t="shared" si="22"/>
        <v>0.1375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3.0</v>
      </c>
      <c r="K87" s="54">
        <f>I87-J87</f>
        <v>2</v>
      </c>
      <c r="L87" s="56">
        <f>J87/I87</f>
        <v>0.6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3.0</v>
      </c>
      <c r="K92" s="54">
        <f t="shared" ref="K92:K93" si="23">I92-J92</f>
        <v>5</v>
      </c>
      <c r="L92" s="56">
        <f t="shared" ref="L92:L93" si="24">J92/I92</f>
        <v>0.375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9.0</v>
      </c>
      <c r="G93" s="54">
        <f t="shared" ref="G93:G97" si="25">E93-F93</f>
        <v>14</v>
      </c>
      <c r="H93" s="55">
        <f t="shared" ref="H93:H97" si="26">F93/E93</f>
        <v>0.3913043478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2.0</v>
      </c>
      <c r="S94" s="54">
        <f t="shared" ref="S94:S96" si="31">Q94-R94</f>
        <v>0</v>
      </c>
      <c r="T94" s="56">
        <f t="shared" ref="T94:T96" si="32">R94/Q94</f>
        <v>1</v>
      </c>
      <c r="U94" s="61">
        <v>2.0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646</v>
      </c>
      <c r="G95" s="77">
        <f t="shared" si="25"/>
        <v>265</v>
      </c>
      <c r="H95" s="33">
        <f t="shared" si="26"/>
        <v>0.7091108672</v>
      </c>
      <c r="I95" s="32">
        <f t="shared" ref="I95:J95" si="28">SUM(I11:I94)</f>
        <v>1011</v>
      </c>
      <c r="J95" s="32">
        <f t="shared" si="28"/>
        <v>465</v>
      </c>
      <c r="K95" s="32">
        <f t="shared" ref="K95:K97" si="34">I95-J95</f>
        <v>546</v>
      </c>
      <c r="L95" s="78">
        <f t="shared" ref="L95:L97" si="35">J95/I95</f>
        <v>0.4599406528</v>
      </c>
      <c r="M95" s="79">
        <f t="shared" ref="M95:N95" si="29">SUM(M11:M94)</f>
        <v>10</v>
      </c>
      <c r="N95" s="79">
        <f t="shared" si="29"/>
        <v>3</v>
      </c>
      <c r="O95" s="80">
        <f t="shared" ref="O95:O96" si="36">M95-N95</f>
        <v>7</v>
      </c>
      <c r="P95" s="33">
        <f t="shared" ref="P95:P96" si="37">N95/M95</f>
        <v>0.3</v>
      </c>
      <c r="Q95" s="79">
        <f t="shared" ref="Q95:R95" si="30">SUM(Q11:Q94)</f>
        <v>22</v>
      </c>
      <c r="R95" s="79">
        <f t="shared" si="30"/>
        <v>13</v>
      </c>
      <c r="S95" s="81">
        <f t="shared" si="31"/>
        <v>9</v>
      </c>
      <c r="T95" s="78">
        <f t="shared" si="32"/>
        <v>0.5909090909</v>
      </c>
      <c r="U95" s="77">
        <f t="shared" ref="U95:X95" si="33">SUM(U11:U94)</f>
        <v>20</v>
      </c>
      <c r="V95" s="77">
        <f t="shared" si="33"/>
        <v>56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>
        <v>2.0</v>
      </c>
      <c r="V96" s="87">
        <v>1.0</v>
      </c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9.0</v>
      </c>
      <c r="G100" s="96">
        <f>E100-F100</f>
        <v>4</v>
      </c>
      <c r="H100" s="97">
        <f>F100/E100</f>
        <v>0.6923076923</v>
      </c>
      <c r="I100" s="96">
        <v>20.0</v>
      </c>
      <c r="J100" s="95">
        <v>11.0</v>
      </c>
      <c r="K100" s="98">
        <f t="shared" si="38"/>
        <v>9</v>
      </c>
      <c r="L100" s="99">
        <f t="shared" si="39"/>
        <v>0.55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5.0</v>
      </c>
      <c r="G102" s="96">
        <f>E102-F102</f>
        <v>8</v>
      </c>
      <c r="H102" s="97">
        <f>F102/E102</f>
        <v>0.3846153846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1.0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2.0</v>
      </c>
      <c r="G107" s="96">
        <f>E107-F107</f>
        <v>6</v>
      </c>
      <c r="H107" s="97">
        <f>F107/E107</f>
        <v>0.25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>
        <v>1.0</v>
      </c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>
        <v>1.0</v>
      </c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26.0</v>
      </c>
      <c r="G116" s="96">
        <f>E116-F116</f>
        <v>7</v>
      </c>
      <c r="H116" s="97">
        <f>F116/E116</f>
        <v>0.7878787879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>
        <v>2.0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2.0</v>
      </c>
      <c r="G121" s="96">
        <f t="shared" si="42"/>
        <v>3</v>
      </c>
      <c r="H121" s="97">
        <f t="shared" si="43"/>
        <v>0.4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44.0</v>
      </c>
      <c r="G123" s="96">
        <f t="shared" si="42"/>
        <v>26</v>
      </c>
      <c r="H123" s="97">
        <f t="shared" si="43"/>
        <v>0.6285714286</v>
      </c>
      <c r="I123" s="96">
        <v>67.0</v>
      </c>
      <c r="J123" s="95">
        <v>11.0</v>
      </c>
      <c r="K123" s="98">
        <f t="shared" si="44"/>
        <v>56</v>
      </c>
      <c r="L123" s="99">
        <f t="shared" si="45"/>
        <v>0.1641791045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/>
      <c r="X123" s="101">
        <v>6.0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1.0</v>
      </c>
      <c r="V124" s="95">
        <v>1.0</v>
      </c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47.0</v>
      </c>
      <c r="G126" s="96">
        <f t="shared" ref="G126:G129" si="46">E126-F126</f>
        <v>23</v>
      </c>
      <c r="H126" s="97">
        <f t="shared" ref="H126:H129" si="47">F126/E126</f>
        <v>0.6714285714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>
        <v>1.0</v>
      </c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18.0</v>
      </c>
      <c r="G127" s="96">
        <f t="shared" si="46"/>
        <v>12</v>
      </c>
      <c r="H127" s="97">
        <f t="shared" si="47"/>
        <v>0.6</v>
      </c>
      <c r="I127" s="96">
        <v>28.0</v>
      </c>
      <c r="J127" s="95">
        <v>16.0</v>
      </c>
      <c r="K127" s="98">
        <f t="shared" ref="K127:K129" si="48">I127-J127</f>
        <v>12</v>
      </c>
      <c r="L127" s="99">
        <f t="shared" ref="L127:L129" si="49">J127/I127</f>
        <v>0.5714285714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8.0</v>
      </c>
      <c r="K129" s="98">
        <f t="shared" si="48"/>
        <v>2</v>
      </c>
      <c r="L129" s="99">
        <f t="shared" si="49"/>
        <v>0.8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8.0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4.0</v>
      </c>
      <c r="K136" s="98">
        <f>I136-J136</f>
        <v>8</v>
      </c>
      <c r="L136" s="99">
        <f>J136/I136</f>
        <v>0.3333333333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17.0</v>
      </c>
      <c r="K140" s="98">
        <f t="shared" si="50"/>
        <v>9</v>
      </c>
      <c r="L140" s="99">
        <f t="shared" si="51"/>
        <v>0.6538461538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1.0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3.0</v>
      </c>
      <c r="K145" s="98">
        <f t="shared" si="52"/>
        <v>9</v>
      </c>
      <c r="L145" s="99">
        <f t="shared" si="53"/>
        <v>0.25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12.0</v>
      </c>
      <c r="G147" s="96">
        <f>E147-F147</f>
        <v>16</v>
      </c>
      <c r="H147" s="97">
        <f>F147/E147</f>
        <v>0.4285714286</v>
      </c>
      <c r="I147" s="96">
        <v>20.0</v>
      </c>
      <c r="J147" s="95">
        <v>16.0</v>
      </c>
      <c r="K147" s="98">
        <f>I147-J147</f>
        <v>4</v>
      </c>
      <c r="L147" s="99">
        <f>J147/I147</f>
        <v>0.8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2.0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223</v>
      </c>
      <c r="G159" s="107">
        <f t="shared" ref="G159:G160" si="61">E159-F159</f>
        <v>133</v>
      </c>
      <c r="H159" s="108">
        <f t="shared" ref="H159:H160" si="62">F159/E159</f>
        <v>0.6264044944</v>
      </c>
      <c r="I159" s="107">
        <f t="shared" ref="I159:J159" si="55">SUM(I96:I158)</f>
        <v>276</v>
      </c>
      <c r="J159" s="107">
        <f t="shared" si="55"/>
        <v>104</v>
      </c>
      <c r="K159" s="109">
        <f t="shared" si="56"/>
        <v>172</v>
      </c>
      <c r="L159" s="110">
        <f t="shared" si="57"/>
        <v>0.3768115942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16</v>
      </c>
      <c r="V159" s="107">
        <f t="shared" si="60"/>
        <v>46</v>
      </c>
      <c r="W159" s="107">
        <f t="shared" si="60"/>
        <v>4</v>
      </c>
      <c r="X159" s="111">
        <f t="shared" si="60"/>
        <v>11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5.0</v>
      </c>
      <c r="K160" s="118">
        <f t="shared" si="56"/>
        <v>10</v>
      </c>
      <c r="L160" s="119">
        <f t="shared" si="57"/>
        <v>0.3333333333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4.0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8.0</v>
      </c>
      <c r="G162" s="125">
        <f>E162-F162</f>
        <v>2</v>
      </c>
      <c r="H162" s="126">
        <f>F162/E162</f>
        <v>0.8</v>
      </c>
      <c r="I162" s="125">
        <v>5.0</v>
      </c>
      <c r="J162" s="121">
        <v>2.0</v>
      </c>
      <c r="K162" s="127">
        <f>I162-J162</f>
        <v>3</v>
      </c>
      <c r="L162" s="128">
        <f>J162/I162</f>
        <v>0.4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5.0</v>
      </c>
      <c r="G165" s="125">
        <f>E165-F165</f>
        <v>8</v>
      </c>
      <c r="H165" s="126">
        <f>F165/E165</f>
        <v>0.3846153846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17.0</v>
      </c>
      <c r="G174" s="125">
        <f t="shared" ref="G174:G175" si="65">E174-F174</f>
        <v>10</v>
      </c>
      <c r="H174" s="126">
        <f t="shared" ref="H174:H175" si="66">F174/E174</f>
        <v>0.6296296296</v>
      </c>
      <c r="I174" s="125">
        <v>54.0</v>
      </c>
      <c r="J174" s="121">
        <v>27.0</v>
      </c>
      <c r="K174" s="127">
        <f t="shared" ref="K174:K175" si="67">I174-J174</f>
        <v>27</v>
      </c>
      <c r="L174" s="128">
        <f t="shared" ref="L174:L175" si="68">J174/I174</f>
        <v>0.5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6.0</v>
      </c>
      <c r="G188" s="125">
        <f t="shared" si="69"/>
        <v>14</v>
      </c>
      <c r="H188" s="126">
        <f t="shared" si="70"/>
        <v>0.3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/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0.0</v>
      </c>
      <c r="K198" s="127">
        <f>I198-J198</f>
        <v>15</v>
      </c>
      <c r="L198" s="128">
        <f>J198/I198</f>
        <v>0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>
        <v>1.0</v>
      </c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>
        <v>1.0</v>
      </c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4.0</v>
      </c>
      <c r="G207" s="125">
        <f t="shared" ref="G207:G210" si="73">E207-F207</f>
        <v>16</v>
      </c>
      <c r="H207" s="126">
        <f t="shared" ref="H207:H210" si="74">F207/E207</f>
        <v>0.2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89.0</v>
      </c>
      <c r="J208" s="121">
        <v>37.0</v>
      </c>
      <c r="K208" s="127">
        <f t="shared" si="75"/>
        <v>52</v>
      </c>
      <c r="L208" s="128">
        <f t="shared" si="76"/>
        <v>0.4157303371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1.0</v>
      </c>
      <c r="K209" s="127">
        <f t="shared" si="75"/>
        <v>9</v>
      </c>
      <c r="L209" s="128">
        <f t="shared" si="76"/>
        <v>0.1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>
        <v>1.0</v>
      </c>
      <c r="V209" s="121">
        <v>1.0</v>
      </c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11.0</v>
      </c>
      <c r="K214" s="127">
        <f t="shared" ref="K214:K215" si="79">I214-J214</f>
        <v>19</v>
      </c>
      <c r="L214" s="128">
        <f t="shared" ref="L214:L215" si="80">J214/I214</f>
        <v>0.3666666667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19.0</v>
      </c>
      <c r="G220" s="125">
        <f>E220-F220</f>
        <v>29</v>
      </c>
      <c r="H220" s="126">
        <f>F220/E220</f>
        <v>0.3958333333</v>
      </c>
      <c r="I220" s="125">
        <v>34.0</v>
      </c>
      <c r="J220" s="121">
        <v>11.0</v>
      </c>
      <c r="K220" s="127">
        <f>I220-J220</f>
        <v>23</v>
      </c>
      <c r="L220" s="128">
        <f>J220/I220</f>
        <v>0.3235294118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9.0</v>
      </c>
      <c r="W220" s="121">
        <v>1.0</v>
      </c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113</v>
      </c>
      <c r="G222" s="77">
        <f t="shared" ref="G222:G223" si="86">E222-F222</f>
        <v>166</v>
      </c>
      <c r="H222" s="33">
        <f t="shared" ref="H222:H223" si="87">F222/E222</f>
        <v>0.4050179211</v>
      </c>
      <c r="I222" s="77">
        <f t="shared" ref="I222:J222" si="82">SUM(I160:I221)</f>
        <v>420</v>
      </c>
      <c r="J222" s="77">
        <f t="shared" si="82"/>
        <v>115</v>
      </c>
      <c r="K222" s="32">
        <f t="shared" ref="K222:K223" si="88">I222-J222</f>
        <v>305</v>
      </c>
      <c r="L222" s="78">
        <f t="shared" ref="L222:L223" si="89">J222/I222</f>
        <v>0.2738095238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2</v>
      </c>
      <c r="V222" s="77">
        <f t="shared" si="85"/>
        <v>33</v>
      </c>
      <c r="W222" s="77">
        <f t="shared" si="85"/>
        <v>2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7.0</v>
      </c>
      <c r="G223" s="139">
        <f t="shared" si="86"/>
        <v>49</v>
      </c>
      <c r="H223" s="140">
        <f t="shared" si="87"/>
        <v>0.125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21.0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>
        <v>1.0</v>
      </c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20.0</v>
      </c>
      <c r="K232" s="145">
        <f t="shared" si="90"/>
        <v>38</v>
      </c>
      <c r="L232" s="147">
        <f t="shared" si="91"/>
        <v>0.3448275862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2.0</v>
      </c>
      <c r="S233" s="145">
        <f>Q233-R233</f>
        <v>3</v>
      </c>
      <c r="T233" s="147">
        <f>R233/Q233</f>
        <v>0.4</v>
      </c>
      <c r="U233" s="144"/>
      <c r="V233" s="144">
        <v>1.0</v>
      </c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73.0</v>
      </c>
      <c r="G238" s="143">
        <f t="shared" si="92"/>
        <v>33</v>
      </c>
      <c r="H238" s="146">
        <f t="shared" si="93"/>
        <v>0.6886792453</v>
      </c>
      <c r="I238" s="143">
        <v>96.0</v>
      </c>
      <c r="J238" s="144">
        <v>43.0</v>
      </c>
      <c r="K238" s="145">
        <f>I238-J238</f>
        <v>53</v>
      </c>
      <c r="L238" s="147">
        <f>J238/I238</f>
        <v>0.4479166667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32.0</v>
      </c>
      <c r="W238" s="144"/>
      <c r="X238" s="148">
        <v>4.0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31.0</v>
      </c>
      <c r="K242" s="145">
        <f t="shared" si="94"/>
        <v>9</v>
      </c>
      <c r="L242" s="147">
        <f t="shared" si="95"/>
        <v>0.775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2.0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5.0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4.0</v>
      </c>
      <c r="K257" s="145">
        <f>I257-J257</f>
        <v>6</v>
      </c>
      <c r="L257" s="147">
        <f>J257/I257</f>
        <v>0.4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6.0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4.0</v>
      </c>
      <c r="K259" s="145">
        <f>I259-J259</f>
        <v>16</v>
      </c>
      <c r="L259" s="147">
        <f>J259/I259</f>
        <v>0.2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>
        <v>1.0</v>
      </c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9.0</v>
      </c>
      <c r="G268" s="143">
        <f>E268-F268</f>
        <v>6</v>
      </c>
      <c r="H268" s="146">
        <f>F268/E268</f>
        <v>0.6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>
        <v>1.0</v>
      </c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5.0</v>
      </c>
      <c r="K278" s="145">
        <f>I278-J278</f>
        <v>4</v>
      </c>
      <c r="L278" s="147">
        <f>J278/I278</f>
        <v>0.5555555556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4.0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2.0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5.0</v>
      </c>
      <c r="K287" s="145">
        <f t="shared" ref="K287:K289" si="100">I287-J287</f>
        <v>35</v>
      </c>
      <c r="L287" s="147">
        <f t="shared" ref="L287:L289" si="101">J287/I287</f>
        <v>0.125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122</v>
      </c>
      <c r="G297" s="77">
        <f>E297-F297</f>
        <v>132</v>
      </c>
      <c r="H297" s="33">
        <f t="shared" ref="H297:H298" si="108">F297/E297</f>
        <v>0.4803149606</v>
      </c>
      <c r="I297" s="77">
        <f t="shared" ref="I297:J297" si="103">SUM(I223:I296)</f>
        <v>379</v>
      </c>
      <c r="J297" s="77">
        <f t="shared" si="103"/>
        <v>134</v>
      </c>
      <c r="K297" s="77">
        <f>I297-J297</f>
        <v>245</v>
      </c>
      <c r="L297" s="78">
        <f t="shared" ref="L297:L298" si="110">J297/I297</f>
        <v>0.3535620053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2</v>
      </c>
      <c r="S297" s="77">
        <f>Q297-R297</f>
        <v>3</v>
      </c>
      <c r="T297" s="78">
        <f t="shared" ref="T297:T298" si="114">R297/Q297</f>
        <v>0.4</v>
      </c>
      <c r="U297" s="77">
        <f t="shared" ref="U297:X297" si="106">SUM(U223:U296)</f>
        <v>11</v>
      </c>
      <c r="V297" s="77">
        <f t="shared" si="106"/>
        <v>90</v>
      </c>
      <c r="W297" s="77">
        <f t="shared" si="106"/>
        <v>0</v>
      </c>
      <c r="X297" s="82">
        <f t="shared" si="106"/>
        <v>5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1104</v>
      </c>
      <c r="G298" s="158">
        <f t="shared" si="107"/>
        <v>696</v>
      </c>
      <c r="H298" s="159">
        <f t="shared" si="108"/>
        <v>0.6133333333</v>
      </c>
      <c r="I298" s="158">
        <f t="shared" ref="I298:K298" si="109">I95+I159+I222+I297</f>
        <v>2086</v>
      </c>
      <c r="J298" s="158">
        <f t="shared" si="109"/>
        <v>818</v>
      </c>
      <c r="K298" s="158">
        <f t="shared" si="109"/>
        <v>1268</v>
      </c>
      <c r="L298" s="160">
        <f t="shared" si="110"/>
        <v>0.3921380633</v>
      </c>
      <c r="M298" s="158">
        <f t="shared" ref="M298:O298" si="111">M95+M159+M222+M297</f>
        <v>22</v>
      </c>
      <c r="N298" s="158">
        <f t="shared" si="111"/>
        <v>9</v>
      </c>
      <c r="O298" s="158">
        <f t="shared" si="111"/>
        <v>13</v>
      </c>
      <c r="P298" s="159">
        <f t="shared" si="112"/>
        <v>0.4090909091</v>
      </c>
      <c r="Q298" s="158">
        <f t="shared" ref="Q298:S298" si="113">Q95+Q159+Q222+Q297</f>
        <v>34</v>
      </c>
      <c r="R298" s="158">
        <f t="shared" si="113"/>
        <v>20</v>
      </c>
      <c r="S298" s="158">
        <f t="shared" si="113"/>
        <v>14</v>
      </c>
      <c r="T298" s="160">
        <f t="shared" si="114"/>
        <v>0.5882352941</v>
      </c>
      <c r="U298" s="157">
        <f t="shared" ref="U298:X298" si="115">U95+U159+U222+U297</f>
        <v>49</v>
      </c>
      <c r="V298" s="158">
        <f t="shared" si="115"/>
        <v>225</v>
      </c>
      <c r="W298" s="158">
        <f t="shared" si="115"/>
        <v>7</v>
      </c>
      <c r="X298" s="161">
        <f t="shared" si="115"/>
        <v>20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646</v>
      </c>
      <c r="G306" s="178">
        <f t="shared" si="116"/>
        <v>265</v>
      </c>
      <c r="H306" s="180">
        <f t="shared" ref="H306:H307" si="120">F306/E306</f>
        <v>0.7091108672</v>
      </c>
      <c r="I306" s="178">
        <f t="shared" ref="I306:O306" si="117">(I95)</f>
        <v>1011</v>
      </c>
      <c r="J306" s="179">
        <f t="shared" si="117"/>
        <v>465</v>
      </c>
      <c r="K306" s="178">
        <f t="shared" si="117"/>
        <v>546</v>
      </c>
      <c r="L306" s="180">
        <f t="shared" si="117"/>
        <v>0.4599406528</v>
      </c>
      <c r="M306" s="178">
        <f t="shared" si="117"/>
        <v>10</v>
      </c>
      <c r="N306" s="179">
        <f t="shared" si="117"/>
        <v>3</v>
      </c>
      <c r="O306" s="178">
        <f t="shared" si="117"/>
        <v>7</v>
      </c>
      <c r="P306" s="180">
        <f t="shared" ref="P306:X306" si="118">P95</f>
        <v>0.3</v>
      </c>
      <c r="Q306" s="178">
        <f t="shared" si="118"/>
        <v>22</v>
      </c>
      <c r="R306" s="179">
        <f t="shared" si="118"/>
        <v>13</v>
      </c>
      <c r="S306" s="178">
        <f t="shared" si="118"/>
        <v>9</v>
      </c>
      <c r="T306" s="180">
        <f t="shared" si="118"/>
        <v>0.5909090909</v>
      </c>
      <c r="U306" s="181">
        <f t="shared" si="118"/>
        <v>20</v>
      </c>
      <c r="V306" s="181">
        <f t="shared" si="118"/>
        <v>56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223</v>
      </c>
      <c r="G307" s="184">
        <f t="shared" si="119"/>
        <v>133</v>
      </c>
      <c r="H307" s="186">
        <f t="shared" si="120"/>
        <v>0.6264044944</v>
      </c>
      <c r="I307" s="184">
        <f t="shared" ref="I307:L307" si="121">I159</f>
        <v>276</v>
      </c>
      <c r="J307" s="185">
        <f t="shared" si="121"/>
        <v>104</v>
      </c>
      <c r="K307" s="184">
        <f t="shared" si="121"/>
        <v>172</v>
      </c>
      <c r="L307" s="186">
        <f t="shared" si="121"/>
        <v>0.3768115942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16</v>
      </c>
      <c r="V307" s="185">
        <f t="shared" si="123"/>
        <v>46</v>
      </c>
      <c r="W307" s="185">
        <f t="shared" si="123"/>
        <v>4</v>
      </c>
      <c r="X307" s="187">
        <f t="shared" si="123"/>
        <v>11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113</v>
      </c>
      <c r="G308" s="189">
        <f t="shared" si="124"/>
        <v>166</v>
      </c>
      <c r="H308" s="191">
        <f t="shared" si="124"/>
        <v>0.4050179211</v>
      </c>
      <c r="I308" s="189">
        <f t="shared" si="124"/>
        <v>420</v>
      </c>
      <c r="J308" s="190">
        <f t="shared" si="124"/>
        <v>115</v>
      </c>
      <c r="K308" s="189">
        <f t="shared" si="124"/>
        <v>305</v>
      </c>
      <c r="L308" s="191">
        <f t="shared" si="124"/>
        <v>0.2738095238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2</v>
      </c>
      <c r="V308" s="192">
        <f t="shared" si="124"/>
        <v>33</v>
      </c>
      <c r="W308" s="192">
        <f t="shared" si="124"/>
        <v>2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122</v>
      </c>
      <c r="G309" s="195">
        <f t="shared" si="125"/>
        <v>132</v>
      </c>
      <c r="H309" s="197">
        <f t="shared" si="125"/>
        <v>0.4803149606</v>
      </c>
      <c r="I309" s="195">
        <f t="shared" si="125"/>
        <v>379</v>
      </c>
      <c r="J309" s="196">
        <f t="shared" si="125"/>
        <v>134</v>
      </c>
      <c r="K309" s="195">
        <f t="shared" si="125"/>
        <v>245</v>
      </c>
      <c r="L309" s="197">
        <f t="shared" si="125"/>
        <v>0.3535620053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2</v>
      </c>
      <c r="S309" s="195">
        <f t="shared" si="125"/>
        <v>3</v>
      </c>
      <c r="T309" s="197">
        <f t="shared" si="125"/>
        <v>0.4</v>
      </c>
      <c r="U309" s="196">
        <f t="shared" si="125"/>
        <v>11</v>
      </c>
      <c r="V309" s="196">
        <f t="shared" si="125"/>
        <v>90</v>
      </c>
      <c r="W309" s="196">
        <f t="shared" si="125"/>
        <v>0</v>
      </c>
      <c r="X309" s="198">
        <f t="shared" si="125"/>
        <v>5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1104</v>
      </c>
      <c r="G310" s="200">
        <f t="shared" si="126"/>
        <v>696</v>
      </c>
      <c r="H310" s="201">
        <f t="shared" si="126"/>
        <v>0.6133333333</v>
      </c>
      <c r="I310" s="200">
        <f t="shared" si="126"/>
        <v>2086</v>
      </c>
      <c r="J310" s="200">
        <f t="shared" si="126"/>
        <v>818</v>
      </c>
      <c r="K310" s="200">
        <f t="shared" si="126"/>
        <v>1268</v>
      </c>
      <c r="L310" s="201">
        <f t="shared" si="126"/>
        <v>0.3921380633</v>
      </c>
      <c r="M310" s="200">
        <f t="shared" si="126"/>
        <v>22</v>
      </c>
      <c r="N310" s="200">
        <f t="shared" si="126"/>
        <v>9</v>
      </c>
      <c r="O310" s="200">
        <f t="shared" si="126"/>
        <v>13</v>
      </c>
      <c r="P310" s="201">
        <f t="shared" si="126"/>
        <v>0.4090909091</v>
      </c>
      <c r="Q310" s="200">
        <f t="shared" si="126"/>
        <v>34</v>
      </c>
      <c r="R310" s="200">
        <f t="shared" si="126"/>
        <v>20</v>
      </c>
      <c r="S310" s="200">
        <f t="shared" si="126"/>
        <v>14</v>
      </c>
      <c r="T310" s="201">
        <f t="shared" si="126"/>
        <v>0.5882352941</v>
      </c>
      <c r="U310" s="200">
        <f t="shared" si="126"/>
        <v>49</v>
      </c>
      <c r="V310" s="200">
        <f t="shared" si="126"/>
        <v>225</v>
      </c>
      <c r="W310" s="200">
        <f t="shared" si="126"/>
        <v>7</v>
      </c>
      <c r="X310" s="202">
        <f t="shared" si="126"/>
        <v>20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649</v>
      </c>
      <c r="G318" s="178">
        <f t="shared" si="127"/>
        <v>272</v>
      </c>
      <c r="H318" s="180">
        <f t="shared" ref="H318:H322" si="130">F318/E318</f>
        <v>0.7046688382</v>
      </c>
      <c r="I318" s="178">
        <f t="shared" ref="I318:K318" si="128">I306+Q306</f>
        <v>1033</v>
      </c>
      <c r="J318" s="179">
        <f t="shared" si="128"/>
        <v>478</v>
      </c>
      <c r="K318" s="178">
        <f t="shared" si="128"/>
        <v>555</v>
      </c>
      <c r="L318" s="204">
        <f t="shared" ref="L318:L322" si="132">J318/I318</f>
        <v>0.4627299129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225</v>
      </c>
      <c r="G319" s="206">
        <f t="shared" si="129"/>
        <v>133</v>
      </c>
      <c r="H319" s="208">
        <f t="shared" si="130"/>
        <v>0.6284916201</v>
      </c>
      <c r="I319" s="206">
        <f t="shared" ref="I319:K319" si="131">I307+Q307</f>
        <v>278</v>
      </c>
      <c r="J319" s="207">
        <f t="shared" si="131"/>
        <v>105</v>
      </c>
      <c r="K319" s="206">
        <f t="shared" si="131"/>
        <v>173</v>
      </c>
      <c r="L319" s="209">
        <f t="shared" si="132"/>
        <v>0.3776978417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115</v>
      </c>
      <c r="G320" s="189">
        <f t="shared" si="133"/>
        <v>169</v>
      </c>
      <c r="H320" s="191">
        <f t="shared" si="130"/>
        <v>0.4049295775</v>
      </c>
      <c r="I320" s="189">
        <f t="shared" ref="I320:K320" si="134">I308+Q308</f>
        <v>425</v>
      </c>
      <c r="J320" s="190">
        <f t="shared" si="134"/>
        <v>119</v>
      </c>
      <c r="K320" s="189">
        <f t="shared" si="134"/>
        <v>306</v>
      </c>
      <c r="L320" s="210">
        <f t="shared" si="132"/>
        <v>0.28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124</v>
      </c>
      <c r="G321" s="195">
        <f t="shared" si="135"/>
        <v>135</v>
      </c>
      <c r="H321" s="197">
        <f t="shared" si="130"/>
        <v>0.4787644788</v>
      </c>
      <c r="I321" s="195">
        <f t="shared" ref="I321:K321" si="136">I309+Q309</f>
        <v>384</v>
      </c>
      <c r="J321" s="196">
        <f t="shared" si="136"/>
        <v>136</v>
      </c>
      <c r="K321" s="195">
        <f t="shared" si="136"/>
        <v>248</v>
      </c>
      <c r="L321" s="211">
        <f t="shared" si="132"/>
        <v>0.3541666667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1113</v>
      </c>
      <c r="G322" s="213">
        <f t="shared" si="137"/>
        <v>709</v>
      </c>
      <c r="H322" s="214">
        <f t="shared" si="130"/>
        <v>0.6108671789</v>
      </c>
      <c r="I322" s="213">
        <f t="shared" ref="I322:K322" si="138">I310+Q310</f>
        <v>2120</v>
      </c>
      <c r="J322" s="200">
        <f t="shared" si="138"/>
        <v>838</v>
      </c>
      <c r="K322" s="213">
        <f t="shared" si="138"/>
        <v>1282</v>
      </c>
      <c r="L322" s="215">
        <f t="shared" si="132"/>
        <v>0.3952830189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1104</v>
      </c>
      <c r="G326" s="224">
        <f t="shared" si="139"/>
        <v>696</v>
      </c>
      <c r="H326" s="225">
        <f t="shared" ref="H326:H330" si="141">F326/E326</f>
        <v>0.6133333333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818</v>
      </c>
      <c r="G327" s="224">
        <f t="shared" si="140"/>
        <v>1268</v>
      </c>
      <c r="H327" s="225">
        <f t="shared" si="141"/>
        <v>0.3921380633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9</v>
      </c>
      <c r="G328" s="224">
        <f t="shared" si="142"/>
        <v>13</v>
      </c>
      <c r="H328" s="225">
        <f t="shared" si="141"/>
        <v>0.4090909091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20</v>
      </c>
      <c r="G329" s="224">
        <f t="shared" si="143"/>
        <v>14</v>
      </c>
      <c r="H329" s="225">
        <f t="shared" si="141"/>
        <v>0.5882352941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1951</v>
      </c>
      <c r="G330" s="213">
        <f t="shared" si="144"/>
        <v>1991</v>
      </c>
      <c r="H330" s="227">
        <f t="shared" si="141"/>
        <v>0.4949264333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1104</v>
      </c>
      <c r="F333" s="224">
        <f>U298</f>
        <v>49</v>
      </c>
      <c r="G333" s="224">
        <f t="shared" ref="G333:G334" si="146">J344-G335</f>
        <v>236</v>
      </c>
      <c r="H333" s="230">
        <f t="shared" ref="H333:H336" si="147">E333+F333+G333</f>
        <v>1389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818</v>
      </c>
      <c r="F334" s="224">
        <f>V298</f>
        <v>225</v>
      </c>
      <c r="G334" s="224">
        <f t="shared" si="146"/>
        <v>202</v>
      </c>
      <c r="H334" s="230">
        <f t="shared" si="147"/>
        <v>1245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9</v>
      </c>
      <c r="F335" s="224">
        <f>W298</f>
        <v>7</v>
      </c>
      <c r="G335" s="231">
        <v>0.0</v>
      </c>
      <c r="H335" s="230">
        <f t="shared" si="147"/>
        <v>16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20</v>
      </c>
      <c r="F336" s="224">
        <f>X298</f>
        <v>20</v>
      </c>
      <c r="G336" s="231">
        <v>1.0</v>
      </c>
      <c r="H336" s="230">
        <f t="shared" si="147"/>
        <v>41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1951</v>
      </c>
      <c r="F337" s="213">
        <f t="shared" si="148"/>
        <v>301</v>
      </c>
      <c r="G337" s="213">
        <f t="shared" si="148"/>
        <v>439</v>
      </c>
      <c r="H337" s="232">
        <f>H333+H334+H335+H336</f>
        <v>2691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747</v>
      </c>
      <c r="F344" s="245">
        <v>476.0</v>
      </c>
      <c r="G344" s="245">
        <f t="shared" ref="G344:G346" si="150">SUM(E344:F344)</f>
        <v>1223</v>
      </c>
      <c r="H344" s="246">
        <v>38.0</v>
      </c>
      <c r="I344" s="246">
        <v>144.0</v>
      </c>
      <c r="J344" s="246">
        <v>236.0</v>
      </c>
      <c r="K344" s="247">
        <f t="shared" ref="K344:K345" si="151">M344-L344</f>
        <v>785</v>
      </c>
      <c r="L344" s="247">
        <f t="shared" ref="L344:L345" si="152">F344+I344</f>
        <v>620</v>
      </c>
      <c r="M344" s="248">
        <f t="shared" ref="M344:M345" si="153">H333+H335</f>
        <v>1405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748</v>
      </c>
      <c r="F345" s="245">
        <v>335.0</v>
      </c>
      <c r="G345" s="245">
        <f t="shared" si="150"/>
        <v>1083</v>
      </c>
      <c r="H345" s="246">
        <v>40.0</v>
      </c>
      <c r="I345" s="246">
        <v>163.0</v>
      </c>
      <c r="J345" s="246">
        <f>SUM(H345:I345)</f>
        <v>203</v>
      </c>
      <c r="K345" s="247">
        <f t="shared" si="151"/>
        <v>788</v>
      </c>
      <c r="L345" s="247">
        <f t="shared" si="152"/>
        <v>498</v>
      </c>
      <c r="M345" s="248">
        <f t="shared" si="153"/>
        <v>1286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1495</v>
      </c>
      <c r="F346" s="250">
        <f>SUM(F344:F345)</f>
        <v>811</v>
      </c>
      <c r="G346" s="250">
        <f t="shared" si="150"/>
        <v>2306</v>
      </c>
      <c r="H346" s="251">
        <f t="shared" ref="H346:M346" si="154">SUM(H344:H345)</f>
        <v>78</v>
      </c>
      <c r="I346" s="251">
        <f t="shared" si="154"/>
        <v>307</v>
      </c>
      <c r="J346" s="251">
        <f t="shared" si="154"/>
        <v>439</v>
      </c>
      <c r="K346" s="252">
        <f t="shared" si="154"/>
        <v>1573</v>
      </c>
      <c r="L346" s="252">
        <f t="shared" si="154"/>
        <v>1118</v>
      </c>
      <c r="M346" s="253">
        <f t="shared" si="154"/>
        <v>2691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6.0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9.0</v>
      </c>
      <c r="G354" s="269">
        <f t="shared" si="155"/>
        <v>11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3.0</v>
      </c>
      <c r="F355" s="271">
        <v>7.0</v>
      </c>
      <c r="G355" s="272">
        <f t="shared" si="155"/>
        <v>10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4.0</v>
      </c>
      <c r="F356" s="274">
        <v>7.0</v>
      </c>
      <c r="G356" s="275">
        <f t="shared" si="155"/>
        <v>11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10</v>
      </c>
      <c r="F357" s="277">
        <f t="shared" si="156"/>
        <v>29</v>
      </c>
      <c r="G357" s="277">
        <f t="shared" si="156"/>
        <v>39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12.0</v>
      </c>
      <c r="F358" s="279">
        <v>42.0</v>
      </c>
      <c r="G358" s="279">
        <f>SUM(E358:F358)</f>
        <v>54</v>
      </c>
      <c r="H358" s="163"/>
      <c r="I358" s="280">
        <f>G357+G358</f>
        <v>93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43034.0</v>
      </c>
      <c r="K365" s="5"/>
      <c r="L365" s="5"/>
      <c r="M365" s="5"/>
      <c r="N365" s="22"/>
      <c r="O365" s="225">
        <f>J365/J373</f>
        <v>0.5085258493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8849.0</v>
      </c>
      <c r="K366" s="5"/>
      <c r="L366" s="5"/>
      <c r="M366" s="5"/>
      <c r="N366" s="22"/>
      <c r="O366" s="225">
        <f>J366/J373</f>
        <v>0.1045672083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5764.0</v>
      </c>
      <c r="K367" s="5"/>
      <c r="L367" s="5"/>
      <c r="M367" s="5"/>
      <c r="N367" s="22"/>
      <c r="O367" s="225">
        <f>J367/J373</f>
        <v>0.06811225997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4915.0</v>
      </c>
      <c r="K368" s="5"/>
      <c r="L368" s="5"/>
      <c r="M368" s="5"/>
      <c r="N368" s="22"/>
      <c r="O368" s="225">
        <f>J368/J373</f>
        <v>0.05807976366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4453.0</v>
      </c>
      <c r="K369" s="5"/>
      <c r="L369" s="5"/>
      <c r="M369" s="5"/>
      <c r="N369" s="22"/>
      <c r="O369" s="225">
        <f>J369/J373</f>
        <v>0.05262038405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3844.0</v>
      </c>
      <c r="K370" s="5"/>
      <c r="L370" s="5"/>
      <c r="M370" s="5"/>
      <c r="N370" s="22"/>
      <c r="O370" s="225">
        <f>J370/J373</f>
        <v>0.0454239291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2664+1751+996+796+816+786</f>
        <v>7809</v>
      </c>
      <c r="K371" s="5"/>
      <c r="L371" s="5"/>
      <c r="M371" s="5"/>
      <c r="N371" s="22"/>
      <c r="O371" s="225">
        <f>J371/J373</f>
        <v>0.09227769572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84625-78668</f>
        <v>5957</v>
      </c>
      <c r="K372" s="5"/>
      <c r="L372" s="5"/>
      <c r="M372" s="5"/>
      <c r="N372" s="22"/>
      <c r="O372" s="225">
        <f>J372/J373</f>
        <v>0.0703929099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84625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585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17028.0</v>
      </c>
      <c r="I381" s="22"/>
      <c r="J381" s="316">
        <f>H381/H387</f>
        <v>0.2012171344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19719</v>
      </c>
      <c r="U381" s="22"/>
      <c r="V381" s="322">
        <f>T381/T387</f>
        <v>0.1889426532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3738.0</v>
      </c>
      <c r="I382" s="22"/>
      <c r="J382" s="316">
        <f>H382/H387</f>
        <v>0.04417134417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5065</v>
      </c>
      <c r="U382" s="22"/>
      <c r="V382" s="322">
        <f>T382/T387</f>
        <v>0.04853159584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0.00009453471196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0.0002299621521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0.00002363367799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0.00009581756336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20776</v>
      </c>
      <c r="I385" s="22"/>
      <c r="J385" s="316">
        <f>H385/H387</f>
        <v>0.245506647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24818</v>
      </c>
      <c r="U385" s="22"/>
      <c r="V385" s="322">
        <f>T385/T387</f>
        <v>0.2378000287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63849</v>
      </c>
      <c r="I386" s="22"/>
      <c r="J386" s="316">
        <f>H386/H387</f>
        <v>0.754493353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79547</v>
      </c>
      <c r="U386" s="22"/>
      <c r="V386" s="322">
        <f>T386/T387</f>
        <v>0.7621999713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84625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104365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4.0"/>
    <col customWidth="1" min="3" max="3" width="26.29"/>
    <col customWidth="1" min="4" max="4" width="33.0"/>
    <col customWidth="1" min="5" max="5" width="5.86"/>
    <col customWidth="1" min="6" max="7" width="6.43"/>
    <col customWidth="1" min="8" max="10" width="5.43"/>
    <col customWidth="1" min="11" max="11" width="5.57"/>
    <col customWidth="1" min="12" max="12" width="5.71"/>
    <col customWidth="1" min="13" max="13" width="6.43"/>
    <col customWidth="1" min="14" max="24" width="5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44425.0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27.7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40.5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>
        <v>17.0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19.0</v>
      </c>
      <c r="K16" s="54">
        <f t="shared" ref="K16:K17" si="3">I16-J16</f>
        <v>19</v>
      </c>
      <c r="L16" s="56">
        <f t="shared" ref="L16:L17" si="4">J16/I16</f>
        <v>0.5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>
        <v>2.0</v>
      </c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0.0</v>
      </c>
      <c r="G19" s="54">
        <f t="shared" ref="G19:G20" si="5">E19-F19</f>
        <v>10</v>
      </c>
      <c r="H19" s="55">
        <f t="shared" ref="H19:H20" si="6">F19/E19</f>
        <v>0</v>
      </c>
      <c r="I19" s="54">
        <v>10.0</v>
      </c>
      <c r="J19" s="53">
        <v>4.0</v>
      </c>
      <c r="K19" s="54">
        <f t="shared" ref="K19:K22" si="7">I19-J19</f>
        <v>6</v>
      </c>
      <c r="L19" s="56">
        <f t="shared" ref="L19:L22" si="8">J19/I19</f>
        <v>0.4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61.0</v>
      </c>
      <c r="G20" s="54">
        <f t="shared" si="5"/>
        <v>19</v>
      </c>
      <c r="H20" s="55">
        <f t="shared" si="6"/>
        <v>0.7625</v>
      </c>
      <c r="I20" s="54">
        <v>70.0</v>
      </c>
      <c r="J20" s="53">
        <v>41.0</v>
      </c>
      <c r="K20" s="54">
        <f t="shared" si="7"/>
        <v>29</v>
      </c>
      <c r="L20" s="56">
        <f t="shared" si="8"/>
        <v>0.5857142857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15.0</v>
      </c>
      <c r="K21" s="54">
        <f t="shared" si="7"/>
        <v>12</v>
      </c>
      <c r="L21" s="56">
        <f t="shared" si="8"/>
        <v>0.5555555556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>
        <v>1.0</v>
      </c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48.0</v>
      </c>
      <c r="G22" s="54">
        <f>E22-F22</f>
        <v>0</v>
      </c>
      <c r="H22" s="55">
        <f>F22/E22</f>
        <v>1</v>
      </c>
      <c r="I22" s="54">
        <v>60.0</v>
      </c>
      <c r="J22" s="53">
        <v>30.0</v>
      </c>
      <c r="K22" s="54">
        <f t="shared" si="7"/>
        <v>30</v>
      </c>
      <c r="L22" s="56">
        <f t="shared" si="8"/>
        <v>0.5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5.0</v>
      </c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9.0</v>
      </c>
      <c r="S23" s="54">
        <v>6.0</v>
      </c>
      <c r="T23" s="56">
        <f>R23/Q23</f>
        <v>0.9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6.0</v>
      </c>
      <c r="K25" s="54">
        <f t="shared" ref="K25:K30" si="11">I25-J25</f>
        <v>2</v>
      </c>
      <c r="L25" s="56">
        <f t="shared" ref="L25:L30" si="12">J25/I25</f>
        <v>0.75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17.0</v>
      </c>
      <c r="K26" s="54">
        <f t="shared" si="11"/>
        <v>13</v>
      </c>
      <c r="L26" s="56">
        <f t="shared" si="12"/>
        <v>0.5666666667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>
        <v>4.0</v>
      </c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40.0</v>
      </c>
      <c r="G28" s="54">
        <f t="shared" ref="G28:G29" si="13">E28-F28</f>
        <v>43</v>
      </c>
      <c r="H28" s="55">
        <f t="shared" ref="H28:H29" si="14">F28/E28</f>
        <v>0.4819277108</v>
      </c>
      <c r="I28" s="54">
        <v>24.0</v>
      </c>
      <c r="J28" s="53">
        <v>20.0</v>
      </c>
      <c r="K28" s="54">
        <f t="shared" si="11"/>
        <v>4</v>
      </c>
      <c r="L28" s="56">
        <f t="shared" si="12"/>
        <v>0.8333333333</v>
      </c>
      <c r="M28" s="66"/>
      <c r="N28" s="61"/>
      <c r="O28" s="59"/>
      <c r="P28" s="55"/>
      <c r="Q28" s="66">
        <v>10.0</v>
      </c>
      <c r="R28" s="53">
        <v>9.0</v>
      </c>
      <c r="S28" s="54">
        <f>Q28-R28</f>
        <v>1</v>
      </c>
      <c r="T28" s="56">
        <f>R28/Q28</f>
        <v>0.9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67.0</v>
      </c>
      <c r="G29" s="54">
        <f t="shared" si="13"/>
        <v>39</v>
      </c>
      <c r="H29" s="55">
        <f t="shared" si="14"/>
        <v>0.6320754717</v>
      </c>
      <c r="I29" s="68">
        <v>101.0</v>
      </c>
      <c r="J29" s="69">
        <v>99.0</v>
      </c>
      <c r="K29" s="54">
        <f t="shared" si="11"/>
        <v>2</v>
      </c>
      <c r="L29" s="56">
        <f t="shared" si="12"/>
        <v>0.9801980198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63.0</v>
      </c>
      <c r="G34" s="54">
        <f>E34-F34</f>
        <v>5</v>
      </c>
      <c r="H34" s="55">
        <f>F34/E34</f>
        <v>0.9264705882</v>
      </c>
      <c r="I34" s="54">
        <v>14.0</v>
      </c>
      <c r="J34" s="53">
        <v>3.0</v>
      </c>
      <c r="K34" s="54">
        <f>I34-J34</f>
        <v>11</v>
      </c>
      <c r="L34" s="56">
        <f>J34/I34</f>
        <v>0.2142857143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/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28.0</v>
      </c>
      <c r="G38" s="54">
        <f>E38-F38</f>
        <v>23</v>
      </c>
      <c r="H38" s="55">
        <f>F38/E38</f>
        <v>0.5490196078</v>
      </c>
      <c r="I38" s="54">
        <v>26.0</v>
      </c>
      <c r="J38" s="53">
        <v>23.0</v>
      </c>
      <c r="K38" s="54">
        <f>I38-J38</f>
        <v>3</v>
      </c>
      <c r="L38" s="56">
        <f>J38/I38</f>
        <v>0.8846153846</v>
      </c>
      <c r="M38" s="66"/>
      <c r="N38" s="61"/>
      <c r="O38" s="59"/>
      <c r="P38" s="55"/>
      <c r="Q38" s="66"/>
      <c r="R38" s="53"/>
      <c r="S38" s="54"/>
      <c r="T38" s="56"/>
      <c r="U38" s="61"/>
      <c r="V38" s="61"/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22.0</v>
      </c>
      <c r="G41" s="54">
        <f t="shared" ref="G41:G42" si="15">E41-F41</f>
        <v>9</v>
      </c>
      <c r="H41" s="55">
        <f t="shared" ref="H41:H42" si="16">F41/E41</f>
        <v>0.7096774194</v>
      </c>
      <c r="I41" s="54">
        <v>36.0</v>
      </c>
      <c r="J41" s="53">
        <v>22.0</v>
      </c>
      <c r="K41" s="54">
        <f t="shared" ref="K41:K42" si="17">I41-J41</f>
        <v>14</v>
      </c>
      <c r="L41" s="56">
        <f t="shared" ref="L41:L42" si="18">J41/I41</f>
        <v>0.6111111111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142.0</v>
      </c>
      <c r="G42" s="54">
        <f t="shared" si="15"/>
        <v>64</v>
      </c>
      <c r="H42" s="55">
        <f t="shared" si="16"/>
        <v>0.6893203883</v>
      </c>
      <c r="I42" s="54">
        <v>250.0</v>
      </c>
      <c r="J42" s="53">
        <v>87.0</v>
      </c>
      <c r="K42" s="54">
        <f t="shared" si="17"/>
        <v>163</v>
      </c>
      <c r="L42" s="56">
        <f t="shared" si="18"/>
        <v>0.348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2.0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2.0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14.0</v>
      </c>
      <c r="K49" s="54">
        <f>I49-J49</f>
        <v>26</v>
      </c>
      <c r="L49" s="56">
        <f>J49/I49</f>
        <v>0.35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27.0</v>
      </c>
      <c r="G58" s="54">
        <f>E58-F58</f>
        <v>19</v>
      </c>
      <c r="H58" s="55">
        <f>F58/E58</f>
        <v>0.5869565217</v>
      </c>
      <c r="I58" s="54">
        <v>48.0</v>
      </c>
      <c r="J58" s="53">
        <v>15.0</v>
      </c>
      <c r="K58" s="54">
        <f>I58-J58</f>
        <v>33</v>
      </c>
      <c r="L58" s="56">
        <f>J58/I58</f>
        <v>0.3125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4.0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10.0</v>
      </c>
      <c r="K73" s="54">
        <f t="shared" ref="K73:K76" si="21">I73-J73</f>
        <v>1</v>
      </c>
      <c r="L73" s="56">
        <f t="shared" ref="L73:L76" si="22">J73/I73</f>
        <v>0.9090909091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19.0</v>
      </c>
      <c r="G75" s="54">
        <f t="shared" si="19"/>
        <v>21</v>
      </c>
      <c r="H75" s="55">
        <f t="shared" si="20"/>
        <v>0.475</v>
      </c>
      <c r="I75" s="54">
        <v>80.0</v>
      </c>
      <c r="J75" s="53">
        <v>15.0</v>
      </c>
      <c r="K75" s="54">
        <f t="shared" si="21"/>
        <v>65</v>
      </c>
      <c r="L75" s="56">
        <f t="shared" si="22"/>
        <v>0.1875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1.0</v>
      </c>
      <c r="K78" s="54">
        <f>I78-J78</f>
        <v>19</v>
      </c>
      <c r="L78" s="56">
        <f>J78/I78</f>
        <v>0.05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9.0</v>
      </c>
      <c r="G82" s="54">
        <f>E82-F82</f>
        <v>1</v>
      </c>
      <c r="H82" s="55">
        <f>F82/E82</f>
        <v>0.9</v>
      </c>
      <c r="I82" s="54">
        <v>20.0</v>
      </c>
      <c r="J82" s="53">
        <v>4.0</v>
      </c>
      <c r="K82" s="54">
        <f>I82-J82</f>
        <v>16</v>
      </c>
      <c r="L82" s="56">
        <f>J82/I82</f>
        <v>0.2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>
        <v>1.0</v>
      </c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3.0</v>
      </c>
      <c r="K92" s="54">
        <f t="shared" ref="K92:K93" si="23">I92-J92</f>
        <v>5</v>
      </c>
      <c r="L92" s="56">
        <f t="shared" ref="L92:L93" si="24">J92/I92</f>
        <v>0.375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1.0</v>
      </c>
      <c r="S94" s="54">
        <f t="shared" ref="S94:S96" si="31">Q94-R94</f>
        <v>1</v>
      </c>
      <c r="T94" s="56">
        <f t="shared" ref="T94:T96" si="32">R94/Q94</f>
        <v>0.5</v>
      </c>
      <c r="U94" s="61">
        <v>2.0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585</v>
      </c>
      <c r="G95" s="77">
        <f t="shared" si="25"/>
        <v>326</v>
      </c>
      <c r="H95" s="33">
        <f t="shared" si="26"/>
        <v>0.6421514819</v>
      </c>
      <c r="I95" s="32">
        <f t="shared" ref="I95:J95" si="28">SUM(I11:I94)</f>
        <v>1011</v>
      </c>
      <c r="J95" s="32">
        <f t="shared" si="28"/>
        <v>480</v>
      </c>
      <c r="K95" s="32">
        <f t="shared" ref="K95:K97" si="34">I95-J95</f>
        <v>531</v>
      </c>
      <c r="L95" s="78">
        <f t="shared" ref="L95:L97" si="35">J95/I95</f>
        <v>0.4747774481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19</v>
      </c>
      <c r="S95" s="81">
        <f t="shared" si="31"/>
        <v>3</v>
      </c>
      <c r="T95" s="78">
        <f t="shared" si="32"/>
        <v>0.8636363636</v>
      </c>
      <c r="U95" s="77">
        <f t="shared" ref="U95:X95" si="33">SUM(U11:U94)</f>
        <v>16</v>
      </c>
      <c r="V95" s="77">
        <f t="shared" si="33"/>
        <v>30</v>
      </c>
      <c r="W95" s="77">
        <f t="shared" si="33"/>
        <v>1</v>
      </c>
      <c r="X95" s="82">
        <f t="shared" si="33"/>
        <v>4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2.0</v>
      </c>
      <c r="G96" s="88">
        <f t="shared" si="25"/>
        <v>0</v>
      </c>
      <c r="H96" s="89">
        <f t="shared" si="26"/>
        <v>1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>
        <v>1.0</v>
      </c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5.0</v>
      </c>
      <c r="G97" s="96">
        <f t="shared" si="25"/>
        <v>0</v>
      </c>
      <c r="H97" s="97">
        <f t="shared" si="26"/>
        <v>1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10.0</v>
      </c>
      <c r="G100" s="96">
        <f>E100-F100</f>
        <v>3</v>
      </c>
      <c r="H100" s="97">
        <f>F100/E100</f>
        <v>0.7692307692</v>
      </c>
      <c r="I100" s="96">
        <v>20.0</v>
      </c>
      <c r="J100" s="95">
        <v>13.0</v>
      </c>
      <c r="K100" s="98">
        <f t="shared" si="38"/>
        <v>7</v>
      </c>
      <c r="L100" s="99">
        <f t="shared" si="39"/>
        <v>0.65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1.0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1.0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3.0</v>
      </c>
      <c r="G107" s="96">
        <f>E107-F107</f>
        <v>5</v>
      </c>
      <c r="H107" s="97">
        <f>F107/E107</f>
        <v>0.375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26.0</v>
      </c>
      <c r="G116" s="96">
        <f>E116-F116</f>
        <v>7</v>
      </c>
      <c r="H116" s="97">
        <f>F116/E116</f>
        <v>0.7878787879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>
        <v>2.0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/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50.0</v>
      </c>
      <c r="G123" s="96">
        <f t="shared" si="42"/>
        <v>20</v>
      </c>
      <c r="H123" s="97">
        <f t="shared" si="43"/>
        <v>0.7142857143</v>
      </c>
      <c r="I123" s="96">
        <v>67.0</v>
      </c>
      <c r="J123" s="95">
        <v>12.0</v>
      </c>
      <c r="K123" s="98">
        <f t="shared" si="44"/>
        <v>55</v>
      </c>
      <c r="L123" s="99">
        <f t="shared" si="45"/>
        <v>0.1791044776</v>
      </c>
      <c r="M123" s="96"/>
      <c r="N123" s="95"/>
      <c r="O123" s="98"/>
      <c r="P123" s="97"/>
      <c r="Q123" s="96"/>
      <c r="R123" s="95"/>
      <c r="S123" s="98"/>
      <c r="T123" s="99"/>
      <c r="U123" s="100">
        <v>3.0</v>
      </c>
      <c r="V123" s="95">
        <v>3.0</v>
      </c>
      <c r="W123" s="95"/>
      <c r="X123" s="101">
        <v>7.0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/>
      <c r="V124" s="95">
        <v>2.0</v>
      </c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53.0</v>
      </c>
      <c r="G126" s="96">
        <f t="shared" ref="G126:G129" si="46">E126-F126</f>
        <v>17</v>
      </c>
      <c r="H126" s="97">
        <f t="shared" ref="H126:H129" si="47">F126/E126</f>
        <v>0.7571428571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>
        <v>1.0</v>
      </c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9.0</v>
      </c>
      <c r="G127" s="96">
        <f t="shared" si="46"/>
        <v>21</v>
      </c>
      <c r="H127" s="97">
        <f t="shared" si="47"/>
        <v>0.3</v>
      </c>
      <c r="I127" s="96">
        <v>28.0</v>
      </c>
      <c r="J127" s="95">
        <v>6.0</v>
      </c>
      <c r="K127" s="98">
        <f t="shared" ref="K127:K129" si="48">I127-J127</f>
        <v>22</v>
      </c>
      <c r="L127" s="99">
        <f t="shared" ref="L127:L129" si="49">J127/I127</f>
        <v>0.2142857143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10.0</v>
      </c>
      <c r="G129" s="96">
        <f t="shared" si="46"/>
        <v>0</v>
      </c>
      <c r="H129" s="97">
        <f t="shared" si="47"/>
        <v>1</v>
      </c>
      <c r="I129" s="96">
        <v>10.0</v>
      </c>
      <c r="J129" s="95">
        <v>5.0</v>
      </c>
      <c r="K129" s="98">
        <f t="shared" si="48"/>
        <v>5</v>
      </c>
      <c r="L129" s="99">
        <f t="shared" si="49"/>
        <v>0.5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7.0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1.0</v>
      </c>
      <c r="K136" s="98">
        <f>I136-J136</f>
        <v>11</v>
      </c>
      <c r="L136" s="99">
        <f>J136/I136</f>
        <v>0.08333333333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1.0</v>
      </c>
      <c r="K139" s="98">
        <f t="shared" ref="K139:K142" si="50">I139-J139</f>
        <v>9</v>
      </c>
      <c r="L139" s="99">
        <f t="shared" ref="L139:L142" si="51">J139/I139</f>
        <v>0.1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18.0</v>
      </c>
      <c r="K140" s="98">
        <f t="shared" si="50"/>
        <v>8</v>
      </c>
      <c r="L140" s="99">
        <f t="shared" si="51"/>
        <v>0.6923076923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6.0</v>
      </c>
      <c r="K145" s="98">
        <f t="shared" si="52"/>
        <v>6</v>
      </c>
      <c r="L145" s="99">
        <f t="shared" si="53"/>
        <v>0.5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12.0</v>
      </c>
      <c r="G147" s="96">
        <f>E147-F147</f>
        <v>16</v>
      </c>
      <c r="H147" s="97">
        <f>F147/E147</f>
        <v>0.4285714286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2.0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232</v>
      </c>
      <c r="G159" s="107">
        <f t="shared" ref="G159:G160" si="61">E159-F159</f>
        <v>124</v>
      </c>
      <c r="H159" s="108">
        <f t="shared" ref="H159:H160" si="62">F159/E159</f>
        <v>0.6516853933</v>
      </c>
      <c r="I159" s="107">
        <f t="shared" ref="I159:J159" si="55">SUM(I96:I158)</f>
        <v>276</v>
      </c>
      <c r="J159" s="107">
        <f t="shared" si="55"/>
        <v>94</v>
      </c>
      <c r="K159" s="109">
        <f t="shared" si="56"/>
        <v>182</v>
      </c>
      <c r="L159" s="110">
        <f t="shared" si="57"/>
        <v>0.3405797101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14</v>
      </c>
      <c r="V159" s="107">
        <f t="shared" si="60"/>
        <v>46</v>
      </c>
      <c r="W159" s="107">
        <f t="shared" si="60"/>
        <v>6</v>
      </c>
      <c r="X159" s="111">
        <f t="shared" si="60"/>
        <v>11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9.0</v>
      </c>
      <c r="G160" s="116">
        <f t="shared" si="61"/>
        <v>10</v>
      </c>
      <c r="H160" s="117">
        <f t="shared" si="62"/>
        <v>0.4736842105</v>
      </c>
      <c r="I160" s="116">
        <v>15.0</v>
      </c>
      <c r="J160" s="115">
        <v>4.0</v>
      </c>
      <c r="K160" s="118">
        <f t="shared" si="56"/>
        <v>11</v>
      </c>
      <c r="L160" s="119">
        <f t="shared" si="57"/>
        <v>0.2666666667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1.0</v>
      </c>
      <c r="K162" s="127">
        <f>I162-J162</f>
        <v>4</v>
      </c>
      <c r="L162" s="128">
        <f>J162/I162</f>
        <v>0.2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23.0</v>
      </c>
      <c r="K174" s="127">
        <f t="shared" ref="K174:K175" si="67">I174-J174</f>
        <v>31</v>
      </c>
      <c r="L174" s="128">
        <f t="shared" ref="L174:L175" si="68">J174/I174</f>
        <v>0.4259259259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5.0</v>
      </c>
      <c r="G188" s="125">
        <f t="shared" si="69"/>
        <v>15</v>
      </c>
      <c r="H188" s="126">
        <f t="shared" si="70"/>
        <v>0.25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>
        <v>1.0</v>
      </c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14.0</v>
      </c>
      <c r="K198" s="127">
        <f>I198-J198</f>
        <v>1</v>
      </c>
      <c r="L198" s="128">
        <f>J198/I198</f>
        <v>0.9333333333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>
        <v>1.0</v>
      </c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18.0</v>
      </c>
      <c r="G208" s="125">
        <f t="shared" si="73"/>
        <v>38</v>
      </c>
      <c r="H208" s="126">
        <f t="shared" si="74"/>
        <v>0.3214285714</v>
      </c>
      <c r="I208" s="125">
        <v>89.0</v>
      </c>
      <c r="J208" s="121">
        <v>36.0</v>
      </c>
      <c r="K208" s="127">
        <f t="shared" si="75"/>
        <v>53</v>
      </c>
      <c r="L208" s="128">
        <f t="shared" si="76"/>
        <v>0.404494382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>
        <v>1.0</v>
      </c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13.0</v>
      </c>
      <c r="G214" s="125">
        <f t="shared" si="77"/>
        <v>7</v>
      </c>
      <c r="H214" s="126">
        <f t="shared" si="78"/>
        <v>0.65</v>
      </c>
      <c r="I214" s="125">
        <v>30.0</v>
      </c>
      <c r="J214" s="121">
        <v>9.0</v>
      </c>
      <c r="K214" s="127">
        <f t="shared" ref="K214:K215" si="79">I214-J214</f>
        <v>21</v>
      </c>
      <c r="L214" s="128">
        <f t="shared" ref="L214:L215" si="80">J214/I214</f>
        <v>0.3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18.0</v>
      </c>
      <c r="G220" s="125">
        <f>E220-F220</f>
        <v>30</v>
      </c>
      <c r="H220" s="126">
        <f>F220/E220</f>
        <v>0.375</v>
      </c>
      <c r="I220" s="125">
        <v>34.0</v>
      </c>
      <c r="J220" s="121">
        <v>11.0</v>
      </c>
      <c r="K220" s="127">
        <f>I220-J220</f>
        <v>23</v>
      </c>
      <c r="L220" s="128">
        <f>J220/I220</f>
        <v>0.3235294118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10.0</v>
      </c>
      <c r="W220" s="121">
        <v>1.0</v>
      </c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106</v>
      </c>
      <c r="G222" s="77">
        <f t="shared" ref="G222:G223" si="86">E222-F222</f>
        <v>173</v>
      </c>
      <c r="H222" s="33">
        <f t="shared" ref="H222:H223" si="87">F222/E222</f>
        <v>0.3799283154</v>
      </c>
      <c r="I222" s="77">
        <f t="shared" ref="I222:J222" si="82">SUM(I160:I221)</f>
        <v>420</v>
      </c>
      <c r="J222" s="77">
        <f t="shared" si="82"/>
        <v>126</v>
      </c>
      <c r="K222" s="32">
        <f t="shared" ref="K222:K223" si="88">I222-J222</f>
        <v>294</v>
      </c>
      <c r="L222" s="78">
        <f t="shared" ref="L222:L223" si="89">J222/I222</f>
        <v>0.3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3</v>
      </c>
      <c r="V222" s="77">
        <f t="shared" si="85"/>
        <v>34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7.0</v>
      </c>
      <c r="G223" s="139">
        <f t="shared" si="86"/>
        <v>49</v>
      </c>
      <c r="H223" s="140">
        <f t="shared" si="87"/>
        <v>0.125</v>
      </c>
      <c r="I223" s="139">
        <v>30.0</v>
      </c>
      <c r="J223" s="138">
        <v>7.0</v>
      </c>
      <c r="K223" s="141">
        <f t="shared" si="88"/>
        <v>23</v>
      </c>
      <c r="L223" s="142">
        <f t="shared" si="89"/>
        <v>0.2333333333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19.0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11.0</v>
      </c>
      <c r="G232" s="143">
        <f>E232-F232</f>
        <v>12</v>
      </c>
      <c r="H232" s="146">
        <f>F232/E232</f>
        <v>0.4782608696</v>
      </c>
      <c r="I232" s="143">
        <v>58.0</v>
      </c>
      <c r="J232" s="144">
        <v>20.0</v>
      </c>
      <c r="K232" s="145">
        <f t="shared" si="90"/>
        <v>38</v>
      </c>
      <c r="L232" s="147">
        <f t="shared" si="91"/>
        <v>0.3448275862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2.0</v>
      </c>
      <c r="S233" s="145">
        <f>Q233-R233</f>
        <v>3</v>
      </c>
      <c r="T233" s="147">
        <f>R233/Q233</f>
        <v>0.4</v>
      </c>
      <c r="U233" s="144"/>
      <c r="V233" s="144">
        <v>1.0</v>
      </c>
      <c r="W233" s="144"/>
      <c r="X233" s="148">
        <v>1.0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73.0</v>
      </c>
      <c r="G238" s="143">
        <f t="shared" si="92"/>
        <v>33</v>
      </c>
      <c r="H238" s="146">
        <f t="shared" si="93"/>
        <v>0.6886792453</v>
      </c>
      <c r="I238" s="143">
        <v>96.0</v>
      </c>
      <c r="J238" s="144">
        <v>51.0</v>
      </c>
      <c r="K238" s="145">
        <f>I238-J238</f>
        <v>45</v>
      </c>
      <c r="L238" s="147">
        <f>J238/I238</f>
        <v>0.53125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5.0</v>
      </c>
      <c r="V238" s="144">
        <v>31.0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32.0</v>
      </c>
      <c r="K242" s="145">
        <f t="shared" si="94"/>
        <v>8</v>
      </c>
      <c r="L242" s="147">
        <f t="shared" si="95"/>
        <v>0.8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2.0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4.0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2.0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5.0</v>
      </c>
      <c r="K257" s="145">
        <f>I257-J257</f>
        <v>5</v>
      </c>
      <c r="L257" s="147">
        <f>J257/I257</f>
        <v>0.5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8.0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>
        <v>1.0</v>
      </c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8.0</v>
      </c>
      <c r="G268" s="143">
        <f>E268-F268</f>
        <v>7</v>
      </c>
      <c r="H268" s="146">
        <f>F268/E268</f>
        <v>0.5333333333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7.0</v>
      </c>
      <c r="K269" s="145">
        <f t="shared" si="96"/>
        <v>4</v>
      </c>
      <c r="L269" s="147">
        <f t="shared" si="97"/>
        <v>0.6363636364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4.0</v>
      </c>
      <c r="K278" s="145">
        <f>I278-J278</f>
        <v>5</v>
      </c>
      <c r="L278" s="147">
        <f>J278/I278</f>
        <v>0.4444444444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1.0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5.0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3.0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8.0</v>
      </c>
      <c r="G287" s="143">
        <f t="shared" ref="G287:G289" si="98">E287-F287</f>
        <v>12</v>
      </c>
      <c r="H287" s="146">
        <f t="shared" ref="H287:H289" si="99">F287/E287</f>
        <v>0.4</v>
      </c>
      <c r="I287" s="143">
        <v>40.0</v>
      </c>
      <c r="J287" s="144">
        <v>4.0</v>
      </c>
      <c r="K287" s="145">
        <f t="shared" ref="K287:K289" si="100">I287-J287</f>
        <v>36</v>
      </c>
      <c r="L287" s="147">
        <f t="shared" ref="L287:L289" si="101">J287/I287</f>
        <v>0.1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122</v>
      </c>
      <c r="G297" s="77">
        <f>E297-F297</f>
        <v>132</v>
      </c>
      <c r="H297" s="33">
        <f t="shared" ref="H297:H298" si="108">F297/E297</f>
        <v>0.4803149606</v>
      </c>
      <c r="I297" s="77">
        <f t="shared" ref="I297:J297" si="103">SUM(I223:I296)</f>
        <v>379</v>
      </c>
      <c r="J297" s="77">
        <f t="shared" si="103"/>
        <v>144</v>
      </c>
      <c r="K297" s="77">
        <f>I297-J297</f>
        <v>235</v>
      </c>
      <c r="L297" s="78">
        <f t="shared" ref="L297:L298" si="110">J297/I297</f>
        <v>0.3799472296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2</v>
      </c>
      <c r="S297" s="77">
        <f>Q297-R297</f>
        <v>3</v>
      </c>
      <c r="T297" s="78">
        <f t="shared" ref="T297:T298" si="114">R297/Q297</f>
        <v>0.4</v>
      </c>
      <c r="U297" s="77">
        <f t="shared" ref="U297:X297" si="106">SUM(U223:U296)</f>
        <v>11</v>
      </c>
      <c r="V297" s="77">
        <f t="shared" si="106"/>
        <v>93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1045</v>
      </c>
      <c r="G298" s="158">
        <f t="shared" si="107"/>
        <v>755</v>
      </c>
      <c r="H298" s="159">
        <f t="shared" si="108"/>
        <v>0.5805555556</v>
      </c>
      <c r="I298" s="158">
        <f t="shared" ref="I298:K298" si="109">I95+I159+I222+I297</f>
        <v>2086</v>
      </c>
      <c r="J298" s="158">
        <f t="shared" si="109"/>
        <v>844</v>
      </c>
      <c r="K298" s="158">
        <f t="shared" si="109"/>
        <v>1242</v>
      </c>
      <c r="L298" s="160">
        <f t="shared" si="110"/>
        <v>0.4046021093</v>
      </c>
      <c r="M298" s="158">
        <f t="shared" ref="M298:O298" si="111">M95+M159+M222+M297</f>
        <v>22</v>
      </c>
      <c r="N298" s="158">
        <f t="shared" si="111"/>
        <v>9</v>
      </c>
      <c r="O298" s="158">
        <f t="shared" si="111"/>
        <v>13</v>
      </c>
      <c r="P298" s="159">
        <f t="shared" si="112"/>
        <v>0.4090909091</v>
      </c>
      <c r="Q298" s="158">
        <f t="shared" ref="Q298:S298" si="113">Q95+Q159+Q222+Q297</f>
        <v>34</v>
      </c>
      <c r="R298" s="158">
        <f t="shared" si="113"/>
        <v>28</v>
      </c>
      <c r="S298" s="158">
        <f t="shared" si="113"/>
        <v>6</v>
      </c>
      <c r="T298" s="160">
        <f t="shared" si="114"/>
        <v>0.8235294118</v>
      </c>
      <c r="U298" s="157">
        <f t="shared" ref="U298:X298" si="115">U95+U159+U222+U297</f>
        <v>44</v>
      </c>
      <c r="V298" s="158">
        <f t="shared" si="115"/>
        <v>203</v>
      </c>
      <c r="W298" s="158">
        <f t="shared" si="115"/>
        <v>8</v>
      </c>
      <c r="X298" s="161">
        <f t="shared" si="115"/>
        <v>23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29.2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585</v>
      </c>
      <c r="G306" s="178">
        <f t="shared" si="116"/>
        <v>326</v>
      </c>
      <c r="H306" s="180">
        <f t="shared" ref="H306:H307" si="120">F306/E306</f>
        <v>0.6421514819</v>
      </c>
      <c r="I306" s="178">
        <f t="shared" ref="I306:O306" si="117">(I95)</f>
        <v>1011</v>
      </c>
      <c r="J306" s="179">
        <f t="shared" si="117"/>
        <v>480</v>
      </c>
      <c r="K306" s="178">
        <f t="shared" si="117"/>
        <v>531</v>
      </c>
      <c r="L306" s="180">
        <f t="shared" si="117"/>
        <v>0.4747774481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19</v>
      </c>
      <c r="S306" s="178">
        <f t="shared" si="118"/>
        <v>3</v>
      </c>
      <c r="T306" s="180">
        <f t="shared" si="118"/>
        <v>0.8636363636</v>
      </c>
      <c r="U306" s="181">
        <f t="shared" si="118"/>
        <v>16</v>
      </c>
      <c r="V306" s="181">
        <f t="shared" si="118"/>
        <v>30</v>
      </c>
      <c r="W306" s="181">
        <f t="shared" si="118"/>
        <v>1</v>
      </c>
      <c r="X306" s="182">
        <f t="shared" si="118"/>
        <v>4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232</v>
      </c>
      <c r="G307" s="184">
        <f t="shared" si="119"/>
        <v>124</v>
      </c>
      <c r="H307" s="186">
        <f t="shared" si="120"/>
        <v>0.6516853933</v>
      </c>
      <c r="I307" s="184">
        <f t="shared" ref="I307:L307" si="121">I159</f>
        <v>276</v>
      </c>
      <c r="J307" s="185">
        <f t="shared" si="121"/>
        <v>94</v>
      </c>
      <c r="K307" s="184">
        <f t="shared" si="121"/>
        <v>182</v>
      </c>
      <c r="L307" s="186">
        <f t="shared" si="121"/>
        <v>0.3405797101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14</v>
      </c>
      <c r="V307" s="185">
        <f t="shared" si="123"/>
        <v>46</v>
      </c>
      <c r="W307" s="185">
        <f t="shared" si="123"/>
        <v>6</v>
      </c>
      <c r="X307" s="187">
        <f t="shared" si="123"/>
        <v>11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106</v>
      </c>
      <c r="G308" s="189">
        <f t="shared" si="124"/>
        <v>173</v>
      </c>
      <c r="H308" s="191">
        <f t="shared" si="124"/>
        <v>0.3799283154</v>
      </c>
      <c r="I308" s="189">
        <f t="shared" si="124"/>
        <v>420</v>
      </c>
      <c r="J308" s="190">
        <f t="shared" si="124"/>
        <v>126</v>
      </c>
      <c r="K308" s="189">
        <f t="shared" si="124"/>
        <v>294</v>
      </c>
      <c r="L308" s="191">
        <f t="shared" si="124"/>
        <v>0.3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3</v>
      </c>
      <c r="V308" s="192">
        <f t="shared" si="124"/>
        <v>34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122</v>
      </c>
      <c r="G309" s="195">
        <f t="shared" si="125"/>
        <v>132</v>
      </c>
      <c r="H309" s="197">
        <f t="shared" si="125"/>
        <v>0.4803149606</v>
      </c>
      <c r="I309" s="195">
        <f t="shared" si="125"/>
        <v>379</v>
      </c>
      <c r="J309" s="196">
        <f t="shared" si="125"/>
        <v>144</v>
      </c>
      <c r="K309" s="195">
        <f t="shared" si="125"/>
        <v>235</v>
      </c>
      <c r="L309" s="197">
        <f t="shared" si="125"/>
        <v>0.3799472296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2</v>
      </c>
      <c r="S309" s="195">
        <f t="shared" si="125"/>
        <v>3</v>
      </c>
      <c r="T309" s="197">
        <f t="shared" si="125"/>
        <v>0.4</v>
      </c>
      <c r="U309" s="196">
        <f t="shared" si="125"/>
        <v>11</v>
      </c>
      <c r="V309" s="196">
        <f t="shared" si="125"/>
        <v>93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1045</v>
      </c>
      <c r="G310" s="200">
        <f t="shared" si="126"/>
        <v>755</v>
      </c>
      <c r="H310" s="201">
        <f t="shared" si="126"/>
        <v>0.5805555556</v>
      </c>
      <c r="I310" s="200">
        <f t="shared" si="126"/>
        <v>2086</v>
      </c>
      <c r="J310" s="200">
        <f t="shared" si="126"/>
        <v>844</v>
      </c>
      <c r="K310" s="200">
        <f t="shared" si="126"/>
        <v>1242</v>
      </c>
      <c r="L310" s="201">
        <f t="shared" si="126"/>
        <v>0.4046021093</v>
      </c>
      <c r="M310" s="200">
        <f t="shared" si="126"/>
        <v>22</v>
      </c>
      <c r="N310" s="200">
        <f t="shared" si="126"/>
        <v>9</v>
      </c>
      <c r="O310" s="200">
        <f t="shared" si="126"/>
        <v>13</v>
      </c>
      <c r="P310" s="201">
        <f t="shared" si="126"/>
        <v>0.4090909091</v>
      </c>
      <c r="Q310" s="200">
        <f t="shared" si="126"/>
        <v>34</v>
      </c>
      <c r="R310" s="200">
        <f t="shared" si="126"/>
        <v>28</v>
      </c>
      <c r="S310" s="200">
        <f t="shared" si="126"/>
        <v>6</v>
      </c>
      <c r="T310" s="201">
        <f t="shared" si="126"/>
        <v>0.8235294118</v>
      </c>
      <c r="U310" s="200">
        <f t="shared" si="126"/>
        <v>44</v>
      </c>
      <c r="V310" s="200">
        <f t="shared" si="126"/>
        <v>203</v>
      </c>
      <c r="W310" s="200">
        <f t="shared" si="126"/>
        <v>8</v>
      </c>
      <c r="X310" s="202">
        <f t="shared" si="126"/>
        <v>23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586</v>
      </c>
      <c r="G318" s="178">
        <f t="shared" si="127"/>
        <v>335</v>
      </c>
      <c r="H318" s="180">
        <f t="shared" ref="H318:H322" si="130">F318/E318</f>
        <v>0.6362649294</v>
      </c>
      <c r="I318" s="178">
        <f t="shared" ref="I318:K318" si="128">I306+Q306</f>
        <v>1033</v>
      </c>
      <c r="J318" s="179">
        <f t="shared" si="128"/>
        <v>499</v>
      </c>
      <c r="K318" s="178">
        <f t="shared" si="128"/>
        <v>534</v>
      </c>
      <c r="L318" s="204">
        <f t="shared" ref="L318:L322" si="132">J318/I318</f>
        <v>0.4830590513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234</v>
      </c>
      <c r="G319" s="206">
        <f t="shared" si="129"/>
        <v>124</v>
      </c>
      <c r="H319" s="208">
        <f t="shared" si="130"/>
        <v>0.6536312849</v>
      </c>
      <c r="I319" s="206">
        <f t="shared" ref="I319:K319" si="131">I307+Q307</f>
        <v>278</v>
      </c>
      <c r="J319" s="207">
        <f t="shared" si="131"/>
        <v>96</v>
      </c>
      <c r="K319" s="206">
        <f t="shared" si="131"/>
        <v>182</v>
      </c>
      <c r="L319" s="209">
        <f t="shared" si="132"/>
        <v>0.345323741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108</v>
      </c>
      <c r="G320" s="189">
        <f t="shared" si="133"/>
        <v>176</v>
      </c>
      <c r="H320" s="191">
        <f t="shared" si="130"/>
        <v>0.3802816901</v>
      </c>
      <c r="I320" s="189">
        <f t="shared" ref="I320:K320" si="134">I308+Q308</f>
        <v>425</v>
      </c>
      <c r="J320" s="190">
        <f t="shared" si="134"/>
        <v>131</v>
      </c>
      <c r="K320" s="189">
        <f t="shared" si="134"/>
        <v>294</v>
      </c>
      <c r="L320" s="210">
        <f t="shared" si="132"/>
        <v>0.3082352941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126</v>
      </c>
      <c r="G321" s="195">
        <f t="shared" si="135"/>
        <v>133</v>
      </c>
      <c r="H321" s="197">
        <f t="shared" si="130"/>
        <v>0.4864864865</v>
      </c>
      <c r="I321" s="195">
        <f t="shared" ref="I321:K321" si="136">I309+Q309</f>
        <v>384</v>
      </c>
      <c r="J321" s="196">
        <f t="shared" si="136"/>
        <v>146</v>
      </c>
      <c r="K321" s="195">
        <f t="shared" si="136"/>
        <v>238</v>
      </c>
      <c r="L321" s="211">
        <f t="shared" si="132"/>
        <v>0.3802083333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1054</v>
      </c>
      <c r="G322" s="213">
        <f t="shared" si="137"/>
        <v>768</v>
      </c>
      <c r="H322" s="214">
        <f t="shared" si="130"/>
        <v>0.5784851811</v>
      </c>
      <c r="I322" s="213">
        <f t="shared" ref="I322:K322" si="138">I310+Q310</f>
        <v>2120</v>
      </c>
      <c r="J322" s="200">
        <f t="shared" si="138"/>
        <v>872</v>
      </c>
      <c r="K322" s="213">
        <f t="shared" si="138"/>
        <v>1248</v>
      </c>
      <c r="L322" s="215">
        <f t="shared" si="132"/>
        <v>0.4113207547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1045</v>
      </c>
      <c r="G326" s="224">
        <f t="shared" si="139"/>
        <v>755</v>
      </c>
      <c r="H326" s="225">
        <f t="shared" ref="H326:H330" si="141">F326/E326</f>
        <v>0.5805555556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844</v>
      </c>
      <c r="G327" s="224">
        <f t="shared" si="140"/>
        <v>1242</v>
      </c>
      <c r="H327" s="225">
        <f t="shared" si="141"/>
        <v>0.4046021093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9</v>
      </c>
      <c r="G328" s="224">
        <f t="shared" si="142"/>
        <v>13</v>
      </c>
      <c r="H328" s="225">
        <f t="shared" si="141"/>
        <v>0.4090909091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28</v>
      </c>
      <c r="G329" s="224">
        <f t="shared" si="143"/>
        <v>6</v>
      </c>
      <c r="H329" s="225">
        <f t="shared" si="141"/>
        <v>0.8235294118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1926</v>
      </c>
      <c r="G330" s="213">
        <f t="shared" si="144"/>
        <v>2016</v>
      </c>
      <c r="H330" s="227">
        <f t="shared" si="141"/>
        <v>0.4885844749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1045</v>
      </c>
      <c r="F333" s="224">
        <f>U298</f>
        <v>44</v>
      </c>
      <c r="G333" s="224">
        <f t="shared" ref="G333:G334" si="146">J344-G335</f>
        <v>236</v>
      </c>
      <c r="H333" s="230">
        <f t="shared" ref="H333:H336" si="147">E333+F333+G333</f>
        <v>1325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844</v>
      </c>
      <c r="F334" s="224">
        <f>V298</f>
        <v>203</v>
      </c>
      <c r="G334" s="224">
        <f t="shared" si="146"/>
        <v>228</v>
      </c>
      <c r="H334" s="230">
        <f t="shared" si="147"/>
        <v>1275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9</v>
      </c>
      <c r="F335" s="224">
        <f>W298</f>
        <v>8</v>
      </c>
      <c r="G335" s="231">
        <v>0.0</v>
      </c>
      <c r="H335" s="230">
        <f t="shared" si="147"/>
        <v>17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28</v>
      </c>
      <c r="F336" s="224">
        <f>X298</f>
        <v>23</v>
      </c>
      <c r="G336" s="231">
        <v>1.0</v>
      </c>
      <c r="H336" s="230">
        <f t="shared" si="147"/>
        <v>52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1926</v>
      </c>
      <c r="F337" s="213">
        <f t="shared" si="148"/>
        <v>278</v>
      </c>
      <c r="G337" s="213">
        <f t="shared" si="148"/>
        <v>465</v>
      </c>
      <c r="H337" s="232">
        <f>H333+H334+H335+H336</f>
        <v>2669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694</v>
      </c>
      <c r="F344" s="245">
        <v>464.0</v>
      </c>
      <c r="G344" s="245">
        <f t="shared" ref="G344:G346" si="150">SUM(E344:F344)</f>
        <v>1158</v>
      </c>
      <c r="H344" s="246">
        <v>33.0</v>
      </c>
      <c r="I344" s="246">
        <v>151.0</v>
      </c>
      <c r="J344" s="246">
        <v>236.0</v>
      </c>
      <c r="K344" s="247">
        <f t="shared" ref="K344:K345" si="151">M344-L344</f>
        <v>727</v>
      </c>
      <c r="L344" s="247">
        <f t="shared" ref="L344:L345" si="152">F344+I344</f>
        <v>615</v>
      </c>
      <c r="M344" s="248">
        <f t="shared" ref="M344:M345" si="153">H333+H335</f>
        <v>1342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755</v>
      </c>
      <c r="F345" s="245">
        <v>343.0</v>
      </c>
      <c r="G345" s="245">
        <f t="shared" si="150"/>
        <v>1098</v>
      </c>
      <c r="H345" s="246">
        <v>47.0</v>
      </c>
      <c r="I345" s="246">
        <v>182.0</v>
      </c>
      <c r="J345" s="246">
        <f>SUM(H345:I345)</f>
        <v>229</v>
      </c>
      <c r="K345" s="247">
        <f t="shared" si="151"/>
        <v>802</v>
      </c>
      <c r="L345" s="247">
        <f t="shared" si="152"/>
        <v>525</v>
      </c>
      <c r="M345" s="248">
        <f t="shared" si="153"/>
        <v>1327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1449</v>
      </c>
      <c r="F346" s="250">
        <f>SUM(F344:F345)</f>
        <v>807</v>
      </c>
      <c r="G346" s="250">
        <f t="shared" si="150"/>
        <v>2256</v>
      </c>
      <c r="H346" s="251">
        <f t="shared" ref="H346:M346" si="154">SUM(H344:H345)</f>
        <v>80</v>
      </c>
      <c r="I346" s="251">
        <f t="shared" si="154"/>
        <v>333</v>
      </c>
      <c r="J346" s="251">
        <f t="shared" si="154"/>
        <v>465</v>
      </c>
      <c r="K346" s="252">
        <f t="shared" si="154"/>
        <v>1529</v>
      </c>
      <c r="L346" s="252">
        <f t="shared" si="154"/>
        <v>1140</v>
      </c>
      <c r="M346" s="253">
        <f t="shared" si="154"/>
        <v>2669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2.0</v>
      </c>
      <c r="G353" s="266">
        <f t="shared" ref="G353:G356" si="155">SUM(E353:F353)</f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3.0</v>
      </c>
      <c r="G354" s="269">
        <f t="shared" si="155"/>
        <v>4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1.0</v>
      </c>
      <c r="F355" s="271">
        <v>2.0</v>
      </c>
      <c r="G355" s="272">
        <f t="shared" si="155"/>
        <v>3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8.0</v>
      </c>
      <c r="G356" s="275">
        <f t="shared" si="155"/>
        <v>10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5</v>
      </c>
      <c r="F357" s="277">
        <f t="shared" si="156"/>
        <v>15</v>
      </c>
      <c r="G357" s="277">
        <f t="shared" si="156"/>
        <v>20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2.0</v>
      </c>
      <c r="F358" s="279">
        <v>42.0</v>
      </c>
      <c r="G358" s="279">
        <f>SUM(E358:F358)</f>
        <v>44</v>
      </c>
      <c r="H358" s="163"/>
      <c r="I358" s="280">
        <f>G357+G358</f>
        <v>64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43097.0</v>
      </c>
      <c r="K365" s="5"/>
      <c r="L365" s="5"/>
      <c r="M365" s="5"/>
      <c r="N365" s="22"/>
      <c r="O365" s="225">
        <f>J365/J373</f>
        <v>0.5084771759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8875.0</v>
      </c>
      <c r="K366" s="5"/>
      <c r="L366" s="5"/>
      <c r="M366" s="5"/>
      <c r="N366" s="22"/>
      <c r="O366" s="225">
        <f>J366/J373</f>
        <v>0.1047111153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5775.0</v>
      </c>
      <c r="K367" s="5"/>
      <c r="L367" s="5"/>
      <c r="M367" s="5"/>
      <c r="N367" s="22"/>
      <c r="O367" s="225">
        <f>J367/J373</f>
        <v>0.06813596517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4930.0</v>
      </c>
      <c r="K368" s="5"/>
      <c r="L368" s="5"/>
      <c r="M368" s="5"/>
      <c r="N368" s="22"/>
      <c r="O368" s="225">
        <f>J368/J373</f>
        <v>0.05816628715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4460.0</v>
      </c>
      <c r="K369" s="5"/>
      <c r="L369" s="5"/>
      <c r="M369" s="5"/>
      <c r="N369" s="22"/>
      <c r="O369" s="225">
        <f>J369/J373</f>
        <v>0.05262102245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3847.0</v>
      </c>
      <c r="K370" s="5"/>
      <c r="L370" s="5"/>
      <c r="M370" s="5"/>
      <c r="N370" s="22"/>
      <c r="O370" s="225">
        <f>J370/J373</f>
        <v>0.04538858147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2664+1752+997+796+817+787</f>
        <v>7813</v>
      </c>
      <c r="K371" s="5"/>
      <c r="L371" s="5"/>
      <c r="M371" s="5"/>
      <c r="N371" s="22"/>
      <c r="O371" s="225">
        <f>J371/J373</f>
        <v>0.09218117678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84757-78797</f>
        <v>5960</v>
      </c>
      <c r="K372" s="5"/>
      <c r="L372" s="5"/>
      <c r="M372" s="5"/>
      <c r="N372" s="22"/>
      <c r="O372" s="225">
        <f>J372/J373</f>
        <v>0.07031867574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84757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586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17048.0</v>
      </c>
      <c r="I381" s="22"/>
      <c r="J381" s="316">
        <f>H381/H387</f>
        <v>0.2011397289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19739</v>
      </c>
      <c r="U381" s="22"/>
      <c r="V381" s="322">
        <f>T381/T387</f>
        <v>0.188895375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3743.0</v>
      </c>
      <c r="I382" s="22"/>
      <c r="J382" s="316">
        <f>H382/H387</f>
        <v>0.04416154418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5070</v>
      </c>
      <c r="U382" s="22"/>
      <c r="V382" s="322">
        <f>T382/T387</f>
        <v>0.04851813928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0.00009438748422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0.0002296716652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0.00002359687105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0.00009569652717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20801</v>
      </c>
      <c r="I385" s="22"/>
      <c r="J385" s="316">
        <f>H385/H387</f>
        <v>0.2454192574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24843</v>
      </c>
      <c r="U385" s="22"/>
      <c r="V385" s="322">
        <f>T385/T387</f>
        <v>0.2377388825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63956</v>
      </c>
      <c r="I386" s="22"/>
      <c r="J386" s="316">
        <f>H386/H387</f>
        <v>0.7545807426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79654</v>
      </c>
      <c r="U386" s="22"/>
      <c r="V386" s="322">
        <f>T386/T387</f>
        <v>0.7622611175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84757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104497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4.0"/>
    <col customWidth="1" min="3" max="3" width="13.43"/>
    <col customWidth="1" min="4" max="4" width="33.0"/>
    <col customWidth="1" min="5" max="5" width="5.86"/>
    <col customWidth="1" min="6" max="7" width="6.43"/>
    <col customWidth="1" min="8" max="10" width="5.43"/>
    <col customWidth="1" min="11" max="11" width="5.57"/>
    <col customWidth="1" min="12" max="12" width="5.71"/>
    <col customWidth="1" min="13" max="13" width="6.43"/>
    <col customWidth="1" min="14" max="24" width="5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44426.0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21.0</v>
      </c>
      <c r="K16" s="54">
        <f t="shared" ref="K16:K17" si="3">I16-J16</f>
        <v>17</v>
      </c>
      <c r="L16" s="56">
        <f t="shared" ref="L16:L17" si="4">J16/I16</f>
        <v>0.5526315789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5.0</v>
      </c>
      <c r="K19" s="54">
        <f t="shared" ref="K19:K22" si="7">I19-J19</f>
        <v>5</v>
      </c>
      <c r="L19" s="56">
        <f t="shared" ref="L19:L22" si="8">J19/I19</f>
        <v>0.5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60.0</v>
      </c>
      <c r="G20" s="54">
        <f t="shared" si="5"/>
        <v>20</v>
      </c>
      <c r="H20" s="55">
        <f t="shared" si="6"/>
        <v>0.75</v>
      </c>
      <c r="I20" s="54">
        <v>70.0</v>
      </c>
      <c r="J20" s="53">
        <v>38.0</v>
      </c>
      <c r="K20" s="54">
        <f t="shared" si="7"/>
        <v>32</v>
      </c>
      <c r="L20" s="56">
        <f t="shared" si="8"/>
        <v>0.5428571429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9.0</v>
      </c>
      <c r="K21" s="54">
        <f t="shared" si="7"/>
        <v>18</v>
      </c>
      <c r="L21" s="56">
        <f t="shared" si="8"/>
        <v>0.3333333333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28.0</v>
      </c>
      <c r="G22" s="54">
        <f>E22-F22</f>
        <v>3</v>
      </c>
      <c r="H22" s="55">
        <f>F22/E22</f>
        <v>0.9032258065</v>
      </c>
      <c r="I22" s="54">
        <v>60.0</v>
      </c>
      <c r="J22" s="53">
        <v>36.0</v>
      </c>
      <c r="K22" s="54">
        <f t="shared" si="7"/>
        <v>24</v>
      </c>
      <c r="L22" s="56">
        <f t="shared" si="8"/>
        <v>0.6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1.0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5.0</v>
      </c>
      <c r="S23" s="54">
        <v>6.0</v>
      </c>
      <c r="T23" s="56">
        <f>R23/Q23</f>
        <v>0.5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8.0</v>
      </c>
      <c r="K25" s="54">
        <f t="shared" ref="K25:K30" si="11">I25-J25</f>
        <v>0</v>
      </c>
      <c r="L25" s="56">
        <f t="shared" ref="L25:L30" si="12">J25/I25</f>
        <v>1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39.0</v>
      </c>
      <c r="G28" s="54">
        <f t="shared" ref="G28:G29" si="13">E28-F28</f>
        <v>44</v>
      </c>
      <c r="H28" s="55">
        <f t="shared" ref="H28:H29" si="14">F28/E28</f>
        <v>0.4698795181</v>
      </c>
      <c r="I28" s="54">
        <v>24.0</v>
      </c>
      <c r="J28" s="53">
        <v>18.0</v>
      </c>
      <c r="K28" s="54">
        <f t="shared" si="11"/>
        <v>6</v>
      </c>
      <c r="L28" s="56">
        <f t="shared" si="12"/>
        <v>0.75</v>
      </c>
      <c r="M28" s="66"/>
      <c r="N28" s="61"/>
      <c r="O28" s="59"/>
      <c r="P28" s="55"/>
      <c r="Q28" s="66">
        <v>10.0</v>
      </c>
      <c r="R28" s="53">
        <v>4.0</v>
      </c>
      <c r="S28" s="54">
        <f>Q28-R28</f>
        <v>6</v>
      </c>
      <c r="T28" s="56">
        <f>R28/Q28</f>
        <v>0.4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73.0</v>
      </c>
      <c r="G29" s="54">
        <f t="shared" si="13"/>
        <v>33</v>
      </c>
      <c r="H29" s="55">
        <f t="shared" si="14"/>
        <v>0.6886792453</v>
      </c>
      <c r="I29" s="68">
        <v>101.0</v>
      </c>
      <c r="J29" s="69">
        <v>98.0</v>
      </c>
      <c r="K29" s="54">
        <f t="shared" si="11"/>
        <v>3</v>
      </c>
      <c r="L29" s="56">
        <f t="shared" si="12"/>
        <v>0.9702970297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63.0</v>
      </c>
      <c r="G34" s="54">
        <f>E34-F34</f>
        <v>5</v>
      </c>
      <c r="H34" s="55">
        <f>F34/E34</f>
        <v>0.9264705882</v>
      </c>
      <c r="I34" s="54">
        <v>14.0</v>
      </c>
      <c r="J34" s="53">
        <v>3.0</v>
      </c>
      <c r="K34" s="54">
        <f>I34-J34</f>
        <v>11</v>
      </c>
      <c r="L34" s="56">
        <f>J34/I34</f>
        <v>0.2142857143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/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21.0</v>
      </c>
      <c r="G38" s="54">
        <f>E38-F38</f>
        <v>30</v>
      </c>
      <c r="H38" s="55">
        <f>F38/E38</f>
        <v>0.4117647059</v>
      </c>
      <c r="I38" s="54">
        <v>26.0</v>
      </c>
      <c r="J38" s="53">
        <v>19.0</v>
      </c>
      <c r="K38" s="54">
        <f>I38-J38</f>
        <v>7</v>
      </c>
      <c r="L38" s="56">
        <f>J38/I38</f>
        <v>0.7307692308</v>
      </c>
      <c r="M38" s="66"/>
      <c r="N38" s="61"/>
      <c r="O38" s="59"/>
      <c r="P38" s="55"/>
      <c r="Q38" s="66"/>
      <c r="R38" s="53"/>
      <c r="S38" s="54"/>
      <c r="T38" s="56"/>
      <c r="U38" s="61"/>
      <c r="V38" s="61"/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20.0</v>
      </c>
      <c r="G41" s="54">
        <f t="shared" ref="G41:G42" si="15">E41-F41</f>
        <v>11</v>
      </c>
      <c r="H41" s="55">
        <f t="shared" ref="H41:H42" si="16">F41/E41</f>
        <v>0.6451612903</v>
      </c>
      <c r="I41" s="54">
        <v>36.0</v>
      </c>
      <c r="J41" s="53">
        <v>22.0</v>
      </c>
      <c r="K41" s="54">
        <f t="shared" ref="K41:K42" si="17">I41-J41</f>
        <v>14</v>
      </c>
      <c r="L41" s="56">
        <f t="shared" ref="L41:L42" si="18">J41/I41</f>
        <v>0.6111111111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178.0</v>
      </c>
      <c r="G42" s="54">
        <f t="shared" si="15"/>
        <v>28</v>
      </c>
      <c r="H42" s="55">
        <f t="shared" si="16"/>
        <v>0.8640776699</v>
      </c>
      <c r="I42" s="54">
        <v>250.0</v>
      </c>
      <c r="J42" s="53">
        <v>94.0</v>
      </c>
      <c r="K42" s="54">
        <f t="shared" si="17"/>
        <v>156</v>
      </c>
      <c r="L42" s="56">
        <f t="shared" si="18"/>
        <v>0.376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2.0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2.0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12.0</v>
      </c>
      <c r="K49" s="54">
        <f>I49-J49</f>
        <v>28</v>
      </c>
      <c r="L49" s="56">
        <f>J49/I49</f>
        <v>0.3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27.0</v>
      </c>
      <c r="G58" s="54">
        <f>E58-F58</f>
        <v>19</v>
      </c>
      <c r="H58" s="55">
        <f>F58/E58</f>
        <v>0.5869565217</v>
      </c>
      <c r="I58" s="54">
        <v>48.0</v>
      </c>
      <c r="J58" s="53">
        <v>30.0</v>
      </c>
      <c r="K58" s="54">
        <f>I58-J58</f>
        <v>18</v>
      </c>
      <c r="L58" s="56">
        <f>J58/I58</f>
        <v>0.625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4.0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10.0</v>
      </c>
      <c r="K73" s="54">
        <f t="shared" ref="K73:K76" si="21">I73-J73</f>
        <v>1</v>
      </c>
      <c r="L73" s="56">
        <f t="shared" ref="L73:L76" si="22">J73/I73</f>
        <v>0.9090909091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18.0</v>
      </c>
      <c r="G75" s="54">
        <f t="shared" si="19"/>
        <v>22</v>
      </c>
      <c r="H75" s="55">
        <f t="shared" si="20"/>
        <v>0.45</v>
      </c>
      <c r="I75" s="54">
        <v>80.0</v>
      </c>
      <c r="J75" s="53">
        <v>19.0</v>
      </c>
      <c r="K75" s="54">
        <f t="shared" si="21"/>
        <v>61</v>
      </c>
      <c r="L75" s="56">
        <f t="shared" si="22"/>
        <v>0.2375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0.0</v>
      </c>
      <c r="K78" s="54">
        <f>I78-J78</f>
        <v>20</v>
      </c>
      <c r="L78" s="56">
        <f>J78/I78</f>
        <v>0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8.0</v>
      </c>
      <c r="G82" s="54">
        <f>E82-F82</f>
        <v>2</v>
      </c>
      <c r="H82" s="55">
        <f>F82/E82</f>
        <v>0.8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>
        <v>1.0</v>
      </c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9.0</v>
      </c>
      <c r="G93" s="54">
        <f t="shared" ref="G93:G97" si="25">E93-F93</f>
        <v>14</v>
      </c>
      <c r="H93" s="55">
        <f t="shared" ref="H93:H97" si="26">F93/E93</f>
        <v>0.3913043478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2.0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894</v>
      </c>
      <c r="F95" s="77">
        <f t="shared" si="27"/>
        <v>597</v>
      </c>
      <c r="G95" s="77">
        <f t="shared" si="25"/>
        <v>297</v>
      </c>
      <c r="H95" s="33">
        <f t="shared" si="26"/>
        <v>0.6677852349</v>
      </c>
      <c r="I95" s="32">
        <f t="shared" ref="I95:J95" si="28">SUM(I11:I94)</f>
        <v>1011</v>
      </c>
      <c r="J95" s="32">
        <f t="shared" si="28"/>
        <v>500</v>
      </c>
      <c r="K95" s="32">
        <f t="shared" ref="K95:K97" si="34">I95-J95</f>
        <v>511</v>
      </c>
      <c r="L95" s="78">
        <f t="shared" ref="L95:L97" si="35">J95/I95</f>
        <v>0.4945598417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9</v>
      </c>
      <c r="S95" s="81">
        <f t="shared" si="31"/>
        <v>13</v>
      </c>
      <c r="T95" s="78">
        <f t="shared" si="32"/>
        <v>0.4090909091</v>
      </c>
      <c r="U95" s="77">
        <f t="shared" ref="U95:X95" si="33">SUM(U11:U94)</f>
        <v>11</v>
      </c>
      <c r="V95" s="77">
        <f t="shared" si="33"/>
        <v>24</v>
      </c>
      <c r="W95" s="77">
        <f t="shared" si="33"/>
        <v>1</v>
      </c>
      <c r="X95" s="82">
        <f t="shared" si="33"/>
        <v>4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2.0</v>
      </c>
      <c r="G96" s="88">
        <f t="shared" si="25"/>
        <v>0</v>
      </c>
      <c r="H96" s="89">
        <f t="shared" si="26"/>
        <v>1</v>
      </c>
      <c r="I96" s="88">
        <v>4.0</v>
      </c>
      <c r="J96" s="87">
        <v>2.0</v>
      </c>
      <c r="K96" s="90">
        <f t="shared" si="34"/>
        <v>2</v>
      </c>
      <c r="L96" s="91">
        <f t="shared" si="35"/>
        <v>0.5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>
        <v>1.0</v>
      </c>
      <c r="W96" s="87">
        <v>2.0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2.0</v>
      </c>
      <c r="K97" s="98">
        <f t="shared" si="34"/>
        <v>13</v>
      </c>
      <c r="L97" s="99">
        <f t="shared" si="35"/>
        <v>0.1333333333</v>
      </c>
      <c r="M97" s="96"/>
      <c r="N97" s="95"/>
      <c r="O97" s="98"/>
      <c r="P97" s="97"/>
      <c r="Q97" s="96"/>
      <c r="R97" s="95"/>
      <c r="S97" s="98"/>
      <c r="T97" s="99"/>
      <c r="U97" s="100">
        <v>6.0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10.0</v>
      </c>
      <c r="G100" s="96">
        <f>E100-F100</f>
        <v>3</v>
      </c>
      <c r="H100" s="97">
        <f>F100/E100</f>
        <v>0.7692307692</v>
      </c>
      <c r="I100" s="96">
        <v>20.0</v>
      </c>
      <c r="J100" s="95">
        <v>15.0</v>
      </c>
      <c r="K100" s="98">
        <f t="shared" si="38"/>
        <v>5</v>
      </c>
      <c r="L100" s="99">
        <f t="shared" si="39"/>
        <v>0.75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1.0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1.0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2.0</v>
      </c>
      <c r="G107" s="96">
        <f>E107-F107</f>
        <v>6</v>
      </c>
      <c r="H107" s="97">
        <f>F107/E107</f>
        <v>0.25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26.0</v>
      </c>
      <c r="G116" s="96">
        <f>E116-F116</f>
        <v>7</v>
      </c>
      <c r="H116" s="97">
        <f>F116/E116</f>
        <v>0.7878787879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>
        <v>2.0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/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6.0</v>
      </c>
      <c r="K123" s="98">
        <f t="shared" si="44"/>
        <v>61</v>
      </c>
      <c r="L123" s="99">
        <f t="shared" si="45"/>
        <v>0.08955223881</v>
      </c>
      <c r="M123" s="96"/>
      <c r="N123" s="95"/>
      <c r="O123" s="98"/>
      <c r="P123" s="97"/>
      <c r="Q123" s="96"/>
      <c r="R123" s="95"/>
      <c r="S123" s="98"/>
      <c r="T123" s="99"/>
      <c r="U123" s="100">
        <v>3.0</v>
      </c>
      <c r="V123" s="95">
        <v>4.0</v>
      </c>
      <c r="W123" s="95"/>
      <c r="X123" s="101">
        <v>7.0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/>
      <c r="V124" s="95">
        <v>2.0</v>
      </c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>
        <v>1.0</v>
      </c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11.0</v>
      </c>
      <c r="G127" s="96">
        <f t="shared" si="46"/>
        <v>19</v>
      </c>
      <c r="H127" s="97">
        <f t="shared" si="47"/>
        <v>0.3666666667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9.0</v>
      </c>
      <c r="K129" s="98">
        <f t="shared" si="48"/>
        <v>1</v>
      </c>
      <c r="L129" s="99">
        <f t="shared" si="49"/>
        <v>0.9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3.0</v>
      </c>
      <c r="V131" s="95">
        <v>7.0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2.0</v>
      </c>
      <c r="G136" s="96">
        <f>E136-F136</f>
        <v>1</v>
      </c>
      <c r="H136" s="97">
        <f>F136/E136</f>
        <v>0.6666666667</v>
      </c>
      <c r="I136" s="96">
        <v>12.0</v>
      </c>
      <c r="J136" s="95">
        <v>2.0</v>
      </c>
      <c r="K136" s="98">
        <f>I136-J136</f>
        <v>10</v>
      </c>
      <c r="L136" s="99">
        <f>J136/I136</f>
        <v>0.1666666667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0.0</v>
      </c>
      <c r="K139" s="98">
        <f t="shared" ref="K139:K142" si="50">I139-J139</f>
        <v>10</v>
      </c>
      <c r="L139" s="99">
        <f t="shared" ref="L139:L142" si="51">J139/I139</f>
        <v>0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7.0</v>
      </c>
      <c r="G140" s="96">
        <f>E140-F140</f>
        <v>3</v>
      </c>
      <c r="H140" s="97">
        <f>F140/E140</f>
        <v>0.7</v>
      </c>
      <c r="I140" s="96">
        <v>26.0</v>
      </c>
      <c r="J140" s="95">
        <v>8.0</v>
      </c>
      <c r="K140" s="98">
        <f t="shared" si="50"/>
        <v>18</v>
      </c>
      <c r="L140" s="99">
        <f t="shared" si="51"/>
        <v>0.3076923077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5.0</v>
      </c>
      <c r="K145" s="98">
        <f t="shared" si="52"/>
        <v>7</v>
      </c>
      <c r="L145" s="99">
        <f t="shared" si="53"/>
        <v>0.4166666667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12.0</v>
      </c>
      <c r="G147" s="96">
        <f>E147-F147</f>
        <v>16</v>
      </c>
      <c r="H147" s="97">
        <f>F147/E147</f>
        <v>0.4285714286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24.0</v>
      </c>
      <c r="G149" s="96">
        <f>E149-F149</f>
        <v>0</v>
      </c>
      <c r="H149" s="97">
        <f>F149/E149</f>
        <v>1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2.0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5.0</v>
      </c>
      <c r="K155" s="98">
        <f>I155-J155</f>
        <v>3</v>
      </c>
      <c r="L155" s="99">
        <f>J155/I155</f>
        <v>0.625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223</v>
      </c>
      <c r="G159" s="107">
        <f t="shared" ref="G159:G160" si="61">E159-F159</f>
        <v>133</v>
      </c>
      <c r="H159" s="108">
        <f t="shared" ref="H159:H160" si="62">F159/E159</f>
        <v>0.6264044944</v>
      </c>
      <c r="I159" s="107">
        <f t="shared" ref="I159:J159" si="55">SUM(I96:I158)</f>
        <v>276</v>
      </c>
      <c r="J159" s="107">
        <f t="shared" si="55"/>
        <v>95</v>
      </c>
      <c r="K159" s="109">
        <f t="shared" si="56"/>
        <v>181</v>
      </c>
      <c r="L159" s="110">
        <f t="shared" si="57"/>
        <v>0.3442028986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12</v>
      </c>
      <c r="V159" s="107">
        <f t="shared" si="60"/>
        <v>46</v>
      </c>
      <c r="W159" s="107">
        <f t="shared" si="60"/>
        <v>6</v>
      </c>
      <c r="X159" s="111">
        <f t="shared" si="60"/>
        <v>11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7.0</v>
      </c>
      <c r="K160" s="118">
        <f t="shared" si="56"/>
        <v>8</v>
      </c>
      <c r="L160" s="119">
        <f t="shared" si="57"/>
        <v>0.4666666667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1.0</v>
      </c>
      <c r="K162" s="127">
        <f>I162-J162</f>
        <v>4</v>
      </c>
      <c r="L162" s="128">
        <f>J162/I162</f>
        <v>0.2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2.0</v>
      </c>
      <c r="G165" s="125">
        <f>E165-F165</f>
        <v>11</v>
      </c>
      <c r="H165" s="126">
        <f>F165/E165</f>
        <v>0.1538461538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15.0</v>
      </c>
      <c r="G174" s="125">
        <f t="shared" ref="G174:G175" si="65">E174-F174</f>
        <v>12</v>
      </c>
      <c r="H174" s="126">
        <f t="shared" ref="H174:H175" si="66">F174/E174</f>
        <v>0.5555555556</v>
      </c>
      <c r="I174" s="125">
        <v>54.0</v>
      </c>
      <c r="J174" s="121">
        <v>19.0</v>
      </c>
      <c r="K174" s="127">
        <f t="shared" ref="K174:K175" si="67">I174-J174</f>
        <v>35</v>
      </c>
      <c r="L174" s="128">
        <f t="shared" ref="L174:L175" si="68">J174/I174</f>
        <v>0.3518518519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4.0</v>
      </c>
      <c r="K175" s="127">
        <f t="shared" si="67"/>
        <v>6</v>
      </c>
      <c r="L175" s="128">
        <f t="shared" si="68"/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3.0</v>
      </c>
      <c r="K187" s="127">
        <f t="shared" ref="K187:K189" si="71">I187-J187</f>
        <v>10</v>
      </c>
      <c r="L187" s="128">
        <f t="shared" ref="L187:L189" si="72">J187/I187</f>
        <v>0.2307692308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7.0</v>
      </c>
      <c r="G188" s="125">
        <f t="shared" si="69"/>
        <v>13</v>
      </c>
      <c r="H188" s="126">
        <f t="shared" si="70"/>
        <v>0.35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>
        <v>1.0</v>
      </c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12.0</v>
      </c>
      <c r="K198" s="127">
        <f>I198-J198</f>
        <v>3</v>
      </c>
      <c r="L198" s="128">
        <f>J198/I198</f>
        <v>0.8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>
        <v>1.0</v>
      </c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4.0</v>
      </c>
      <c r="G207" s="125">
        <f t="shared" ref="G207:G210" si="73">E207-F207</f>
        <v>16</v>
      </c>
      <c r="H207" s="126">
        <f t="shared" ref="H207:H210" si="74">F207/E207</f>
        <v>0.2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18.0</v>
      </c>
      <c r="G208" s="125">
        <f t="shared" si="73"/>
        <v>38</v>
      </c>
      <c r="H208" s="126">
        <f t="shared" si="74"/>
        <v>0.3214285714</v>
      </c>
      <c r="I208" s="125">
        <v>89.0</v>
      </c>
      <c r="J208" s="121">
        <v>35.0</v>
      </c>
      <c r="K208" s="127">
        <f t="shared" si="75"/>
        <v>54</v>
      </c>
      <c r="L208" s="128">
        <f t="shared" si="76"/>
        <v>0.393258427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4.0</v>
      </c>
      <c r="K209" s="127">
        <f t="shared" si="75"/>
        <v>6</v>
      </c>
      <c r="L209" s="128">
        <f t="shared" si="76"/>
        <v>0.4</v>
      </c>
      <c r="M209" s="125">
        <v>5.0</v>
      </c>
      <c r="N209" s="121">
        <v>3.0</v>
      </c>
      <c r="O209" s="127">
        <f>M209-N209</f>
        <v>2</v>
      </c>
      <c r="P209" s="126">
        <f>N209/M209</f>
        <v>0.6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>
        <v>1.0</v>
      </c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8.0</v>
      </c>
      <c r="K214" s="127">
        <f t="shared" ref="K214:K215" si="79">I214-J214</f>
        <v>22</v>
      </c>
      <c r="L214" s="128">
        <f t="shared" ref="L214:L215" si="80">J214/I214</f>
        <v>0.2666666667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17.0</v>
      </c>
      <c r="G220" s="125">
        <f>E220-F220</f>
        <v>31</v>
      </c>
      <c r="H220" s="126">
        <f>F220/E220</f>
        <v>0.3541666667</v>
      </c>
      <c r="I220" s="125">
        <v>34.0</v>
      </c>
      <c r="J220" s="121">
        <v>10.0</v>
      </c>
      <c r="K220" s="127">
        <f>I220-J220</f>
        <v>24</v>
      </c>
      <c r="L220" s="128">
        <f>J220/I220</f>
        <v>0.2941176471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9.0</v>
      </c>
      <c r="W220" s="121">
        <v>1.0</v>
      </c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103</v>
      </c>
      <c r="G222" s="77">
        <f t="shared" ref="G222:G223" si="86">E222-F222</f>
        <v>176</v>
      </c>
      <c r="H222" s="33">
        <f t="shared" ref="H222:H223" si="87">F222/E222</f>
        <v>0.3691756272</v>
      </c>
      <c r="I222" s="77">
        <f t="shared" ref="I222:J222" si="82">SUM(I160:I221)</f>
        <v>420</v>
      </c>
      <c r="J222" s="77">
        <f t="shared" si="82"/>
        <v>118</v>
      </c>
      <c r="K222" s="32">
        <f t="shared" ref="K222:K223" si="88">I222-J222</f>
        <v>302</v>
      </c>
      <c r="L222" s="78">
        <f t="shared" ref="L222:L223" si="89">J222/I222</f>
        <v>0.280952381</v>
      </c>
      <c r="M222" s="77">
        <f t="shared" ref="M222:N222" si="83">SUM(M160:M221)</f>
        <v>5</v>
      </c>
      <c r="N222" s="77">
        <f t="shared" si="83"/>
        <v>3</v>
      </c>
      <c r="O222" s="32">
        <f>M222-N222</f>
        <v>2</v>
      </c>
      <c r="P222" s="33">
        <f>N222/M222</f>
        <v>0.6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3</v>
      </c>
      <c r="V222" s="77">
        <f t="shared" si="85"/>
        <v>33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6.0</v>
      </c>
      <c r="G223" s="139">
        <f t="shared" si="86"/>
        <v>50</v>
      </c>
      <c r="H223" s="140">
        <f t="shared" si="87"/>
        <v>0.1071428571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19.0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10.0</v>
      </c>
      <c r="G232" s="143">
        <f>E232-F232</f>
        <v>13</v>
      </c>
      <c r="H232" s="146">
        <f>F232/E232</f>
        <v>0.4347826087</v>
      </c>
      <c r="I232" s="143">
        <v>58.0</v>
      </c>
      <c r="J232" s="144">
        <v>18.0</v>
      </c>
      <c r="K232" s="145">
        <f t="shared" si="90"/>
        <v>40</v>
      </c>
      <c r="L232" s="147">
        <f t="shared" si="91"/>
        <v>0.3103448276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1.0</v>
      </c>
      <c r="S233" s="145">
        <f>Q233-R233</f>
        <v>4</v>
      </c>
      <c r="T233" s="147">
        <f>R233/Q233</f>
        <v>0.2</v>
      </c>
      <c r="U233" s="144"/>
      <c r="V233" s="144">
        <v>1.0</v>
      </c>
      <c r="W233" s="144"/>
      <c r="X233" s="148">
        <v>1.0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72.0</v>
      </c>
      <c r="G238" s="143">
        <f t="shared" si="92"/>
        <v>34</v>
      </c>
      <c r="H238" s="146">
        <f t="shared" si="93"/>
        <v>0.679245283</v>
      </c>
      <c r="I238" s="143">
        <v>96.0</v>
      </c>
      <c r="J238" s="144">
        <v>50.0</v>
      </c>
      <c r="K238" s="145">
        <f>I238-J238</f>
        <v>46</v>
      </c>
      <c r="L238" s="147">
        <f>J238/I238</f>
        <v>0.5208333333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4.0</v>
      </c>
      <c r="V238" s="144">
        <v>29.0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2.0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4.0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2.0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8.0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>
        <v>1.0</v>
      </c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7.0</v>
      </c>
      <c r="G268" s="143">
        <f>E268-F268</f>
        <v>8</v>
      </c>
      <c r="H268" s="146">
        <f>F268/E268</f>
        <v>0.4666666667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7.0</v>
      </c>
      <c r="K269" s="145">
        <f t="shared" si="96"/>
        <v>4</v>
      </c>
      <c r="L269" s="147">
        <f t="shared" si="97"/>
        <v>0.6363636364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8.0</v>
      </c>
      <c r="K270" s="145">
        <f t="shared" si="96"/>
        <v>2</v>
      </c>
      <c r="L270" s="147">
        <f t="shared" si="97"/>
        <v>0.8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9.0</v>
      </c>
      <c r="G278" s="143">
        <f>E278-F278</f>
        <v>6</v>
      </c>
      <c r="H278" s="146">
        <f>F278/E278</f>
        <v>0.6</v>
      </c>
      <c r="I278" s="143">
        <v>9.0</v>
      </c>
      <c r="J278" s="144">
        <v>3.0</v>
      </c>
      <c r="K278" s="145">
        <f>I278-J278</f>
        <v>6</v>
      </c>
      <c r="L278" s="147">
        <f>J278/I278</f>
        <v>0.3333333333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1.0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5.0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3.0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116</v>
      </c>
      <c r="G297" s="77">
        <f>E297-F297</f>
        <v>138</v>
      </c>
      <c r="H297" s="33">
        <f t="shared" ref="H297:H298" si="108">F297/E297</f>
        <v>0.4566929134</v>
      </c>
      <c r="I297" s="77">
        <f t="shared" ref="I297:J297" si="103">SUM(I223:I296)</f>
        <v>379</v>
      </c>
      <c r="J297" s="77">
        <f t="shared" si="103"/>
        <v>146</v>
      </c>
      <c r="K297" s="77">
        <f>I297-J297</f>
        <v>233</v>
      </c>
      <c r="L297" s="78">
        <f t="shared" ref="L297:L298" si="110">J297/I297</f>
        <v>0.3852242744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1</v>
      </c>
      <c r="S297" s="77">
        <f>Q297-R297</f>
        <v>4</v>
      </c>
      <c r="T297" s="78">
        <f t="shared" ref="T297:T298" si="114">R297/Q297</f>
        <v>0.2</v>
      </c>
      <c r="U297" s="77">
        <f t="shared" ref="U297:X297" si="106">SUM(U223:U296)</f>
        <v>10</v>
      </c>
      <c r="V297" s="77">
        <f t="shared" si="106"/>
        <v>91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1783</v>
      </c>
      <c r="F298" s="158">
        <f t="shared" si="107"/>
        <v>1039</v>
      </c>
      <c r="G298" s="158">
        <f t="shared" si="107"/>
        <v>744</v>
      </c>
      <c r="H298" s="159">
        <f t="shared" si="108"/>
        <v>0.5827257431</v>
      </c>
      <c r="I298" s="158">
        <f t="shared" ref="I298:K298" si="109">I95+I159+I222+I297</f>
        <v>2086</v>
      </c>
      <c r="J298" s="158">
        <f t="shared" si="109"/>
        <v>859</v>
      </c>
      <c r="K298" s="158">
        <f t="shared" si="109"/>
        <v>1227</v>
      </c>
      <c r="L298" s="160">
        <f t="shared" si="110"/>
        <v>0.4117929051</v>
      </c>
      <c r="M298" s="158">
        <f t="shared" ref="M298:O298" si="111">M95+M159+M222+M297</f>
        <v>22</v>
      </c>
      <c r="N298" s="158">
        <f t="shared" si="111"/>
        <v>9</v>
      </c>
      <c r="O298" s="158">
        <f t="shared" si="111"/>
        <v>13</v>
      </c>
      <c r="P298" s="159">
        <f t="shared" si="112"/>
        <v>0.4090909091</v>
      </c>
      <c r="Q298" s="158">
        <f t="shared" ref="Q298:S298" si="113">Q95+Q159+Q222+Q297</f>
        <v>34</v>
      </c>
      <c r="R298" s="158">
        <f t="shared" si="113"/>
        <v>16</v>
      </c>
      <c r="S298" s="158">
        <f t="shared" si="113"/>
        <v>18</v>
      </c>
      <c r="T298" s="160">
        <f t="shared" si="114"/>
        <v>0.4705882353</v>
      </c>
      <c r="U298" s="157">
        <f t="shared" ref="U298:X298" si="115">U95+U159+U222+U297</f>
        <v>36</v>
      </c>
      <c r="V298" s="158">
        <f t="shared" si="115"/>
        <v>194</v>
      </c>
      <c r="W298" s="158">
        <f t="shared" si="115"/>
        <v>8</v>
      </c>
      <c r="X298" s="161">
        <f t="shared" si="115"/>
        <v>23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894</v>
      </c>
      <c r="F306" s="179">
        <f t="shared" si="116"/>
        <v>597</v>
      </c>
      <c r="G306" s="178">
        <f t="shared" si="116"/>
        <v>297</v>
      </c>
      <c r="H306" s="180">
        <f t="shared" ref="H306:H307" si="120">F306/E306</f>
        <v>0.6677852349</v>
      </c>
      <c r="I306" s="178">
        <f t="shared" ref="I306:O306" si="117">(I95)</f>
        <v>1011</v>
      </c>
      <c r="J306" s="179">
        <f t="shared" si="117"/>
        <v>500</v>
      </c>
      <c r="K306" s="178">
        <f t="shared" si="117"/>
        <v>511</v>
      </c>
      <c r="L306" s="180">
        <f t="shared" si="117"/>
        <v>0.4945598417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9</v>
      </c>
      <c r="S306" s="178">
        <f t="shared" si="118"/>
        <v>13</v>
      </c>
      <c r="T306" s="180">
        <f t="shared" si="118"/>
        <v>0.4090909091</v>
      </c>
      <c r="U306" s="181">
        <f t="shared" si="118"/>
        <v>11</v>
      </c>
      <c r="V306" s="181">
        <f t="shared" si="118"/>
        <v>24</v>
      </c>
      <c r="W306" s="181">
        <f t="shared" si="118"/>
        <v>1</v>
      </c>
      <c r="X306" s="182">
        <f t="shared" si="118"/>
        <v>4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223</v>
      </c>
      <c r="G307" s="184">
        <f t="shared" si="119"/>
        <v>133</v>
      </c>
      <c r="H307" s="186">
        <f t="shared" si="120"/>
        <v>0.6264044944</v>
      </c>
      <c r="I307" s="184">
        <f t="shared" ref="I307:L307" si="121">I159</f>
        <v>276</v>
      </c>
      <c r="J307" s="185">
        <f t="shared" si="121"/>
        <v>95</v>
      </c>
      <c r="K307" s="184">
        <f t="shared" si="121"/>
        <v>181</v>
      </c>
      <c r="L307" s="186">
        <f t="shared" si="121"/>
        <v>0.3442028986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12</v>
      </c>
      <c r="V307" s="185">
        <f t="shared" si="123"/>
        <v>46</v>
      </c>
      <c r="W307" s="185">
        <f t="shared" si="123"/>
        <v>6</v>
      </c>
      <c r="X307" s="187">
        <f t="shared" si="123"/>
        <v>11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103</v>
      </c>
      <c r="G308" s="189">
        <f t="shared" si="124"/>
        <v>176</v>
      </c>
      <c r="H308" s="191">
        <f t="shared" si="124"/>
        <v>0.3691756272</v>
      </c>
      <c r="I308" s="189">
        <f t="shared" si="124"/>
        <v>420</v>
      </c>
      <c r="J308" s="190">
        <f t="shared" si="124"/>
        <v>118</v>
      </c>
      <c r="K308" s="189">
        <f t="shared" si="124"/>
        <v>302</v>
      </c>
      <c r="L308" s="191">
        <f t="shared" si="124"/>
        <v>0.280952381</v>
      </c>
      <c r="M308" s="189">
        <f t="shared" si="124"/>
        <v>5</v>
      </c>
      <c r="N308" s="190">
        <f t="shared" si="124"/>
        <v>3</v>
      </c>
      <c r="O308" s="189">
        <f t="shared" si="124"/>
        <v>2</v>
      </c>
      <c r="P308" s="191">
        <f t="shared" si="124"/>
        <v>0.6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3</v>
      </c>
      <c r="V308" s="192">
        <f t="shared" si="124"/>
        <v>33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116</v>
      </c>
      <c r="G309" s="195">
        <f t="shared" si="125"/>
        <v>138</v>
      </c>
      <c r="H309" s="197">
        <f t="shared" si="125"/>
        <v>0.4566929134</v>
      </c>
      <c r="I309" s="195">
        <f t="shared" si="125"/>
        <v>379</v>
      </c>
      <c r="J309" s="196">
        <f t="shared" si="125"/>
        <v>146</v>
      </c>
      <c r="K309" s="195">
        <f t="shared" si="125"/>
        <v>233</v>
      </c>
      <c r="L309" s="197">
        <f t="shared" si="125"/>
        <v>0.3852242744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1</v>
      </c>
      <c r="S309" s="195">
        <f t="shared" si="125"/>
        <v>4</v>
      </c>
      <c r="T309" s="197">
        <f t="shared" si="125"/>
        <v>0.2</v>
      </c>
      <c r="U309" s="196">
        <f t="shared" si="125"/>
        <v>10</v>
      </c>
      <c r="V309" s="196">
        <f t="shared" si="125"/>
        <v>91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1783</v>
      </c>
      <c r="F310" s="200">
        <f t="shared" si="126"/>
        <v>1039</v>
      </c>
      <c r="G310" s="200">
        <f t="shared" si="126"/>
        <v>744</v>
      </c>
      <c r="H310" s="201">
        <f t="shared" si="126"/>
        <v>0.5827257431</v>
      </c>
      <c r="I310" s="200">
        <f t="shared" si="126"/>
        <v>2086</v>
      </c>
      <c r="J310" s="200">
        <f t="shared" si="126"/>
        <v>859</v>
      </c>
      <c r="K310" s="200">
        <f t="shared" si="126"/>
        <v>1227</v>
      </c>
      <c r="L310" s="201">
        <f t="shared" si="126"/>
        <v>0.4117929051</v>
      </c>
      <c r="M310" s="200">
        <f t="shared" si="126"/>
        <v>22</v>
      </c>
      <c r="N310" s="200">
        <f t="shared" si="126"/>
        <v>9</v>
      </c>
      <c r="O310" s="200">
        <f t="shared" si="126"/>
        <v>13</v>
      </c>
      <c r="P310" s="201">
        <f t="shared" si="126"/>
        <v>0.4090909091</v>
      </c>
      <c r="Q310" s="200">
        <f t="shared" si="126"/>
        <v>34</v>
      </c>
      <c r="R310" s="200">
        <f t="shared" si="126"/>
        <v>16</v>
      </c>
      <c r="S310" s="200">
        <f t="shared" si="126"/>
        <v>18</v>
      </c>
      <c r="T310" s="201">
        <f t="shared" si="126"/>
        <v>0.4705882353</v>
      </c>
      <c r="U310" s="200">
        <f t="shared" si="126"/>
        <v>36</v>
      </c>
      <c r="V310" s="200">
        <f t="shared" si="126"/>
        <v>194</v>
      </c>
      <c r="W310" s="200">
        <f t="shared" si="126"/>
        <v>8</v>
      </c>
      <c r="X310" s="202">
        <f t="shared" si="126"/>
        <v>23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904</v>
      </c>
      <c r="F318" s="179">
        <f t="shared" si="127"/>
        <v>598</v>
      </c>
      <c r="G318" s="178">
        <f t="shared" si="127"/>
        <v>306</v>
      </c>
      <c r="H318" s="180">
        <f t="shared" ref="H318:H322" si="130">F318/E318</f>
        <v>0.6615044248</v>
      </c>
      <c r="I318" s="178">
        <f t="shared" ref="I318:K318" si="128">I306+Q306</f>
        <v>1033</v>
      </c>
      <c r="J318" s="179">
        <f t="shared" si="128"/>
        <v>509</v>
      </c>
      <c r="K318" s="178">
        <f t="shared" si="128"/>
        <v>524</v>
      </c>
      <c r="L318" s="204">
        <f t="shared" ref="L318:L322" si="132">J318/I318</f>
        <v>0.4927395934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224</v>
      </c>
      <c r="G319" s="206">
        <f t="shared" si="129"/>
        <v>134</v>
      </c>
      <c r="H319" s="208">
        <f t="shared" si="130"/>
        <v>0.625698324</v>
      </c>
      <c r="I319" s="206">
        <f t="shared" ref="I319:K319" si="131">I307+Q307</f>
        <v>278</v>
      </c>
      <c r="J319" s="207">
        <f t="shared" si="131"/>
        <v>96</v>
      </c>
      <c r="K319" s="206">
        <f t="shared" si="131"/>
        <v>182</v>
      </c>
      <c r="L319" s="209">
        <f t="shared" si="132"/>
        <v>0.345323741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106</v>
      </c>
      <c r="G320" s="189">
        <f t="shared" si="133"/>
        <v>178</v>
      </c>
      <c r="H320" s="191">
        <f t="shared" si="130"/>
        <v>0.3732394366</v>
      </c>
      <c r="I320" s="189">
        <f t="shared" ref="I320:K320" si="134">I308+Q308</f>
        <v>425</v>
      </c>
      <c r="J320" s="190">
        <f t="shared" si="134"/>
        <v>123</v>
      </c>
      <c r="K320" s="189">
        <f t="shared" si="134"/>
        <v>302</v>
      </c>
      <c r="L320" s="210">
        <f t="shared" si="132"/>
        <v>0.2894117647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120</v>
      </c>
      <c r="G321" s="195">
        <f t="shared" si="135"/>
        <v>139</v>
      </c>
      <c r="H321" s="197">
        <f t="shared" si="130"/>
        <v>0.4633204633</v>
      </c>
      <c r="I321" s="195">
        <f t="shared" ref="I321:K321" si="136">I309+Q309</f>
        <v>384</v>
      </c>
      <c r="J321" s="196">
        <f t="shared" si="136"/>
        <v>147</v>
      </c>
      <c r="K321" s="195">
        <f t="shared" si="136"/>
        <v>237</v>
      </c>
      <c r="L321" s="211">
        <f t="shared" si="132"/>
        <v>0.3828125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1805</v>
      </c>
      <c r="F322" s="200">
        <f t="shared" si="137"/>
        <v>1048</v>
      </c>
      <c r="G322" s="213">
        <f t="shared" si="137"/>
        <v>757</v>
      </c>
      <c r="H322" s="214">
        <f t="shared" si="130"/>
        <v>0.5806094183</v>
      </c>
      <c r="I322" s="213">
        <f t="shared" ref="I322:K322" si="138">I310+Q310</f>
        <v>2120</v>
      </c>
      <c r="J322" s="200">
        <f t="shared" si="138"/>
        <v>875</v>
      </c>
      <c r="K322" s="213">
        <f t="shared" si="138"/>
        <v>1245</v>
      </c>
      <c r="L322" s="215">
        <f t="shared" si="132"/>
        <v>0.4127358491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1783</v>
      </c>
      <c r="F326" s="224">
        <f t="shared" si="139"/>
        <v>1039</v>
      </c>
      <c r="G326" s="224">
        <f t="shared" si="139"/>
        <v>744</v>
      </c>
      <c r="H326" s="225">
        <f t="shared" ref="H326:H330" si="141">F326/E326</f>
        <v>0.5827257431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859</v>
      </c>
      <c r="G327" s="224">
        <f t="shared" si="140"/>
        <v>1227</v>
      </c>
      <c r="H327" s="225">
        <f t="shared" si="141"/>
        <v>0.4117929051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9</v>
      </c>
      <c r="G328" s="224">
        <f t="shared" si="142"/>
        <v>13</v>
      </c>
      <c r="H328" s="225">
        <f t="shared" si="141"/>
        <v>0.4090909091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16</v>
      </c>
      <c r="G329" s="224">
        <f t="shared" si="143"/>
        <v>18</v>
      </c>
      <c r="H329" s="225">
        <f t="shared" si="141"/>
        <v>0.4705882353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3925</v>
      </c>
      <c r="F330" s="213">
        <f t="shared" si="144"/>
        <v>1923</v>
      </c>
      <c r="G330" s="213">
        <f t="shared" si="144"/>
        <v>2002</v>
      </c>
      <c r="H330" s="227">
        <f t="shared" si="141"/>
        <v>0.4899363057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1039</v>
      </c>
      <c r="F333" s="224">
        <f>U298</f>
        <v>36</v>
      </c>
      <c r="G333" s="224">
        <f t="shared" ref="G333:G334" si="146">J344-G335</f>
        <v>236</v>
      </c>
      <c r="H333" s="230">
        <f t="shared" ref="H333:H336" si="147">E333+F333+G333</f>
        <v>1311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859</v>
      </c>
      <c r="F334" s="224">
        <f>V298</f>
        <v>194</v>
      </c>
      <c r="G334" s="224">
        <f t="shared" si="146"/>
        <v>216</v>
      </c>
      <c r="H334" s="230">
        <f t="shared" si="147"/>
        <v>1269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9</v>
      </c>
      <c r="F335" s="224">
        <f>W298</f>
        <v>8</v>
      </c>
      <c r="G335" s="231">
        <v>0.0</v>
      </c>
      <c r="H335" s="230">
        <f t="shared" si="147"/>
        <v>17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16</v>
      </c>
      <c r="F336" s="224">
        <f>X298</f>
        <v>23</v>
      </c>
      <c r="G336" s="231">
        <v>1.0</v>
      </c>
      <c r="H336" s="230">
        <f t="shared" si="147"/>
        <v>40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1923</v>
      </c>
      <c r="F337" s="213">
        <f t="shared" si="148"/>
        <v>261</v>
      </c>
      <c r="G337" s="213">
        <f t="shared" si="148"/>
        <v>453</v>
      </c>
      <c r="H337" s="232">
        <f>H333+H334+H335+H336</f>
        <v>2637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699</v>
      </c>
      <c r="F344" s="245">
        <v>448.0</v>
      </c>
      <c r="G344" s="245">
        <f t="shared" ref="G344:G346" si="150">SUM(E344:F344)</f>
        <v>1147</v>
      </c>
      <c r="H344" s="246">
        <v>35.0</v>
      </c>
      <c r="I344" s="246">
        <v>146.0</v>
      </c>
      <c r="J344" s="246">
        <v>236.0</v>
      </c>
      <c r="K344" s="247">
        <f t="shared" ref="K344:K345" si="151">M344-L344</f>
        <v>734</v>
      </c>
      <c r="L344" s="247">
        <f t="shared" ref="L344:L345" si="152">F344+I344</f>
        <v>594</v>
      </c>
      <c r="M344" s="248">
        <f t="shared" ref="M344:M345" si="153">H333+H335</f>
        <v>1328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769</v>
      </c>
      <c r="F345" s="245">
        <v>323.0</v>
      </c>
      <c r="G345" s="245">
        <f t="shared" si="150"/>
        <v>1092</v>
      </c>
      <c r="H345" s="246">
        <v>44.0</v>
      </c>
      <c r="I345" s="246">
        <v>173.0</v>
      </c>
      <c r="J345" s="246">
        <f>SUM(H345:I345)</f>
        <v>217</v>
      </c>
      <c r="K345" s="247">
        <f t="shared" si="151"/>
        <v>813</v>
      </c>
      <c r="L345" s="247">
        <f t="shared" si="152"/>
        <v>496</v>
      </c>
      <c r="M345" s="248">
        <f t="shared" si="153"/>
        <v>1309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1468</v>
      </c>
      <c r="F346" s="250">
        <f>SUM(F344:F345)</f>
        <v>771</v>
      </c>
      <c r="G346" s="250">
        <f t="shared" si="150"/>
        <v>2239</v>
      </c>
      <c r="H346" s="251">
        <f t="shared" ref="H346:M346" si="154">SUM(H344:H345)</f>
        <v>79</v>
      </c>
      <c r="I346" s="251">
        <f t="shared" si="154"/>
        <v>319</v>
      </c>
      <c r="J346" s="251">
        <f t="shared" si="154"/>
        <v>453</v>
      </c>
      <c r="K346" s="252">
        <f t="shared" si="154"/>
        <v>1547</v>
      </c>
      <c r="L346" s="252">
        <f t="shared" si="154"/>
        <v>1090</v>
      </c>
      <c r="M346" s="253">
        <f t="shared" si="154"/>
        <v>2637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2.0</v>
      </c>
      <c r="F353" s="265">
        <v>4.0</v>
      </c>
      <c r="G353" s="266">
        <f t="shared" ref="G353:G356" si="155">SUM(E353:F353)</f>
        <v>6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1.0</v>
      </c>
      <c r="G354" s="269">
        <f t="shared" si="155"/>
        <v>2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6.0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4.0</v>
      </c>
      <c r="G356" s="275">
        <f t="shared" si="155"/>
        <v>6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5</v>
      </c>
      <c r="F357" s="277">
        <f t="shared" si="156"/>
        <v>15</v>
      </c>
      <c r="G357" s="277">
        <f t="shared" si="156"/>
        <v>20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11.0</v>
      </c>
      <c r="F358" s="279">
        <v>39.0</v>
      </c>
      <c r="G358" s="279">
        <f>SUM(E358:F358)</f>
        <v>50</v>
      </c>
      <c r="H358" s="163"/>
      <c r="I358" s="280">
        <f>G357+G358</f>
        <v>70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43186.0</v>
      </c>
      <c r="K365" s="5"/>
      <c r="L365" s="5"/>
      <c r="M365" s="5"/>
      <c r="N365" s="22"/>
      <c r="O365" s="225">
        <f>J365/J373</f>
        <v>0.5082858622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8907.0</v>
      </c>
      <c r="K366" s="5"/>
      <c r="L366" s="5"/>
      <c r="M366" s="5"/>
      <c r="N366" s="22"/>
      <c r="O366" s="225">
        <f>J366/J373</f>
        <v>0.104832635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5790.0</v>
      </c>
      <c r="K367" s="5"/>
      <c r="L367" s="5"/>
      <c r="M367" s="5"/>
      <c r="N367" s="22"/>
      <c r="O367" s="225">
        <f>J367/J373</f>
        <v>0.06814650911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4947.0</v>
      </c>
      <c r="K368" s="5"/>
      <c r="L368" s="5"/>
      <c r="M368" s="5"/>
      <c r="N368" s="22"/>
      <c r="O368" s="225">
        <f>J368/J373</f>
        <v>0.05822465986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4482.0</v>
      </c>
      <c r="K369" s="5"/>
      <c r="L369" s="5"/>
      <c r="M369" s="5"/>
      <c r="N369" s="22"/>
      <c r="O369" s="225">
        <f>J369/J373</f>
        <v>0.05275175368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3857.0</v>
      </c>
      <c r="K370" s="5"/>
      <c r="L370" s="5"/>
      <c r="M370" s="5"/>
      <c r="N370" s="22"/>
      <c r="O370" s="225">
        <f>J370/J373</f>
        <v>0.045395697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2672+1754+998+799+821+788</f>
        <v>7832</v>
      </c>
      <c r="K371" s="5"/>
      <c r="L371" s="5"/>
      <c r="M371" s="5"/>
      <c r="N371" s="22"/>
      <c r="O371" s="225">
        <f>J371/J373</f>
        <v>0.0921802175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84964-79001</f>
        <v>5963</v>
      </c>
      <c r="K372" s="5"/>
      <c r="L372" s="5"/>
      <c r="M372" s="5"/>
      <c r="N372" s="22"/>
      <c r="O372" s="225">
        <f>J372/J373</f>
        <v>0.0701826656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84964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587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17088.0</v>
      </c>
      <c r="I381" s="22"/>
      <c r="J381" s="316">
        <f>H381/H387</f>
        <v>0.2011204746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19779</v>
      </c>
      <c r="U381" s="22"/>
      <c r="V381" s="322">
        <f>T381/T387</f>
        <v>0.1889039578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3748.0</v>
      </c>
      <c r="I382" s="22"/>
      <c r="J382" s="316">
        <f>H382/H387</f>
        <v>0.04411280072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5075</v>
      </c>
      <c r="U382" s="22"/>
      <c r="V382" s="322">
        <f>T382/T387</f>
        <v>0.04846997249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0.00009415752554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0.0002292176039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0.00002353938139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0.00009550733496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20846</v>
      </c>
      <c r="I385" s="22"/>
      <c r="J385" s="316">
        <f>H385/H387</f>
        <v>0.2453509722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24888</v>
      </c>
      <c r="U385" s="22"/>
      <c r="V385" s="322">
        <f>T385/T387</f>
        <v>0.2376986553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64118</v>
      </c>
      <c r="I386" s="22"/>
      <c r="J386" s="316">
        <f>H386/H387</f>
        <v>0.7546490278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79816</v>
      </c>
      <c r="U386" s="22"/>
      <c r="V386" s="322">
        <f>T386/T387</f>
        <v>0.7623013447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84964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104704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5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44427.0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20.0</v>
      </c>
      <c r="G16" s="54">
        <f t="shared" ref="G16:G17" si="1">E16-F16</f>
        <v>15</v>
      </c>
      <c r="H16" s="55">
        <f t="shared" ref="H16:H17" si="2">F16/E16</f>
        <v>0.5714285714</v>
      </c>
      <c r="I16" s="54">
        <v>38.0</v>
      </c>
      <c r="J16" s="53">
        <v>18.0</v>
      </c>
      <c r="K16" s="54">
        <f t="shared" ref="K16:K17" si="3">I16-J16</f>
        <v>20</v>
      </c>
      <c r="L16" s="56">
        <f t="shared" ref="L16:L17" si="4">J16/I16</f>
        <v>0.4736842105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2.0</v>
      </c>
      <c r="G19" s="54">
        <f t="shared" ref="G19:G20" si="5">E19-F19</f>
        <v>8</v>
      </c>
      <c r="H19" s="55">
        <f t="shared" ref="H19:H20" si="6">F19/E19</f>
        <v>0.2</v>
      </c>
      <c r="I19" s="54">
        <v>10.0</v>
      </c>
      <c r="J19" s="53">
        <v>4.0</v>
      </c>
      <c r="K19" s="54">
        <f t="shared" ref="K19:K22" si="7">I19-J19</f>
        <v>6</v>
      </c>
      <c r="L19" s="56">
        <f t="shared" ref="L19:L22" si="8">J19/I19</f>
        <v>0.4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59.0</v>
      </c>
      <c r="G20" s="54">
        <f t="shared" si="5"/>
        <v>21</v>
      </c>
      <c r="H20" s="55">
        <f t="shared" si="6"/>
        <v>0.7375</v>
      </c>
      <c r="I20" s="54">
        <v>70.0</v>
      </c>
      <c r="J20" s="53">
        <v>35.0</v>
      </c>
      <c r="K20" s="54">
        <f t="shared" si="7"/>
        <v>35</v>
      </c>
      <c r="L20" s="56">
        <f t="shared" si="8"/>
        <v>0.5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5.0</v>
      </c>
      <c r="K21" s="54">
        <f t="shared" si="7"/>
        <v>22</v>
      </c>
      <c r="L21" s="56">
        <f t="shared" si="8"/>
        <v>0.1851851852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26.0</v>
      </c>
      <c r="G22" s="54">
        <f>E22-F22</f>
        <v>5</v>
      </c>
      <c r="H22" s="55">
        <f>F22/E22</f>
        <v>0.8387096774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1.0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10.0</v>
      </c>
      <c r="K27" s="54">
        <f t="shared" si="11"/>
        <v>5</v>
      </c>
      <c r="L27" s="56">
        <f t="shared" si="12"/>
        <v>0.6666666667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40.0</v>
      </c>
      <c r="G28" s="54">
        <f t="shared" ref="G28:G29" si="13">E28-F28</f>
        <v>43</v>
      </c>
      <c r="H28" s="55">
        <f t="shared" ref="H28:H29" si="14">F28/E28</f>
        <v>0.4819277108</v>
      </c>
      <c r="I28" s="54">
        <v>24.0</v>
      </c>
      <c r="J28" s="53">
        <v>17.0</v>
      </c>
      <c r="K28" s="54">
        <f t="shared" si="11"/>
        <v>7</v>
      </c>
      <c r="L28" s="56">
        <f t="shared" si="12"/>
        <v>0.7083333333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72.0</v>
      </c>
      <c r="G29" s="54">
        <f t="shared" si="13"/>
        <v>34</v>
      </c>
      <c r="H29" s="55">
        <f t="shared" si="14"/>
        <v>0.679245283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63.0</v>
      </c>
      <c r="G34" s="54">
        <f>E34-F34</f>
        <v>5</v>
      </c>
      <c r="H34" s="55">
        <f>F34/E34</f>
        <v>0.9264705882</v>
      </c>
      <c r="I34" s="54">
        <v>14.0</v>
      </c>
      <c r="J34" s="53">
        <v>6.0</v>
      </c>
      <c r="K34" s="54">
        <f>I34-J34</f>
        <v>8</v>
      </c>
      <c r="L34" s="56">
        <f>J34/I34</f>
        <v>0.4285714286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16.0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32.0</v>
      </c>
      <c r="G38" s="54">
        <f>E38-F38</f>
        <v>19</v>
      </c>
      <c r="H38" s="55">
        <f>F38/E38</f>
        <v>0.6274509804</v>
      </c>
      <c r="I38" s="54">
        <v>26.0</v>
      </c>
      <c r="J38" s="53">
        <v>24.0</v>
      </c>
      <c r="K38" s="54">
        <f>I38-J38</f>
        <v>2</v>
      </c>
      <c r="L38" s="56">
        <f>J38/I38</f>
        <v>0.9230769231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2.0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23.0</v>
      </c>
      <c r="G41" s="54">
        <f t="shared" ref="G41:G42" si="15">E41-F41</f>
        <v>8</v>
      </c>
      <c r="H41" s="55">
        <f t="shared" ref="H41:H42" si="16">F41/E41</f>
        <v>0.7419354839</v>
      </c>
      <c r="I41" s="54">
        <v>36.0</v>
      </c>
      <c r="J41" s="53">
        <v>24.0</v>
      </c>
      <c r="K41" s="54">
        <f t="shared" ref="K41:K42" si="17">I41-J41</f>
        <v>12</v>
      </c>
      <c r="L41" s="56">
        <f t="shared" ref="L41:L42" si="18">J41/I41</f>
        <v>0.6666666667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184.0</v>
      </c>
      <c r="G42" s="54">
        <f t="shared" si="15"/>
        <v>22</v>
      </c>
      <c r="H42" s="55">
        <f t="shared" si="16"/>
        <v>0.8932038835</v>
      </c>
      <c r="I42" s="54">
        <v>250.0</v>
      </c>
      <c r="J42" s="53">
        <v>81.0</v>
      </c>
      <c r="K42" s="54">
        <f t="shared" si="17"/>
        <v>169</v>
      </c>
      <c r="L42" s="56">
        <f t="shared" si="18"/>
        <v>0.324</v>
      </c>
      <c r="M42" s="66"/>
      <c r="N42" s="61"/>
      <c r="O42" s="59"/>
      <c r="P42" s="55"/>
      <c r="Q42" s="66"/>
      <c r="R42" s="53"/>
      <c r="S42" s="54"/>
      <c r="T42" s="56"/>
      <c r="U42" s="61">
        <v>8.0</v>
      </c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3.0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2.0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3.0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14.0</v>
      </c>
      <c r="K49" s="54">
        <f>I49-J49</f>
        <v>26</v>
      </c>
      <c r="L49" s="56">
        <f>J49/I49</f>
        <v>0.35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23.0</v>
      </c>
      <c r="G58" s="54">
        <f>E58-F58</f>
        <v>23</v>
      </c>
      <c r="H58" s="55">
        <f>F58/E58</f>
        <v>0.5</v>
      </c>
      <c r="I58" s="54">
        <v>48.0</v>
      </c>
      <c r="J58" s="53">
        <v>31.0</v>
      </c>
      <c r="K58" s="54">
        <f>I58-J58</f>
        <v>17</v>
      </c>
      <c r="L58" s="56">
        <f>J58/I58</f>
        <v>0.6458333333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2.0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11.0</v>
      </c>
      <c r="K73" s="54">
        <f t="shared" ref="K73:K76" si="21">I73-J73</f>
        <v>0</v>
      </c>
      <c r="L73" s="56">
        <f t="shared" ref="L73:L76" si="22">J73/I73</f>
        <v>1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1.0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18.0</v>
      </c>
      <c r="G75" s="54">
        <f t="shared" si="19"/>
        <v>22</v>
      </c>
      <c r="H75" s="55">
        <f t="shared" si="20"/>
        <v>0.45</v>
      </c>
      <c r="I75" s="54">
        <v>80.0</v>
      </c>
      <c r="J75" s="53">
        <v>22.0</v>
      </c>
      <c r="K75" s="54">
        <f t="shared" si="21"/>
        <v>58</v>
      </c>
      <c r="L75" s="56">
        <f t="shared" si="22"/>
        <v>0.275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0.0</v>
      </c>
      <c r="K78" s="54">
        <f>I78-J78</f>
        <v>20</v>
      </c>
      <c r="L78" s="56">
        <f>J78/I78</f>
        <v>0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3.0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8.0</v>
      </c>
      <c r="G82" s="54">
        <f>E82-F82</f>
        <v>2</v>
      </c>
      <c r="H82" s="55">
        <f>F82/E82</f>
        <v>0.8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9.0</v>
      </c>
      <c r="G93" s="54">
        <f t="shared" ref="G93:G97" si="25">E93-F93</f>
        <v>14</v>
      </c>
      <c r="H93" s="55">
        <f t="shared" ref="H93:H97" si="26">F93/E93</f>
        <v>0.3913043478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894</v>
      </c>
      <c r="F95" s="77">
        <f t="shared" si="27"/>
        <v>614</v>
      </c>
      <c r="G95" s="77">
        <f t="shared" si="25"/>
        <v>280</v>
      </c>
      <c r="H95" s="33">
        <f t="shared" si="26"/>
        <v>0.6868008949</v>
      </c>
      <c r="I95" s="32">
        <f t="shared" ref="I95:J95" si="28">SUM(I11:I94)</f>
        <v>1011</v>
      </c>
      <c r="J95" s="32">
        <f t="shared" si="28"/>
        <v>485</v>
      </c>
      <c r="K95" s="32">
        <f t="shared" ref="K95:K97" si="34">I95-J95</f>
        <v>526</v>
      </c>
      <c r="L95" s="78">
        <f t="shared" ref="L95:L97" si="35">J95/I95</f>
        <v>0.4797230465</v>
      </c>
      <c r="M95" s="79">
        <f t="shared" ref="M95:N95" si="29">SUM(M11:M94)</f>
        <v>10</v>
      </c>
      <c r="N95" s="79">
        <f t="shared" si="29"/>
        <v>3</v>
      </c>
      <c r="O95" s="80">
        <f t="shared" ref="O95:O96" si="36">M95-N95</f>
        <v>7</v>
      </c>
      <c r="P95" s="33">
        <f t="shared" ref="P95:P96" si="37">N95/M95</f>
        <v>0.3</v>
      </c>
      <c r="Q95" s="79">
        <f t="shared" ref="Q95:R95" si="30">SUM(Q11:Q94)</f>
        <v>22</v>
      </c>
      <c r="R95" s="79">
        <f t="shared" si="30"/>
        <v>6</v>
      </c>
      <c r="S95" s="81">
        <f t="shared" si="31"/>
        <v>16</v>
      </c>
      <c r="T95" s="78">
        <f t="shared" si="32"/>
        <v>0.2727272727</v>
      </c>
      <c r="U95" s="77">
        <f t="shared" ref="U95:X95" si="33">SUM(U11:U94)</f>
        <v>13</v>
      </c>
      <c r="V95" s="77">
        <f t="shared" si="33"/>
        <v>51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2.0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10.0</v>
      </c>
      <c r="G100" s="96">
        <f>E100-F100</f>
        <v>3</v>
      </c>
      <c r="H100" s="97">
        <f>F100/E100</f>
        <v>0.7692307692</v>
      </c>
      <c r="I100" s="96">
        <v>20.0</v>
      </c>
      <c r="J100" s="95">
        <v>10.0</v>
      </c>
      <c r="K100" s="98">
        <f t="shared" si="38"/>
        <v>10</v>
      </c>
      <c r="L100" s="99">
        <f t="shared" si="39"/>
        <v>0.5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4.0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1.0</v>
      </c>
      <c r="G107" s="96">
        <f>E107-F107</f>
        <v>7</v>
      </c>
      <c r="H107" s="97">
        <f>F107/E107</f>
        <v>0.125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3.0</v>
      </c>
      <c r="K109" s="98">
        <f t="shared" si="40"/>
        <v>7</v>
      </c>
      <c r="L109" s="99">
        <f t="shared" si="41"/>
        <v>0.3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24.0</v>
      </c>
      <c r="G116" s="96">
        <f>E116-F116</f>
        <v>9</v>
      </c>
      <c r="H116" s="97">
        <f>F116/E116</f>
        <v>0.7272727273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48.0</v>
      </c>
      <c r="G123" s="96">
        <f t="shared" si="42"/>
        <v>22</v>
      </c>
      <c r="H123" s="97">
        <f t="shared" si="43"/>
        <v>0.6857142857</v>
      </c>
      <c r="I123" s="96">
        <v>67.0</v>
      </c>
      <c r="J123" s="95">
        <v>10.0</v>
      </c>
      <c r="K123" s="98">
        <f t="shared" si="44"/>
        <v>57</v>
      </c>
      <c r="L123" s="99">
        <f t="shared" si="45"/>
        <v>0.1492537313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/>
      <c r="X123" s="101">
        <v>6.0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57.0</v>
      </c>
      <c r="G126" s="96">
        <f t="shared" ref="G126:G129" si="46">E126-F126</f>
        <v>13</v>
      </c>
      <c r="H126" s="97">
        <f t="shared" ref="H126:H129" si="47">F126/E126</f>
        <v>0.8142857143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>
        <v>1.0</v>
      </c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12.0</v>
      </c>
      <c r="G127" s="96">
        <f t="shared" si="46"/>
        <v>18</v>
      </c>
      <c r="H127" s="97">
        <f t="shared" si="47"/>
        <v>0.4</v>
      </c>
      <c r="I127" s="96">
        <v>28.0</v>
      </c>
      <c r="J127" s="95">
        <v>19.0</v>
      </c>
      <c r="K127" s="98">
        <f t="shared" ref="K127:K129" si="48">I127-J127</f>
        <v>9</v>
      </c>
      <c r="L127" s="99">
        <f t="shared" ref="L127:L129" si="49">J127/I127</f>
        <v>0.6785714286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8.0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1.0</v>
      </c>
      <c r="G136" s="96">
        <f>E136-F136</f>
        <v>2</v>
      </c>
      <c r="H136" s="97">
        <f>F136/E136</f>
        <v>0.3333333333</v>
      </c>
      <c r="I136" s="96">
        <v>12.0</v>
      </c>
      <c r="J136" s="95">
        <v>2.0</v>
      </c>
      <c r="K136" s="98">
        <f>I136-J136</f>
        <v>10</v>
      </c>
      <c r="L136" s="99">
        <f>J136/I136</f>
        <v>0.1666666667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0.0</v>
      </c>
      <c r="K139" s="98">
        <f t="shared" ref="K139:K142" si="50">I139-J139</f>
        <v>10</v>
      </c>
      <c r="L139" s="99">
        <f t="shared" ref="L139:L142" si="51">J139/I139</f>
        <v>0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16.0</v>
      </c>
      <c r="K140" s="98">
        <f t="shared" si="50"/>
        <v>10</v>
      </c>
      <c r="L140" s="99">
        <f t="shared" si="51"/>
        <v>0.6153846154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6.0</v>
      </c>
      <c r="K145" s="98">
        <f t="shared" si="52"/>
        <v>6</v>
      </c>
      <c r="L145" s="99">
        <f t="shared" si="53"/>
        <v>0.5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14.0</v>
      </c>
      <c r="G147" s="96">
        <f>E147-F147</f>
        <v>14</v>
      </c>
      <c r="H147" s="97">
        <f>F147/E147</f>
        <v>0.5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>
        <v>1.0</v>
      </c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7.0</v>
      </c>
      <c r="K155" s="98">
        <f>I155-J155</f>
        <v>1</v>
      </c>
      <c r="L155" s="99">
        <f>J155/I155</f>
        <v>0.875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226</v>
      </c>
      <c r="G159" s="107">
        <f t="shared" ref="G159:G160" si="61">E159-F159</f>
        <v>130</v>
      </c>
      <c r="H159" s="108">
        <f t="shared" ref="H159:H160" si="62">F159/E159</f>
        <v>0.6348314607</v>
      </c>
      <c r="I159" s="107">
        <f t="shared" ref="I159:J159" si="55">SUM(I96:I158)</f>
        <v>276</v>
      </c>
      <c r="J159" s="107">
        <f t="shared" si="55"/>
        <v>106</v>
      </c>
      <c r="K159" s="109">
        <f t="shared" si="56"/>
        <v>170</v>
      </c>
      <c r="L159" s="110">
        <f t="shared" si="57"/>
        <v>0.384057971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17</v>
      </c>
      <c r="V159" s="107">
        <f t="shared" si="60"/>
        <v>46</v>
      </c>
      <c r="W159" s="107">
        <f t="shared" si="60"/>
        <v>4</v>
      </c>
      <c r="X159" s="111">
        <f t="shared" si="60"/>
        <v>11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6.0</v>
      </c>
      <c r="G160" s="116">
        <f t="shared" si="61"/>
        <v>13</v>
      </c>
      <c r="H160" s="117">
        <f t="shared" si="62"/>
        <v>0.3157894737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>
        <v>1.0</v>
      </c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>
        <v>1.0</v>
      </c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2.0</v>
      </c>
      <c r="G165" s="125">
        <f>E165-F165</f>
        <v>11</v>
      </c>
      <c r="H165" s="126">
        <f>F165/E165</f>
        <v>0.1538461538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21.0</v>
      </c>
      <c r="K174" s="127">
        <f t="shared" ref="K174:K175" si="67">I174-J174</f>
        <v>33</v>
      </c>
      <c r="L174" s="128">
        <f t="shared" ref="L174:L175" si="68">J174/I174</f>
        <v>0.3888888889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>
        <v>1.0</v>
      </c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2.0</v>
      </c>
      <c r="K175" s="127">
        <f t="shared" si="67"/>
        <v>8</v>
      </c>
      <c r="L175" s="128">
        <f t="shared" si="68"/>
        <v>0.2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5.0</v>
      </c>
      <c r="G187" s="125">
        <f t="shared" ref="G187:G188" si="69">E187-F187</f>
        <v>1</v>
      </c>
      <c r="H187" s="126">
        <f t="shared" ref="H187:H188" si="70">F187/E187</f>
        <v>0.8333333333</v>
      </c>
      <c r="I187" s="125">
        <v>13.0</v>
      </c>
      <c r="J187" s="121">
        <v>0.0</v>
      </c>
      <c r="K187" s="127">
        <f t="shared" ref="K187:K189" si="71">I187-J187</f>
        <v>13</v>
      </c>
      <c r="L187" s="128">
        <f t="shared" ref="L187:L189" si="72">J187/I187</f>
        <v>0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13.0</v>
      </c>
      <c r="K198" s="127">
        <f>I198-J198</f>
        <v>2</v>
      </c>
      <c r="L198" s="128">
        <f>J198/I198</f>
        <v>0.8666666667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2.0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7.0</v>
      </c>
      <c r="G207" s="125">
        <f t="shared" ref="G207:G210" si="73">E207-F207</f>
        <v>13</v>
      </c>
      <c r="H207" s="126">
        <f t="shared" ref="H207:H210" si="74">F207/E207</f>
        <v>0.35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89.0</v>
      </c>
      <c r="J208" s="121">
        <v>34.0</v>
      </c>
      <c r="K208" s="127">
        <f t="shared" si="75"/>
        <v>55</v>
      </c>
      <c r="L208" s="128">
        <f t="shared" si="76"/>
        <v>0.3820224719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2.0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4.0</v>
      </c>
      <c r="K209" s="127">
        <f t="shared" si="75"/>
        <v>6</v>
      </c>
      <c r="L209" s="128">
        <f t="shared" si="76"/>
        <v>0.4</v>
      </c>
      <c r="M209" s="125">
        <v>5.0</v>
      </c>
      <c r="N209" s="121">
        <v>3.0</v>
      </c>
      <c r="O209" s="127">
        <f>M209-N209</f>
        <v>2</v>
      </c>
      <c r="P209" s="126">
        <f>N209/M209</f>
        <v>0.6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>
        <v>1.0</v>
      </c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4.0</v>
      </c>
      <c r="K215" s="127">
        <f t="shared" si="79"/>
        <v>21</v>
      </c>
      <c r="L215" s="128">
        <f t="shared" si="80"/>
        <v>0.16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17.0</v>
      </c>
      <c r="G220" s="125">
        <f>E220-F220</f>
        <v>31</v>
      </c>
      <c r="H220" s="126">
        <f>F220/E220</f>
        <v>0.3541666667</v>
      </c>
      <c r="I220" s="125">
        <v>34.0</v>
      </c>
      <c r="J220" s="121">
        <v>6.0</v>
      </c>
      <c r="K220" s="127">
        <f>I220-J220</f>
        <v>28</v>
      </c>
      <c r="L220" s="128">
        <f>J220/I220</f>
        <v>0.1764705882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9.0</v>
      </c>
      <c r="W220" s="121">
        <v>1.0</v>
      </c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110</v>
      </c>
      <c r="G222" s="77">
        <f t="shared" ref="G222:G223" si="86">E222-F222</f>
        <v>169</v>
      </c>
      <c r="H222" s="33">
        <f t="shared" ref="H222:H223" si="87">F222/E222</f>
        <v>0.394265233</v>
      </c>
      <c r="I222" s="77">
        <f t="shared" ref="I222:J222" si="82">SUM(I160:I221)</f>
        <v>420</v>
      </c>
      <c r="J222" s="77">
        <f t="shared" si="82"/>
        <v>118</v>
      </c>
      <c r="K222" s="32">
        <f t="shared" ref="K222:K223" si="88">I222-J222</f>
        <v>302</v>
      </c>
      <c r="L222" s="78">
        <f t="shared" ref="L222:L223" si="89">J222/I222</f>
        <v>0.280952381</v>
      </c>
      <c r="M222" s="77">
        <f t="shared" ref="M222:N222" si="83">SUM(M160:M221)</f>
        <v>5</v>
      </c>
      <c r="N222" s="77">
        <f t="shared" si="83"/>
        <v>3</v>
      </c>
      <c r="O222" s="32">
        <f>M222-N222</f>
        <v>2</v>
      </c>
      <c r="P222" s="33">
        <f>N222/M222</f>
        <v>0.6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5</v>
      </c>
      <c r="V222" s="77">
        <f t="shared" si="85"/>
        <v>35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6.0</v>
      </c>
      <c r="G223" s="139">
        <f t="shared" si="86"/>
        <v>50</v>
      </c>
      <c r="H223" s="140">
        <f t="shared" si="87"/>
        <v>0.1071428571</v>
      </c>
      <c r="I223" s="139">
        <v>30.0</v>
      </c>
      <c r="J223" s="138">
        <v>8.0</v>
      </c>
      <c r="K223" s="141">
        <f t="shared" si="88"/>
        <v>22</v>
      </c>
      <c r="L223" s="142">
        <f t="shared" si="89"/>
        <v>0.2666666667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19.0</v>
      </c>
      <c r="K232" s="145">
        <f t="shared" si="90"/>
        <v>39</v>
      </c>
      <c r="L232" s="147">
        <f t="shared" si="91"/>
        <v>0.3275862069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2.0</v>
      </c>
      <c r="S233" s="145">
        <f>Q233-R233</f>
        <v>3</v>
      </c>
      <c r="T233" s="147">
        <f>R233/Q233</f>
        <v>0.4</v>
      </c>
      <c r="U233" s="144"/>
      <c r="V233" s="144"/>
      <c r="W233" s="144"/>
      <c r="X233" s="148">
        <v>1.0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73.0</v>
      </c>
      <c r="G238" s="143">
        <f t="shared" si="92"/>
        <v>27</v>
      </c>
      <c r="H238" s="146">
        <f t="shared" si="93"/>
        <v>0.73</v>
      </c>
      <c r="I238" s="143">
        <v>96.0</v>
      </c>
      <c r="J238" s="144">
        <v>48.0</v>
      </c>
      <c r="K238" s="145">
        <f>I238-J238</f>
        <v>48</v>
      </c>
      <c r="L238" s="147">
        <f>J238/I238</f>
        <v>0.5</v>
      </c>
      <c r="M238" s="143">
        <v>5.0</v>
      </c>
      <c r="N238" s="144">
        <v>5.0</v>
      </c>
      <c r="O238" s="145">
        <f>M238-N238</f>
        <v>0</v>
      </c>
      <c r="P238" s="146">
        <f>N238/M238</f>
        <v>1</v>
      </c>
      <c r="Q238" s="143"/>
      <c r="R238" s="144"/>
      <c r="S238" s="145"/>
      <c r="T238" s="147"/>
      <c r="U238" s="144">
        <v>7.0</v>
      </c>
      <c r="V238" s="144">
        <v>26.0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6.0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3.0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2.0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2.0</v>
      </c>
      <c r="G259" s="143">
        <f>E259-F259</f>
        <v>8</v>
      </c>
      <c r="H259" s="146">
        <f>F259/E259</f>
        <v>0.2</v>
      </c>
      <c r="I259" s="143">
        <v>20.0</v>
      </c>
      <c r="J259" s="144">
        <v>4.0</v>
      </c>
      <c r="K259" s="145">
        <f>I259-J259</f>
        <v>16</v>
      </c>
      <c r="L259" s="147">
        <f>J259/I259</f>
        <v>0.2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>
        <v>2.0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5.0</v>
      </c>
      <c r="G268" s="143">
        <f>E268-F268</f>
        <v>10</v>
      </c>
      <c r="H268" s="146">
        <f>F268/E268</f>
        <v>0.3333333333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7.0</v>
      </c>
      <c r="K269" s="145">
        <f t="shared" si="96"/>
        <v>4</v>
      </c>
      <c r="L269" s="147">
        <f t="shared" si="97"/>
        <v>0.6363636364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5.0</v>
      </c>
      <c r="G278" s="143">
        <f>E278-F278</f>
        <v>10</v>
      </c>
      <c r="H278" s="146">
        <f>F278/E278</f>
        <v>0.3333333333</v>
      </c>
      <c r="I278" s="143">
        <v>9.0</v>
      </c>
      <c r="J278" s="144">
        <v>5.0</v>
      </c>
      <c r="K278" s="145">
        <f>I278-J278</f>
        <v>4</v>
      </c>
      <c r="L278" s="147">
        <f>J278/I278</f>
        <v>0.5555555556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1.0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5.0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5.0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114</v>
      </c>
      <c r="G297" s="77">
        <f>E297-F297</f>
        <v>134</v>
      </c>
      <c r="H297" s="33">
        <f t="shared" ref="H297:H298" si="108">F297/E297</f>
        <v>0.4596774194</v>
      </c>
      <c r="I297" s="77">
        <f t="shared" ref="I297:J297" si="103">SUM(I223:I296)</f>
        <v>379</v>
      </c>
      <c r="J297" s="77">
        <f t="shared" si="103"/>
        <v>150</v>
      </c>
      <c r="K297" s="77">
        <f>I297-J297</f>
        <v>229</v>
      </c>
      <c r="L297" s="78">
        <f t="shared" ref="L297:L298" si="110">J297/I297</f>
        <v>0.3957783641</v>
      </c>
      <c r="M297" s="77">
        <f t="shared" ref="M297:N297" si="104">SUM(M223:M296)</f>
        <v>5</v>
      </c>
      <c r="N297" s="77">
        <f t="shared" si="104"/>
        <v>5</v>
      </c>
      <c r="O297" s="77">
        <f>M297-N297</f>
        <v>0</v>
      </c>
      <c r="P297" s="33">
        <f t="shared" ref="P297:P298" si="112">N297/M297</f>
        <v>1</v>
      </c>
      <c r="Q297" s="77">
        <f t="shared" ref="Q297:R297" si="105">SUM(Q223:Q296)</f>
        <v>5</v>
      </c>
      <c r="R297" s="77">
        <f t="shared" si="105"/>
        <v>2</v>
      </c>
      <c r="S297" s="77">
        <f>Q297-R297</f>
        <v>3</v>
      </c>
      <c r="T297" s="78">
        <f t="shared" ref="T297:T298" si="114">R297/Q297</f>
        <v>0.4</v>
      </c>
      <c r="U297" s="77">
        <f t="shared" ref="U297:X297" si="106">SUM(U223:U296)</f>
        <v>12</v>
      </c>
      <c r="V297" s="77">
        <f t="shared" si="106"/>
        <v>90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1777</v>
      </c>
      <c r="F298" s="158">
        <f t="shared" si="107"/>
        <v>1064</v>
      </c>
      <c r="G298" s="158">
        <f t="shared" si="107"/>
        <v>713</v>
      </c>
      <c r="H298" s="159">
        <f t="shared" si="108"/>
        <v>0.5987619584</v>
      </c>
      <c r="I298" s="158">
        <f t="shared" ref="I298:K298" si="109">I95+I159+I222+I297</f>
        <v>2086</v>
      </c>
      <c r="J298" s="158">
        <f t="shared" si="109"/>
        <v>859</v>
      </c>
      <c r="K298" s="158">
        <f t="shared" si="109"/>
        <v>1227</v>
      </c>
      <c r="L298" s="160">
        <f t="shared" si="110"/>
        <v>0.4117929051</v>
      </c>
      <c r="M298" s="158">
        <f t="shared" ref="M298:O298" si="111">M95+M159+M222+M297</f>
        <v>22</v>
      </c>
      <c r="N298" s="158">
        <f t="shared" si="111"/>
        <v>12</v>
      </c>
      <c r="O298" s="158">
        <f t="shared" si="111"/>
        <v>10</v>
      </c>
      <c r="P298" s="159">
        <f t="shared" si="112"/>
        <v>0.5454545455</v>
      </c>
      <c r="Q298" s="158">
        <f t="shared" ref="Q298:S298" si="113">Q95+Q159+Q222+Q297</f>
        <v>34</v>
      </c>
      <c r="R298" s="158">
        <f t="shared" si="113"/>
        <v>14</v>
      </c>
      <c r="S298" s="158">
        <f t="shared" si="113"/>
        <v>20</v>
      </c>
      <c r="T298" s="160">
        <f t="shared" si="114"/>
        <v>0.4117647059</v>
      </c>
      <c r="U298" s="157">
        <f t="shared" ref="U298:X298" si="115">U95+U159+U222+U297</f>
        <v>47</v>
      </c>
      <c r="V298" s="158">
        <f t="shared" si="115"/>
        <v>222</v>
      </c>
      <c r="W298" s="158">
        <f t="shared" si="115"/>
        <v>6</v>
      </c>
      <c r="X298" s="161">
        <f t="shared" si="115"/>
        <v>21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894</v>
      </c>
      <c r="F306" s="179">
        <f t="shared" si="116"/>
        <v>614</v>
      </c>
      <c r="G306" s="178">
        <f t="shared" si="116"/>
        <v>280</v>
      </c>
      <c r="H306" s="180">
        <f t="shared" ref="H306:H307" si="120">F306/E306</f>
        <v>0.6868008949</v>
      </c>
      <c r="I306" s="178">
        <f t="shared" ref="I306:O306" si="117">(I95)</f>
        <v>1011</v>
      </c>
      <c r="J306" s="179">
        <f t="shared" si="117"/>
        <v>485</v>
      </c>
      <c r="K306" s="178">
        <f t="shared" si="117"/>
        <v>526</v>
      </c>
      <c r="L306" s="180">
        <f t="shared" si="117"/>
        <v>0.4797230465</v>
      </c>
      <c r="M306" s="178">
        <f t="shared" si="117"/>
        <v>10</v>
      </c>
      <c r="N306" s="179">
        <f t="shared" si="117"/>
        <v>3</v>
      </c>
      <c r="O306" s="178">
        <f t="shared" si="117"/>
        <v>7</v>
      </c>
      <c r="P306" s="180">
        <f t="shared" ref="P306:X306" si="118">P95</f>
        <v>0.3</v>
      </c>
      <c r="Q306" s="178">
        <f t="shared" si="118"/>
        <v>22</v>
      </c>
      <c r="R306" s="179">
        <f t="shared" si="118"/>
        <v>6</v>
      </c>
      <c r="S306" s="178">
        <f t="shared" si="118"/>
        <v>16</v>
      </c>
      <c r="T306" s="180">
        <f t="shared" si="118"/>
        <v>0.2727272727</v>
      </c>
      <c r="U306" s="181">
        <f t="shared" si="118"/>
        <v>13</v>
      </c>
      <c r="V306" s="181">
        <f t="shared" si="118"/>
        <v>51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226</v>
      </c>
      <c r="G307" s="184">
        <f t="shared" si="119"/>
        <v>130</v>
      </c>
      <c r="H307" s="186">
        <f t="shared" si="120"/>
        <v>0.6348314607</v>
      </c>
      <c r="I307" s="184">
        <f t="shared" ref="I307:L307" si="121">I159</f>
        <v>276</v>
      </c>
      <c r="J307" s="185">
        <f t="shared" si="121"/>
        <v>106</v>
      </c>
      <c r="K307" s="184">
        <f t="shared" si="121"/>
        <v>170</v>
      </c>
      <c r="L307" s="186">
        <f t="shared" si="121"/>
        <v>0.384057971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17</v>
      </c>
      <c r="V307" s="185">
        <f t="shared" si="123"/>
        <v>46</v>
      </c>
      <c r="W307" s="185">
        <f t="shared" si="123"/>
        <v>4</v>
      </c>
      <c r="X307" s="187">
        <f t="shared" si="123"/>
        <v>11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110</v>
      </c>
      <c r="G308" s="189">
        <f t="shared" si="124"/>
        <v>169</v>
      </c>
      <c r="H308" s="191">
        <f t="shared" si="124"/>
        <v>0.394265233</v>
      </c>
      <c r="I308" s="189">
        <f t="shared" si="124"/>
        <v>420</v>
      </c>
      <c r="J308" s="190">
        <f t="shared" si="124"/>
        <v>118</v>
      </c>
      <c r="K308" s="189">
        <f t="shared" si="124"/>
        <v>302</v>
      </c>
      <c r="L308" s="191">
        <f t="shared" si="124"/>
        <v>0.280952381</v>
      </c>
      <c r="M308" s="189">
        <f t="shared" si="124"/>
        <v>5</v>
      </c>
      <c r="N308" s="190">
        <f t="shared" si="124"/>
        <v>3</v>
      </c>
      <c r="O308" s="189">
        <f t="shared" si="124"/>
        <v>2</v>
      </c>
      <c r="P308" s="191">
        <f t="shared" si="124"/>
        <v>0.6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5</v>
      </c>
      <c r="V308" s="192">
        <f t="shared" si="124"/>
        <v>35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114</v>
      </c>
      <c r="G309" s="195">
        <f t="shared" si="125"/>
        <v>134</v>
      </c>
      <c r="H309" s="197">
        <f t="shared" si="125"/>
        <v>0.4596774194</v>
      </c>
      <c r="I309" s="195">
        <f t="shared" si="125"/>
        <v>379</v>
      </c>
      <c r="J309" s="196">
        <f t="shared" si="125"/>
        <v>150</v>
      </c>
      <c r="K309" s="195">
        <f t="shared" si="125"/>
        <v>229</v>
      </c>
      <c r="L309" s="197">
        <f t="shared" si="125"/>
        <v>0.3957783641</v>
      </c>
      <c r="M309" s="195">
        <f t="shared" si="125"/>
        <v>5</v>
      </c>
      <c r="N309" s="196">
        <f t="shared" si="125"/>
        <v>5</v>
      </c>
      <c r="O309" s="195">
        <f t="shared" si="125"/>
        <v>0</v>
      </c>
      <c r="P309" s="197">
        <f t="shared" si="125"/>
        <v>1</v>
      </c>
      <c r="Q309" s="195">
        <f t="shared" si="125"/>
        <v>5</v>
      </c>
      <c r="R309" s="196">
        <f t="shared" si="125"/>
        <v>2</v>
      </c>
      <c r="S309" s="195">
        <f t="shared" si="125"/>
        <v>3</v>
      </c>
      <c r="T309" s="197">
        <f t="shared" si="125"/>
        <v>0.4</v>
      </c>
      <c r="U309" s="196">
        <f t="shared" si="125"/>
        <v>12</v>
      </c>
      <c r="V309" s="196">
        <f t="shared" si="125"/>
        <v>90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1777</v>
      </c>
      <c r="F310" s="200">
        <f t="shared" si="126"/>
        <v>1064</v>
      </c>
      <c r="G310" s="200">
        <f t="shared" si="126"/>
        <v>713</v>
      </c>
      <c r="H310" s="201">
        <f t="shared" si="126"/>
        <v>0.5987619584</v>
      </c>
      <c r="I310" s="200">
        <f t="shared" si="126"/>
        <v>2086</v>
      </c>
      <c r="J310" s="200">
        <f t="shared" si="126"/>
        <v>859</v>
      </c>
      <c r="K310" s="200">
        <f t="shared" si="126"/>
        <v>1227</v>
      </c>
      <c r="L310" s="201">
        <f t="shared" si="126"/>
        <v>0.4117929051</v>
      </c>
      <c r="M310" s="200">
        <f t="shared" si="126"/>
        <v>22</v>
      </c>
      <c r="N310" s="200">
        <f t="shared" si="126"/>
        <v>12</v>
      </c>
      <c r="O310" s="200">
        <f t="shared" si="126"/>
        <v>10</v>
      </c>
      <c r="P310" s="201">
        <f t="shared" si="126"/>
        <v>0.5454545455</v>
      </c>
      <c r="Q310" s="200">
        <f t="shared" si="126"/>
        <v>34</v>
      </c>
      <c r="R310" s="200">
        <f t="shared" si="126"/>
        <v>14</v>
      </c>
      <c r="S310" s="200">
        <f t="shared" si="126"/>
        <v>20</v>
      </c>
      <c r="T310" s="201">
        <f t="shared" si="126"/>
        <v>0.4117647059</v>
      </c>
      <c r="U310" s="200">
        <f t="shared" si="126"/>
        <v>47</v>
      </c>
      <c r="V310" s="200">
        <f t="shared" si="126"/>
        <v>222</v>
      </c>
      <c r="W310" s="200">
        <f t="shared" si="126"/>
        <v>6</v>
      </c>
      <c r="X310" s="202">
        <f t="shared" si="126"/>
        <v>21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904</v>
      </c>
      <c r="F318" s="179">
        <f t="shared" si="127"/>
        <v>617</v>
      </c>
      <c r="G318" s="178">
        <f t="shared" si="127"/>
        <v>287</v>
      </c>
      <c r="H318" s="180">
        <f t="shared" ref="H318:H322" si="130">F318/E318</f>
        <v>0.6825221239</v>
      </c>
      <c r="I318" s="178">
        <f t="shared" ref="I318:K318" si="128">I306+Q306</f>
        <v>1033</v>
      </c>
      <c r="J318" s="179">
        <f t="shared" si="128"/>
        <v>491</v>
      </c>
      <c r="K318" s="178">
        <f t="shared" si="128"/>
        <v>542</v>
      </c>
      <c r="L318" s="204">
        <f t="shared" ref="L318:L322" si="132">J318/I318</f>
        <v>0.4753146176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227</v>
      </c>
      <c r="G319" s="206">
        <f t="shared" si="129"/>
        <v>131</v>
      </c>
      <c r="H319" s="208">
        <f t="shared" si="130"/>
        <v>0.6340782123</v>
      </c>
      <c r="I319" s="206">
        <f t="shared" ref="I319:K319" si="131">I307+Q307</f>
        <v>278</v>
      </c>
      <c r="J319" s="207">
        <f t="shared" si="131"/>
        <v>107</v>
      </c>
      <c r="K319" s="206">
        <f t="shared" si="131"/>
        <v>171</v>
      </c>
      <c r="L319" s="209">
        <f t="shared" si="132"/>
        <v>0.3848920863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113</v>
      </c>
      <c r="G320" s="189">
        <f t="shared" si="133"/>
        <v>171</v>
      </c>
      <c r="H320" s="191">
        <f t="shared" si="130"/>
        <v>0.3978873239</v>
      </c>
      <c r="I320" s="189">
        <f t="shared" ref="I320:K320" si="134">I308+Q308</f>
        <v>425</v>
      </c>
      <c r="J320" s="190">
        <f t="shared" si="134"/>
        <v>123</v>
      </c>
      <c r="K320" s="189">
        <f t="shared" si="134"/>
        <v>302</v>
      </c>
      <c r="L320" s="210">
        <f t="shared" si="132"/>
        <v>0.2894117647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119</v>
      </c>
      <c r="G321" s="195">
        <f t="shared" si="135"/>
        <v>134</v>
      </c>
      <c r="H321" s="197">
        <f t="shared" si="130"/>
        <v>0.4703557312</v>
      </c>
      <c r="I321" s="195">
        <f t="shared" ref="I321:K321" si="136">I309+Q309</f>
        <v>384</v>
      </c>
      <c r="J321" s="196">
        <f t="shared" si="136"/>
        <v>152</v>
      </c>
      <c r="K321" s="195">
        <f t="shared" si="136"/>
        <v>232</v>
      </c>
      <c r="L321" s="211">
        <f t="shared" si="132"/>
        <v>0.3958333333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1799</v>
      </c>
      <c r="F322" s="200">
        <f t="shared" si="137"/>
        <v>1076</v>
      </c>
      <c r="G322" s="213">
        <f t="shared" si="137"/>
        <v>723</v>
      </c>
      <c r="H322" s="214">
        <f t="shared" si="130"/>
        <v>0.5981100611</v>
      </c>
      <c r="I322" s="213">
        <f t="shared" ref="I322:K322" si="138">I310+Q310</f>
        <v>2120</v>
      </c>
      <c r="J322" s="200">
        <f t="shared" si="138"/>
        <v>873</v>
      </c>
      <c r="K322" s="213">
        <f t="shared" si="138"/>
        <v>1247</v>
      </c>
      <c r="L322" s="215">
        <f t="shared" si="132"/>
        <v>0.4117924528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1777</v>
      </c>
      <c r="F326" s="224">
        <f t="shared" si="139"/>
        <v>1064</v>
      </c>
      <c r="G326" s="224">
        <f t="shared" si="139"/>
        <v>713</v>
      </c>
      <c r="H326" s="225">
        <f t="shared" ref="H326:H330" si="141">F326/E326</f>
        <v>0.5987619584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859</v>
      </c>
      <c r="G327" s="224">
        <f t="shared" si="140"/>
        <v>1227</v>
      </c>
      <c r="H327" s="225">
        <f t="shared" si="141"/>
        <v>0.4117929051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12</v>
      </c>
      <c r="G328" s="224">
        <f t="shared" si="142"/>
        <v>10</v>
      </c>
      <c r="H328" s="225">
        <f t="shared" si="141"/>
        <v>0.5454545455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14</v>
      </c>
      <c r="G329" s="224">
        <f t="shared" si="143"/>
        <v>20</v>
      </c>
      <c r="H329" s="225">
        <f t="shared" si="141"/>
        <v>0.4117647059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3919</v>
      </c>
      <c r="F330" s="213">
        <f t="shared" si="144"/>
        <v>1949</v>
      </c>
      <c r="G330" s="213">
        <f t="shared" si="144"/>
        <v>1970</v>
      </c>
      <c r="H330" s="227">
        <f t="shared" si="141"/>
        <v>0.4973207451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1064</v>
      </c>
      <c r="F333" s="224">
        <f>U298</f>
        <v>47</v>
      </c>
      <c r="G333" s="224">
        <f t="shared" ref="G333:G334" si="146">J344-G335</f>
        <v>236</v>
      </c>
      <c r="H333" s="230">
        <f t="shared" ref="H333:H336" si="147">E333+F333+G333</f>
        <v>1347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859</v>
      </c>
      <c r="F334" s="224">
        <f>V298</f>
        <v>222</v>
      </c>
      <c r="G334" s="224">
        <f t="shared" si="146"/>
        <v>226</v>
      </c>
      <c r="H334" s="230">
        <f t="shared" si="147"/>
        <v>1307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12</v>
      </c>
      <c r="F335" s="224">
        <f>W298</f>
        <v>6</v>
      </c>
      <c r="G335" s="231">
        <v>0.0</v>
      </c>
      <c r="H335" s="230">
        <f t="shared" si="147"/>
        <v>18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14</v>
      </c>
      <c r="F336" s="224">
        <f>X298</f>
        <v>21</v>
      </c>
      <c r="G336" s="231">
        <v>1.0</v>
      </c>
      <c r="H336" s="230">
        <f t="shared" si="147"/>
        <v>36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1949</v>
      </c>
      <c r="F337" s="213">
        <f t="shared" si="148"/>
        <v>296</v>
      </c>
      <c r="G337" s="213">
        <f t="shared" si="148"/>
        <v>463</v>
      </c>
      <c r="H337" s="232">
        <f>H333+H334+H335+H336</f>
        <v>2708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723</v>
      </c>
      <c r="F344" s="245">
        <v>453.0</v>
      </c>
      <c r="G344" s="245">
        <f t="shared" ref="G344:G346" si="150">SUM(E344:F344)</f>
        <v>1176</v>
      </c>
      <c r="H344" s="246">
        <v>35.0</v>
      </c>
      <c r="I344" s="246">
        <v>154.0</v>
      </c>
      <c r="J344" s="246">
        <v>236.0</v>
      </c>
      <c r="K344" s="247">
        <f t="shared" ref="K344:K345" si="151">M344-L344</f>
        <v>758</v>
      </c>
      <c r="L344" s="247">
        <f t="shared" ref="L344:L345" si="152">F344+I344</f>
        <v>607</v>
      </c>
      <c r="M344" s="248">
        <f t="shared" ref="M344:M345" si="153">H333+H335</f>
        <v>1365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806</v>
      </c>
      <c r="F345" s="245">
        <v>310.0</v>
      </c>
      <c r="G345" s="245">
        <f t="shared" si="150"/>
        <v>1116</v>
      </c>
      <c r="H345" s="246">
        <v>42.0</v>
      </c>
      <c r="I345" s="246">
        <v>185.0</v>
      </c>
      <c r="J345" s="246">
        <f>SUM(H345:I345)</f>
        <v>227</v>
      </c>
      <c r="K345" s="247">
        <f t="shared" si="151"/>
        <v>848</v>
      </c>
      <c r="L345" s="247">
        <f t="shared" si="152"/>
        <v>495</v>
      </c>
      <c r="M345" s="248">
        <f t="shared" si="153"/>
        <v>1343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1529</v>
      </c>
      <c r="F346" s="250">
        <f>SUM(F344:F345)</f>
        <v>763</v>
      </c>
      <c r="G346" s="250">
        <f t="shared" si="150"/>
        <v>2292</v>
      </c>
      <c r="H346" s="251">
        <f t="shared" ref="H346:M346" si="154">SUM(H344:H345)</f>
        <v>77</v>
      </c>
      <c r="I346" s="251">
        <f t="shared" si="154"/>
        <v>339</v>
      </c>
      <c r="J346" s="251">
        <f t="shared" si="154"/>
        <v>463</v>
      </c>
      <c r="K346" s="252">
        <f t="shared" si="154"/>
        <v>1606</v>
      </c>
      <c r="L346" s="252">
        <f t="shared" si="154"/>
        <v>1102</v>
      </c>
      <c r="M346" s="253">
        <f t="shared" si="154"/>
        <v>2708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5.0</v>
      </c>
      <c r="G353" s="266">
        <f t="shared" ref="G353:G356" si="155">SUM(E353:F353)</f>
        <v>5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11.0</v>
      </c>
      <c r="G354" s="269">
        <f t="shared" si="155"/>
        <v>11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6.0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9.0</v>
      </c>
      <c r="G356" s="275">
        <f t="shared" si="155"/>
        <v>11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2</v>
      </c>
      <c r="F357" s="277">
        <f t="shared" si="156"/>
        <v>31</v>
      </c>
      <c r="G357" s="277">
        <f t="shared" si="156"/>
        <v>33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9.0</v>
      </c>
      <c r="F358" s="279">
        <v>58.0</v>
      </c>
      <c r="G358" s="279">
        <f>SUM(E358:F358)</f>
        <v>67</v>
      </c>
      <c r="H358" s="163"/>
      <c r="I358" s="280">
        <f>G357+G358</f>
        <v>100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43259.0</v>
      </c>
      <c r="K365" s="5"/>
      <c r="L365" s="5"/>
      <c r="M365" s="5"/>
      <c r="N365" s="22"/>
      <c r="O365" s="225">
        <f>J365/J373</f>
        <v>0.5464478803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8926.0</v>
      </c>
      <c r="K366" s="5"/>
      <c r="L366" s="5"/>
      <c r="M366" s="5"/>
      <c r="N366" s="22"/>
      <c r="O366" s="225">
        <f>J366/J373</f>
        <v>0.1127532717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5811.0</v>
      </c>
      <c r="K367" s="5"/>
      <c r="L367" s="5"/>
      <c r="M367" s="5"/>
      <c r="N367" s="22"/>
      <c r="O367" s="225">
        <f>J367/J373</f>
        <v>0.07340457784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4957.0</v>
      </c>
      <c r="K368" s="5"/>
      <c r="L368" s="5"/>
      <c r="M368" s="5"/>
      <c r="N368" s="22"/>
      <c r="O368" s="225">
        <f>J368/J373</f>
        <v>0.06261684604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4499.0</v>
      </c>
      <c r="K369" s="5"/>
      <c r="L369" s="5"/>
      <c r="M369" s="5"/>
      <c r="N369" s="22"/>
      <c r="O369" s="225">
        <f>J369/J373</f>
        <v>0.056831388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3867.0</v>
      </c>
      <c r="K370" s="5"/>
      <c r="L370" s="5"/>
      <c r="M370" s="5"/>
      <c r="N370" s="22"/>
      <c r="O370" s="225">
        <f>J370/J373</f>
        <v>0.04884796119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2676+1758+999+800+823+789</f>
        <v>7845</v>
      </c>
      <c r="K371" s="5"/>
      <c r="L371" s="5"/>
      <c r="M371" s="5"/>
      <c r="N371" s="22"/>
      <c r="O371" s="225">
        <f>J371/J373</f>
        <v>0.09909807488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 t="s">
        <v>588</v>
      </c>
      <c r="K372" s="5"/>
      <c r="L372" s="5"/>
      <c r="M372" s="5"/>
      <c r="N372" s="22"/>
      <c r="O372" s="225" t="str">
        <f>J372/J373</f>
        <v>#VALUE!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79164</v>
      </c>
      <c r="K373" s="292"/>
      <c r="L373" s="292"/>
      <c r="M373" s="292"/>
      <c r="N373" s="293"/>
      <c r="O373" s="295" t="str">
        <f>SUM(O365:O372)</f>
        <v>#VALUE!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589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17110.0</v>
      </c>
      <c r="I381" s="22"/>
      <c r="J381" s="316">
        <f>H381/H387</f>
        <v>0.2161335961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19801</v>
      </c>
      <c r="U381" s="22"/>
      <c r="V381" s="322">
        <f>T381/T387</f>
        <v>0.2002042385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3753.0</v>
      </c>
      <c r="I382" s="22"/>
      <c r="J382" s="316">
        <f>H382/H387</f>
        <v>0.04740791269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5080</v>
      </c>
      <c r="U382" s="22"/>
      <c r="V382" s="322">
        <f>T382/T387</f>
        <v>0.0513629378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0.0001010560356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0.0002426595487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0.00002526400889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0.0001011081453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20873</v>
      </c>
      <c r="I385" s="22"/>
      <c r="J385" s="316">
        <f>H385/H387</f>
        <v>0.2636678288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24915</v>
      </c>
      <c r="U385" s="22"/>
      <c r="V385" s="322">
        <f>T385/T387</f>
        <v>0.2519109439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58291</v>
      </c>
      <c r="I386" s="22"/>
      <c r="J386" s="316">
        <f>H386/H387</f>
        <v>0.7363321712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73989</v>
      </c>
      <c r="U386" s="22"/>
      <c r="V386" s="322">
        <f>T386/T387</f>
        <v>0.7480890561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79164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98904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44410.0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13.0</v>
      </c>
      <c r="G16" s="54">
        <f t="shared" ref="G16:G17" si="1">E16-F16</f>
        <v>22</v>
      </c>
      <c r="H16" s="55">
        <f t="shared" ref="H16:H17" si="2">F16/E16</f>
        <v>0.3714285714</v>
      </c>
      <c r="I16" s="54">
        <v>38.0</v>
      </c>
      <c r="J16" s="53">
        <v>11.0</v>
      </c>
      <c r="K16" s="54">
        <f t="shared" ref="K16:K17" si="3">I16-J16</f>
        <v>27</v>
      </c>
      <c r="L16" s="56">
        <f t="shared" ref="L16:L17" si="4">J16/I16</f>
        <v>0.2894736842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6.0</v>
      </c>
      <c r="G19" s="54">
        <f t="shared" ref="G19:G20" si="5">E19-F19</f>
        <v>4</v>
      </c>
      <c r="H19" s="55">
        <f t="shared" ref="H19:H20" si="6">F19/E19</f>
        <v>0.6</v>
      </c>
      <c r="I19" s="54">
        <v>10.0</v>
      </c>
      <c r="J19" s="53">
        <v>2.0</v>
      </c>
      <c r="K19" s="54">
        <f t="shared" ref="K19:K22" si="7">I19-J19</f>
        <v>8</v>
      </c>
      <c r="L19" s="56">
        <f t="shared" ref="L19:L22" si="8">J19/I19</f>
        <v>0.2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56.0</v>
      </c>
      <c r="G20" s="54">
        <f t="shared" si="5"/>
        <v>24</v>
      </c>
      <c r="H20" s="55">
        <f t="shared" si="6"/>
        <v>0.7</v>
      </c>
      <c r="I20" s="54">
        <v>70.0</v>
      </c>
      <c r="J20" s="53">
        <v>48.0</v>
      </c>
      <c r="K20" s="54">
        <f t="shared" si="7"/>
        <v>22</v>
      </c>
      <c r="L20" s="56">
        <f t="shared" si="8"/>
        <v>0.6857142857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32.0</v>
      </c>
      <c r="J21" s="53">
        <v>12.0</v>
      </c>
      <c r="K21" s="54">
        <f t="shared" si="7"/>
        <v>20</v>
      </c>
      <c r="L21" s="56">
        <f t="shared" si="8"/>
        <v>0.375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3.0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39.0</v>
      </c>
      <c r="G22" s="54">
        <f>E22-F22</f>
        <v>9</v>
      </c>
      <c r="H22" s="55">
        <f>F22/E22</f>
        <v>0.8125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3.0</v>
      </c>
      <c r="S23" s="54">
        <v>6.0</v>
      </c>
      <c r="T23" s="56">
        <f>R23/Q23</f>
        <v>0.3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3.0</v>
      </c>
      <c r="K25" s="54">
        <f t="shared" ref="K25:K30" si="11">I25-J25</f>
        <v>5</v>
      </c>
      <c r="L25" s="56">
        <f t="shared" ref="L25:L30" si="12">J25/I25</f>
        <v>0.375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18.0</v>
      </c>
      <c r="K26" s="54">
        <f t="shared" si="11"/>
        <v>12</v>
      </c>
      <c r="L26" s="56">
        <f t="shared" si="12"/>
        <v>0.6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22.0</v>
      </c>
      <c r="J27" s="53">
        <v>13.0</v>
      </c>
      <c r="K27" s="54">
        <f t="shared" si="11"/>
        <v>9</v>
      </c>
      <c r="L27" s="56">
        <f t="shared" si="12"/>
        <v>0.5909090909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23.0</v>
      </c>
      <c r="G28" s="54">
        <f t="shared" ref="G28:G29" si="13">E28-F28</f>
        <v>60</v>
      </c>
      <c r="H28" s="55">
        <f t="shared" ref="H28:H29" si="14">F28/E28</f>
        <v>0.2771084337</v>
      </c>
      <c r="I28" s="54">
        <v>24.0</v>
      </c>
      <c r="J28" s="53">
        <v>15.0</v>
      </c>
      <c r="K28" s="54">
        <f t="shared" si="11"/>
        <v>9</v>
      </c>
      <c r="L28" s="56">
        <f t="shared" si="12"/>
        <v>0.625</v>
      </c>
      <c r="M28" s="66"/>
      <c r="N28" s="61"/>
      <c r="O28" s="59"/>
      <c r="P28" s="55"/>
      <c r="Q28" s="66">
        <v>10.0</v>
      </c>
      <c r="R28" s="53">
        <v>0.0</v>
      </c>
      <c r="S28" s="54">
        <f>Q28-R28</f>
        <v>10</v>
      </c>
      <c r="T28" s="56">
        <f>R28/Q28</f>
        <v>0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92.0</v>
      </c>
      <c r="G29" s="54">
        <f t="shared" si="13"/>
        <v>14</v>
      </c>
      <c r="H29" s="55">
        <f t="shared" si="14"/>
        <v>0.8679245283</v>
      </c>
      <c r="I29" s="68">
        <v>101.0</v>
      </c>
      <c r="J29" s="69">
        <v>92.0</v>
      </c>
      <c r="K29" s="54">
        <f t="shared" si="11"/>
        <v>9</v>
      </c>
      <c r="L29" s="56">
        <f t="shared" si="12"/>
        <v>0.9108910891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6.0</v>
      </c>
      <c r="G32" s="54">
        <f>E32-F32</f>
        <v>8</v>
      </c>
      <c r="H32" s="55">
        <f>F32/E32</f>
        <v>0.4285714286</v>
      </c>
      <c r="I32" s="54">
        <v>8.0</v>
      </c>
      <c r="J32" s="53">
        <v>8.0</v>
      </c>
      <c r="K32" s="54">
        <f>I32-J32</f>
        <v>0</v>
      </c>
      <c r="L32" s="56">
        <f>J32/I32</f>
        <v>1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55.0</v>
      </c>
      <c r="G34" s="54">
        <f>E34-F34</f>
        <v>13</v>
      </c>
      <c r="H34" s="55">
        <f>F34/E34</f>
        <v>0.8088235294</v>
      </c>
      <c r="I34" s="54">
        <v>15.0</v>
      </c>
      <c r="J34" s="53">
        <v>6.0</v>
      </c>
      <c r="K34" s="54">
        <f>I34-J34</f>
        <v>9</v>
      </c>
      <c r="L34" s="56">
        <f>J34/I34</f>
        <v>0.4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557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2.0</v>
      </c>
      <c r="V35" s="61">
        <v>9.0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17.0</v>
      </c>
      <c r="G38" s="54">
        <f>E38-F38</f>
        <v>34</v>
      </c>
      <c r="H38" s="55">
        <f>F38/E38</f>
        <v>0.3333333333</v>
      </c>
      <c r="I38" s="54">
        <v>26.0</v>
      </c>
      <c r="J38" s="53">
        <v>9.0</v>
      </c>
      <c r="K38" s="54">
        <f>I38-J38</f>
        <v>17</v>
      </c>
      <c r="L38" s="56">
        <f>J38/I38</f>
        <v>0.3461538462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3.0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/>
      <c r="X40" s="62">
        <v>3.0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18.0</v>
      </c>
      <c r="G41" s="54">
        <f t="shared" ref="G41:G42" si="15">E41-F41</f>
        <v>13</v>
      </c>
      <c r="H41" s="55">
        <f t="shared" ref="H41:H42" si="16">F41/E41</f>
        <v>0.5806451613</v>
      </c>
      <c r="I41" s="54">
        <v>36.0</v>
      </c>
      <c r="J41" s="53">
        <v>22.0</v>
      </c>
      <c r="K41" s="54">
        <f t="shared" ref="K41:K42" si="17">I41-J41</f>
        <v>14</v>
      </c>
      <c r="L41" s="56">
        <f t="shared" ref="L41:L42" si="18">J41/I41</f>
        <v>0.6111111111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180.0</v>
      </c>
      <c r="G42" s="54">
        <f t="shared" si="15"/>
        <v>26</v>
      </c>
      <c r="H42" s="55">
        <f t="shared" si="16"/>
        <v>0.8737864078</v>
      </c>
      <c r="I42" s="54">
        <v>314.0</v>
      </c>
      <c r="J42" s="53">
        <v>65.0</v>
      </c>
      <c r="K42" s="54">
        <f t="shared" si="17"/>
        <v>249</v>
      </c>
      <c r="L42" s="56">
        <f t="shared" si="18"/>
        <v>0.2070063694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16.0</v>
      </c>
      <c r="K49" s="54">
        <f>I49-J49</f>
        <v>24</v>
      </c>
      <c r="L49" s="56">
        <f>J49/I49</f>
        <v>0.4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35.0</v>
      </c>
      <c r="G58" s="54">
        <f>E58-F58</f>
        <v>25</v>
      </c>
      <c r="H58" s="55">
        <f>F58/E58</f>
        <v>0.5833333333</v>
      </c>
      <c r="I58" s="54">
        <v>48.0</v>
      </c>
      <c r="J58" s="53">
        <v>28.0</v>
      </c>
      <c r="K58" s="54">
        <f>I58-J58</f>
        <v>20</v>
      </c>
      <c r="L58" s="56">
        <f>J58/I58</f>
        <v>0.5833333333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6.0</v>
      </c>
      <c r="K68" s="54">
        <f>I68-J68</f>
        <v>14</v>
      </c>
      <c r="L68" s="56">
        <f>J68/I68</f>
        <v>0.3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1.0</v>
      </c>
      <c r="G73" s="54">
        <f t="shared" ref="G73:G75" si="19">E73-F73</f>
        <v>11</v>
      </c>
      <c r="H73" s="55">
        <f t="shared" ref="H73:H75" si="20">F73/E73</f>
        <v>0.08333333333</v>
      </c>
      <c r="I73" s="54">
        <v>11.0</v>
      </c>
      <c r="J73" s="53">
        <v>9.0</v>
      </c>
      <c r="K73" s="54">
        <f t="shared" ref="K73:K76" si="21">I73-J73</f>
        <v>2</v>
      </c>
      <c r="L73" s="56">
        <f t="shared" ref="L73:L76" si="22">J73/I73</f>
        <v>0.8181818182</v>
      </c>
      <c r="M73" s="66"/>
      <c r="N73" s="61"/>
      <c r="O73" s="59"/>
      <c r="P73" s="55"/>
      <c r="Q73" s="66"/>
      <c r="R73" s="53"/>
      <c r="S73" s="54"/>
      <c r="T73" s="56"/>
      <c r="U73" s="61">
        <v>1.0</v>
      </c>
      <c r="V73" s="61">
        <v>2.0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12.0</v>
      </c>
      <c r="G75" s="54">
        <f t="shared" si="19"/>
        <v>28</v>
      </c>
      <c r="H75" s="55">
        <f t="shared" si="20"/>
        <v>0.3</v>
      </c>
      <c r="I75" s="54">
        <v>80.0</v>
      </c>
      <c r="J75" s="53">
        <v>16.0</v>
      </c>
      <c r="K75" s="54">
        <f t="shared" si="21"/>
        <v>64</v>
      </c>
      <c r="L75" s="56">
        <f t="shared" si="22"/>
        <v>0.2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3.0</v>
      </c>
      <c r="K78" s="54">
        <f>I78-J78</f>
        <v>17</v>
      </c>
      <c r="L78" s="56">
        <f>J78/I78</f>
        <v>0.15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5.0</v>
      </c>
      <c r="G85" s="54">
        <f>E85-F85</f>
        <v>3</v>
      </c>
      <c r="H85" s="55">
        <f>F85/E85</f>
        <v>0.625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2.0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4.0</v>
      </c>
      <c r="K92" s="54">
        <f t="shared" ref="K92:K93" si="23">I92-J92</f>
        <v>4</v>
      </c>
      <c r="L92" s="56">
        <f t="shared" ref="L92:L93" si="24">J92/I92</f>
        <v>0.5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6.0</v>
      </c>
      <c r="G93" s="54">
        <f t="shared" ref="G93:G97" si="25">E93-F93</f>
        <v>17</v>
      </c>
      <c r="H93" s="55">
        <f t="shared" ref="H93:H97" si="26">F93/E93</f>
        <v>0.2608695652</v>
      </c>
      <c r="I93" s="54">
        <v>30.0</v>
      </c>
      <c r="J93" s="53">
        <v>5.0</v>
      </c>
      <c r="K93" s="54">
        <f t="shared" si="23"/>
        <v>25</v>
      </c>
      <c r="L93" s="56">
        <f t="shared" si="24"/>
        <v>0.1666666667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592</v>
      </c>
      <c r="G95" s="77">
        <f t="shared" si="25"/>
        <v>347</v>
      </c>
      <c r="H95" s="33">
        <f t="shared" si="26"/>
        <v>0.630457934</v>
      </c>
      <c r="I95" s="32">
        <f t="shared" ref="I95:J95" si="28">SUM(I11:I94)</f>
        <v>1096</v>
      </c>
      <c r="J95" s="32">
        <f t="shared" si="28"/>
        <v>456</v>
      </c>
      <c r="K95" s="32">
        <f t="shared" ref="K95:K97" si="34">I95-J95</f>
        <v>640</v>
      </c>
      <c r="L95" s="78">
        <f t="shared" ref="L95:L97" si="35">J95/I95</f>
        <v>0.4160583942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3</v>
      </c>
      <c r="S95" s="81">
        <f t="shared" si="31"/>
        <v>19</v>
      </c>
      <c r="T95" s="78">
        <f t="shared" si="32"/>
        <v>0.1363636364</v>
      </c>
      <c r="U95" s="77">
        <f t="shared" ref="U95:X95" si="33">SUM(U11:U94)</f>
        <v>13</v>
      </c>
      <c r="V95" s="77">
        <f t="shared" si="33"/>
        <v>37</v>
      </c>
      <c r="W95" s="77">
        <f t="shared" si="33"/>
        <v>0</v>
      </c>
      <c r="X95" s="82">
        <f t="shared" si="33"/>
        <v>4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>
        <v>1.0</v>
      </c>
      <c r="V96" s="87"/>
      <c r="W96" s="87">
        <v>1.0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6.0</v>
      </c>
      <c r="G100" s="96">
        <f>E100-F100</f>
        <v>7</v>
      </c>
      <c r="H100" s="97">
        <f>F100/E100</f>
        <v>0.4615384615</v>
      </c>
      <c r="I100" s="96">
        <v>20.0</v>
      </c>
      <c r="J100" s="95">
        <v>10.0</v>
      </c>
      <c r="K100" s="98">
        <f t="shared" si="38"/>
        <v>10</v>
      </c>
      <c r="L100" s="99">
        <f t="shared" si="39"/>
        <v>0.5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>
        <v>1.0</v>
      </c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2.0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6.0</v>
      </c>
      <c r="G107" s="96">
        <f>E107-F107</f>
        <v>2</v>
      </c>
      <c r="H107" s="97">
        <f>F107/E107</f>
        <v>0.75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0.0</v>
      </c>
      <c r="K109" s="98">
        <f t="shared" si="40"/>
        <v>10</v>
      </c>
      <c r="L109" s="99">
        <f t="shared" si="41"/>
        <v>0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>
        <v>1.0</v>
      </c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5.0</v>
      </c>
      <c r="G120" s="96">
        <f t="shared" ref="G120:G123" si="42">E120-F120</f>
        <v>5</v>
      </c>
      <c r="H120" s="97">
        <f t="shared" ref="H120:H123" si="43">F120/E120</f>
        <v>0.5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56.0</v>
      </c>
      <c r="G123" s="96">
        <f t="shared" si="42"/>
        <v>14</v>
      </c>
      <c r="H123" s="97">
        <f t="shared" si="43"/>
        <v>0.8</v>
      </c>
      <c r="I123" s="96">
        <v>67.0</v>
      </c>
      <c r="J123" s="95">
        <v>17.0</v>
      </c>
      <c r="K123" s="98">
        <f t="shared" si="44"/>
        <v>50</v>
      </c>
      <c r="L123" s="99">
        <f t="shared" si="45"/>
        <v>0.2537313433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3.0</v>
      </c>
      <c r="W123" s="95"/>
      <c r="X123" s="101">
        <v>3.0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5.0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43.0</v>
      </c>
      <c r="G126" s="96">
        <f t="shared" ref="G126:G129" si="46">E126-F126</f>
        <v>27</v>
      </c>
      <c r="H126" s="97">
        <f t="shared" ref="H126:H129" si="47">F126/E126</f>
        <v>0.6142857143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12.0</v>
      </c>
      <c r="K127" s="98">
        <f t="shared" ref="K127:K129" si="48">I127-J127</f>
        <v>16</v>
      </c>
      <c r="L127" s="99">
        <f t="shared" ref="L127:L129" si="49">J127/I127</f>
        <v>0.4285714286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5.0</v>
      </c>
      <c r="K129" s="98">
        <f t="shared" si="48"/>
        <v>5</v>
      </c>
      <c r="L129" s="99">
        <f t="shared" si="49"/>
        <v>0.5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3.0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1.0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5.0</v>
      </c>
      <c r="K136" s="98">
        <f>I136-J136</f>
        <v>7</v>
      </c>
      <c r="L136" s="99">
        <f>J136/I136</f>
        <v>0.4166666667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14.0</v>
      </c>
      <c r="W137" s="95"/>
      <c r="X137" s="101">
        <v>2.0</v>
      </c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9.0</v>
      </c>
      <c r="G140" s="96">
        <f>E140-F140</f>
        <v>1</v>
      </c>
      <c r="H140" s="97">
        <f>F140/E140</f>
        <v>0.9</v>
      </c>
      <c r="I140" s="96">
        <v>26.0</v>
      </c>
      <c r="J140" s="95">
        <v>8.0</v>
      </c>
      <c r="K140" s="98">
        <f t="shared" si="50"/>
        <v>18</v>
      </c>
      <c r="L140" s="99">
        <f t="shared" si="51"/>
        <v>0.3076923077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3.0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15.0</v>
      </c>
      <c r="G147" s="96">
        <f>E147-F147</f>
        <v>13</v>
      </c>
      <c r="H147" s="97">
        <f>F147/E147</f>
        <v>0.5357142857</v>
      </c>
      <c r="I147" s="96">
        <v>20.0</v>
      </c>
      <c r="J147" s="95">
        <v>12.0</v>
      </c>
      <c r="K147" s="98">
        <f>I147-J147</f>
        <v>8</v>
      </c>
      <c r="L147" s="99">
        <f>J147/I147</f>
        <v>0.6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16.0</v>
      </c>
      <c r="G149" s="96">
        <f>E149-F149</f>
        <v>8</v>
      </c>
      <c r="H149" s="97">
        <f>F149/E149</f>
        <v>0.6666666667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1.0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2.0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233</v>
      </c>
      <c r="G159" s="107">
        <f t="shared" ref="G159:G160" si="61">E159-F159</f>
        <v>123</v>
      </c>
      <c r="H159" s="108">
        <f t="shared" ref="H159:H160" si="62">F159/E159</f>
        <v>0.654494382</v>
      </c>
      <c r="I159" s="107">
        <f t="shared" ref="I159:J159" si="55">SUM(I96:I158)</f>
        <v>276</v>
      </c>
      <c r="J159" s="107">
        <f t="shared" si="55"/>
        <v>89</v>
      </c>
      <c r="K159" s="109">
        <f t="shared" si="56"/>
        <v>187</v>
      </c>
      <c r="L159" s="110">
        <f t="shared" si="57"/>
        <v>0.3224637681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17</v>
      </c>
      <c r="V159" s="107">
        <f t="shared" si="60"/>
        <v>58</v>
      </c>
      <c r="W159" s="107">
        <f t="shared" si="60"/>
        <v>3</v>
      </c>
      <c r="X159" s="111">
        <f t="shared" si="60"/>
        <v>9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11.0</v>
      </c>
      <c r="G160" s="116">
        <f t="shared" si="61"/>
        <v>8</v>
      </c>
      <c r="H160" s="117">
        <f t="shared" si="62"/>
        <v>0.5789473684</v>
      </c>
      <c r="I160" s="116">
        <v>15.0</v>
      </c>
      <c r="J160" s="115">
        <v>11.0</v>
      </c>
      <c r="K160" s="118">
        <f t="shared" si="56"/>
        <v>4</v>
      </c>
      <c r="L160" s="119">
        <f t="shared" si="57"/>
        <v>0.7333333333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9.0</v>
      </c>
      <c r="G162" s="125">
        <f>E162-F162</f>
        <v>1</v>
      </c>
      <c r="H162" s="126">
        <f>F162/E162</f>
        <v>0.9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8.0</v>
      </c>
      <c r="G165" s="125">
        <f>E165-F165</f>
        <v>5</v>
      </c>
      <c r="H165" s="126">
        <f>F165/E165</f>
        <v>0.6153846154</v>
      </c>
      <c r="I165" s="125">
        <v>20.0</v>
      </c>
      <c r="J165" s="121">
        <v>3.0</v>
      </c>
      <c r="K165" s="127">
        <f>I165-J165</f>
        <v>17</v>
      </c>
      <c r="L165" s="128">
        <f>J165/I165</f>
        <v>0.15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1.0</v>
      </c>
      <c r="K171" s="127">
        <f t="shared" si="63"/>
        <v>8</v>
      </c>
      <c r="L171" s="128">
        <f t="shared" si="64"/>
        <v>0.1111111111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27.0</v>
      </c>
      <c r="K174" s="127">
        <f t="shared" ref="K174:K175" si="67">I174-J174</f>
        <v>27</v>
      </c>
      <c r="L174" s="128">
        <f t="shared" ref="L174:L175" si="68">J174/I174</f>
        <v>0.5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4.0</v>
      </c>
      <c r="K175" s="127">
        <f t="shared" si="67"/>
        <v>6</v>
      </c>
      <c r="L175" s="128">
        <f t="shared" si="68"/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2.0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2.0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3.0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4.0</v>
      </c>
      <c r="G187" s="125">
        <f t="shared" ref="G187:G188" si="69">E187-F187</f>
        <v>2</v>
      </c>
      <c r="H187" s="126">
        <f t="shared" ref="H187:H188" si="70">F187/E187</f>
        <v>0.6666666667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8.0</v>
      </c>
      <c r="G188" s="125">
        <f t="shared" si="69"/>
        <v>12</v>
      </c>
      <c r="H188" s="126">
        <f t="shared" si="70"/>
        <v>0.4</v>
      </c>
      <c r="I188" s="125">
        <v>10.0</v>
      </c>
      <c r="J188" s="121">
        <v>2.0</v>
      </c>
      <c r="K188" s="127">
        <f t="shared" si="71"/>
        <v>8</v>
      </c>
      <c r="L188" s="128">
        <f t="shared" si="72"/>
        <v>0.2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>
        <v>17.0</v>
      </c>
      <c r="J189" s="121">
        <v>3.0</v>
      </c>
      <c r="K189" s="127">
        <f t="shared" si="71"/>
        <v>14</v>
      </c>
      <c r="L189" s="128">
        <f t="shared" si="72"/>
        <v>0.1764705882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4.0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6.0</v>
      </c>
      <c r="K198" s="127">
        <f>I198-J198</f>
        <v>9</v>
      </c>
      <c r="L198" s="128">
        <f>J198/I198</f>
        <v>0.4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4.0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11.0</v>
      </c>
      <c r="G207" s="125">
        <f t="shared" ref="G207:G210" si="73">E207-F207</f>
        <v>9</v>
      </c>
      <c r="H207" s="126">
        <f t="shared" ref="H207:H210" si="74">F207/E207</f>
        <v>0.55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2.0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28.0</v>
      </c>
      <c r="G208" s="125">
        <f t="shared" si="73"/>
        <v>28</v>
      </c>
      <c r="H208" s="126">
        <f t="shared" si="74"/>
        <v>0.5</v>
      </c>
      <c r="I208" s="125">
        <v>89.0</v>
      </c>
      <c r="J208" s="121">
        <v>24.0</v>
      </c>
      <c r="K208" s="127">
        <f t="shared" si="75"/>
        <v>65</v>
      </c>
      <c r="L208" s="128">
        <f t="shared" si="76"/>
        <v>0.2696629213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7.0</v>
      </c>
      <c r="G209" s="125">
        <f t="shared" si="73"/>
        <v>8</v>
      </c>
      <c r="H209" s="126">
        <f t="shared" si="74"/>
        <v>0.4666666667</v>
      </c>
      <c r="I209" s="125">
        <v>10.0</v>
      </c>
      <c r="J209" s="121">
        <v>3.0</v>
      </c>
      <c r="K209" s="127">
        <f t="shared" si="75"/>
        <v>7</v>
      </c>
      <c r="L209" s="128">
        <f t="shared" si="76"/>
        <v>0.3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1.0</v>
      </c>
      <c r="G210" s="125">
        <f t="shared" si="73"/>
        <v>9</v>
      </c>
      <c r="H210" s="126">
        <f t="shared" si="74"/>
        <v>0.1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5.0</v>
      </c>
      <c r="K214" s="127">
        <f t="shared" ref="K214:K215" si="79">I214-J214</f>
        <v>25</v>
      </c>
      <c r="L214" s="128">
        <f t="shared" ref="L214:L215" si="80">J214/I214</f>
        <v>0.1666666667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2.0</v>
      </c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>
        <v>1.0</v>
      </c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10.0</v>
      </c>
      <c r="G220" s="125">
        <f>E220-F220</f>
        <v>38</v>
      </c>
      <c r="H220" s="126">
        <f>F220/E220</f>
        <v>0.2083333333</v>
      </c>
      <c r="I220" s="125">
        <v>34.0</v>
      </c>
      <c r="J220" s="121">
        <v>16.0</v>
      </c>
      <c r="K220" s="127">
        <f>I220-J220</f>
        <v>18</v>
      </c>
      <c r="L220" s="128">
        <f>J220/I220</f>
        <v>0.4705882353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4.0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>
        <v>1.0</v>
      </c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130</v>
      </c>
      <c r="G222" s="77">
        <f t="shared" ref="G222:G223" si="86">E222-F222</f>
        <v>149</v>
      </c>
      <c r="H222" s="33">
        <f t="shared" ref="H222:H223" si="87">F222/E222</f>
        <v>0.4659498208</v>
      </c>
      <c r="I222" s="77">
        <f t="shared" ref="I222:J222" si="82">SUM(I160:I221)</f>
        <v>437</v>
      </c>
      <c r="J222" s="77">
        <f t="shared" si="82"/>
        <v>131</v>
      </c>
      <c r="K222" s="32">
        <f t="shared" ref="K222:K223" si="88">I222-J222</f>
        <v>306</v>
      </c>
      <c r="L222" s="78">
        <f t="shared" ref="L222:L223" si="89">J222/I222</f>
        <v>0.299771167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34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5.0</v>
      </c>
      <c r="K223" s="141">
        <f t="shared" si="88"/>
        <v>25</v>
      </c>
      <c r="L223" s="142">
        <f t="shared" si="89"/>
        <v>0.1666666667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2.0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3.0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29.0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10.0</v>
      </c>
      <c r="G232" s="143">
        <f>E232-F232</f>
        <v>13</v>
      </c>
      <c r="H232" s="146">
        <f>F232/E232</f>
        <v>0.4347826087</v>
      </c>
      <c r="I232" s="143">
        <v>58.0</v>
      </c>
      <c r="J232" s="144">
        <v>24.0</v>
      </c>
      <c r="K232" s="145">
        <f t="shared" si="90"/>
        <v>34</v>
      </c>
      <c r="L232" s="147">
        <f t="shared" si="91"/>
        <v>0.4137931034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1.0</v>
      </c>
      <c r="S233" s="145">
        <f>Q233-R233</f>
        <v>4</v>
      </c>
      <c r="T233" s="147">
        <f>R233/Q233</f>
        <v>0.2</v>
      </c>
      <c r="U233" s="144"/>
      <c r="V233" s="144"/>
      <c r="W233" s="144">
        <v>1.0</v>
      </c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>
        <v>1.0</v>
      </c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63.0</v>
      </c>
      <c r="G238" s="143">
        <f t="shared" si="92"/>
        <v>43</v>
      </c>
      <c r="H238" s="146">
        <f t="shared" si="93"/>
        <v>0.5943396226</v>
      </c>
      <c r="I238" s="143">
        <v>96.0</v>
      </c>
      <c r="J238" s="144">
        <v>20.0</v>
      </c>
      <c r="K238" s="145">
        <f>I238-J238</f>
        <v>76</v>
      </c>
      <c r="L238" s="147">
        <f>J238/I238</f>
        <v>0.2083333333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21.0</v>
      </c>
      <c r="W238" s="144"/>
      <c r="X238" s="148">
        <v>1.0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2.0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32.0</v>
      </c>
      <c r="K242" s="145">
        <f t="shared" si="94"/>
        <v>8</v>
      </c>
      <c r="L242" s="147">
        <f t="shared" si="95"/>
        <v>0.8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2.0</v>
      </c>
      <c r="G257" s="143">
        <f>E257-F257</f>
        <v>3</v>
      </c>
      <c r="H257" s="146">
        <f>F257/E257</f>
        <v>0.4</v>
      </c>
      <c r="I257" s="143">
        <v>10.0</v>
      </c>
      <c r="J257" s="144">
        <v>10.0</v>
      </c>
      <c r="K257" s="145">
        <f>I257-J257</f>
        <v>0</v>
      </c>
      <c r="L257" s="147">
        <f>J257/I257</f>
        <v>1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6.0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5.0</v>
      </c>
      <c r="G259" s="143">
        <f>E259-F259</f>
        <v>5</v>
      </c>
      <c r="H259" s="146">
        <f>F259/E259</f>
        <v>0.5</v>
      </c>
      <c r="I259" s="143">
        <v>20.0</v>
      </c>
      <c r="J259" s="144">
        <v>6.0</v>
      </c>
      <c r="K259" s="145">
        <f>I259-J259</f>
        <v>14</v>
      </c>
      <c r="L259" s="147">
        <f>J259/I259</f>
        <v>0.3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10.0</v>
      </c>
      <c r="G268" s="143">
        <f>E268-F268</f>
        <v>5</v>
      </c>
      <c r="H268" s="146">
        <f>F268/E268</f>
        <v>0.6666666667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5.0</v>
      </c>
      <c r="K269" s="145">
        <f t="shared" si="96"/>
        <v>6</v>
      </c>
      <c r="L269" s="147">
        <f t="shared" si="97"/>
        <v>0.4545454545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>
        <v>1.0</v>
      </c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9.0</v>
      </c>
      <c r="G278" s="143">
        <f>E278-F278</f>
        <v>6</v>
      </c>
      <c r="H278" s="146">
        <f>F278/E278</f>
        <v>0.6</v>
      </c>
      <c r="I278" s="143">
        <v>9.0</v>
      </c>
      <c r="J278" s="144">
        <v>3.0</v>
      </c>
      <c r="K278" s="145">
        <f>I278-J278</f>
        <v>6</v>
      </c>
      <c r="L278" s="147">
        <f>J278/I278</f>
        <v>0.3333333333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2.0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9.0</v>
      </c>
      <c r="G287" s="143">
        <f t="shared" ref="G287:G289" si="98">E287-F287</f>
        <v>11</v>
      </c>
      <c r="H287" s="146">
        <f t="shared" ref="H287:H289" si="99">F287/E287</f>
        <v>0.45</v>
      </c>
      <c r="I287" s="143">
        <v>40.0</v>
      </c>
      <c r="J287" s="144">
        <v>11.0</v>
      </c>
      <c r="K287" s="145">
        <f t="shared" ref="K287:K289" si="100">I287-J287</f>
        <v>29</v>
      </c>
      <c r="L287" s="147">
        <f t="shared" ref="L287:L289" si="101">J287/I287</f>
        <v>0.275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>
        <v>1.0</v>
      </c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2.0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120</v>
      </c>
      <c r="G297" s="77">
        <f>E297-F297</f>
        <v>134</v>
      </c>
      <c r="H297" s="33">
        <f t="shared" ref="H297:H298" si="108">F297/E297</f>
        <v>0.4724409449</v>
      </c>
      <c r="I297" s="77">
        <f t="shared" ref="I297:J297" si="103">SUM(I223:I296)</f>
        <v>379</v>
      </c>
      <c r="J297" s="77">
        <f t="shared" si="103"/>
        <v>123</v>
      </c>
      <c r="K297" s="77">
        <f>I297-J297</f>
        <v>256</v>
      </c>
      <c r="L297" s="78">
        <f t="shared" ref="L297:L298" si="110">J297/I297</f>
        <v>0.3245382586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1</v>
      </c>
      <c r="S297" s="77">
        <f>Q297-R297</f>
        <v>4</v>
      </c>
      <c r="T297" s="78">
        <f t="shared" ref="T297:T298" si="114">R297/Q297</f>
        <v>0.2</v>
      </c>
      <c r="U297" s="77">
        <f t="shared" ref="U297:X297" si="106">SUM(U223:U296)</f>
        <v>14</v>
      </c>
      <c r="V297" s="77">
        <f t="shared" si="106"/>
        <v>82</v>
      </c>
      <c r="W297" s="77">
        <f t="shared" si="106"/>
        <v>1</v>
      </c>
      <c r="X297" s="82">
        <f t="shared" si="106"/>
        <v>1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1075</v>
      </c>
      <c r="G298" s="158">
        <f t="shared" si="107"/>
        <v>753</v>
      </c>
      <c r="H298" s="159">
        <f t="shared" si="108"/>
        <v>0.5880743982</v>
      </c>
      <c r="I298" s="158">
        <f t="shared" ref="I298:K298" si="109">I95+I159+I222+I297</f>
        <v>2188</v>
      </c>
      <c r="J298" s="158">
        <f t="shared" si="109"/>
        <v>799</v>
      </c>
      <c r="K298" s="158">
        <f t="shared" si="109"/>
        <v>1389</v>
      </c>
      <c r="L298" s="160">
        <f t="shared" si="110"/>
        <v>0.3651736746</v>
      </c>
      <c r="M298" s="158">
        <f t="shared" ref="M298:O298" si="111">M95+M159+M222+M297</f>
        <v>22</v>
      </c>
      <c r="N298" s="158">
        <f t="shared" si="111"/>
        <v>5</v>
      </c>
      <c r="O298" s="158">
        <f t="shared" si="111"/>
        <v>17</v>
      </c>
      <c r="P298" s="159">
        <f t="shared" si="112"/>
        <v>0.2272727273</v>
      </c>
      <c r="Q298" s="158">
        <f t="shared" ref="Q298:S298" si="113">Q95+Q159+Q222+Q297</f>
        <v>34</v>
      </c>
      <c r="R298" s="158">
        <f t="shared" si="113"/>
        <v>7</v>
      </c>
      <c r="S298" s="158">
        <f t="shared" si="113"/>
        <v>27</v>
      </c>
      <c r="T298" s="160">
        <f t="shared" si="114"/>
        <v>0.2058823529</v>
      </c>
      <c r="U298" s="157">
        <f t="shared" ref="U298:X298" si="115">U95+U159+U222+U297</f>
        <v>46</v>
      </c>
      <c r="V298" s="158">
        <f t="shared" si="115"/>
        <v>211</v>
      </c>
      <c r="W298" s="158">
        <f t="shared" si="115"/>
        <v>5</v>
      </c>
      <c r="X298" s="161">
        <f t="shared" si="115"/>
        <v>15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592</v>
      </c>
      <c r="G306" s="178">
        <f t="shared" si="116"/>
        <v>347</v>
      </c>
      <c r="H306" s="180">
        <f t="shared" ref="H306:H307" si="120">F306/E306</f>
        <v>0.630457934</v>
      </c>
      <c r="I306" s="178">
        <f t="shared" ref="I306:O306" si="117">(I95)</f>
        <v>1096</v>
      </c>
      <c r="J306" s="179">
        <f t="shared" si="117"/>
        <v>456</v>
      </c>
      <c r="K306" s="178">
        <f t="shared" si="117"/>
        <v>640</v>
      </c>
      <c r="L306" s="180">
        <f t="shared" si="117"/>
        <v>0.4160583942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3</v>
      </c>
      <c r="S306" s="178">
        <f t="shared" si="118"/>
        <v>19</v>
      </c>
      <c r="T306" s="180">
        <f t="shared" si="118"/>
        <v>0.1363636364</v>
      </c>
      <c r="U306" s="181">
        <f t="shared" si="118"/>
        <v>13</v>
      </c>
      <c r="V306" s="181">
        <f t="shared" si="118"/>
        <v>37</v>
      </c>
      <c r="W306" s="181">
        <f t="shared" si="118"/>
        <v>0</v>
      </c>
      <c r="X306" s="182">
        <f t="shared" si="118"/>
        <v>4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233</v>
      </c>
      <c r="G307" s="184">
        <f t="shared" si="119"/>
        <v>123</v>
      </c>
      <c r="H307" s="186">
        <f t="shared" si="120"/>
        <v>0.654494382</v>
      </c>
      <c r="I307" s="184">
        <f t="shared" ref="I307:L307" si="121">I159</f>
        <v>276</v>
      </c>
      <c r="J307" s="185">
        <f t="shared" si="121"/>
        <v>89</v>
      </c>
      <c r="K307" s="184">
        <f t="shared" si="121"/>
        <v>187</v>
      </c>
      <c r="L307" s="186">
        <f t="shared" si="121"/>
        <v>0.3224637681</v>
      </c>
      <c r="M307" s="184">
        <v>2.0</v>
      </c>
      <c r="N307" s="185">
        <f t="shared" ref="N307:P307" si="122">(N159)</f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17</v>
      </c>
      <c r="V307" s="185">
        <f t="shared" si="123"/>
        <v>58</v>
      </c>
      <c r="W307" s="185">
        <f t="shared" si="123"/>
        <v>3</v>
      </c>
      <c r="X307" s="187">
        <f t="shared" si="123"/>
        <v>9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130</v>
      </c>
      <c r="G308" s="189">
        <f t="shared" si="124"/>
        <v>149</v>
      </c>
      <c r="H308" s="191">
        <f t="shared" si="124"/>
        <v>0.4659498208</v>
      </c>
      <c r="I308" s="189">
        <f t="shared" si="124"/>
        <v>437</v>
      </c>
      <c r="J308" s="190">
        <f t="shared" si="124"/>
        <v>131</v>
      </c>
      <c r="K308" s="189">
        <f t="shared" si="124"/>
        <v>306</v>
      </c>
      <c r="L308" s="191">
        <f t="shared" si="124"/>
        <v>0.299771167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34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120</v>
      </c>
      <c r="G309" s="195">
        <f t="shared" si="125"/>
        <v>134</v>
      </c>
      <c r="H309" s="197">
        <f t="shared" si="125"/>
        <v>0.4724409449</v>
      </c>
      <c r="I309" s="195">
        <f t="shared" si="125"/>
        <v>379</v>
      </c>
      <c r="J309" s="196">
        <f t="shared" si="125"/>
        <v>123</v>
      </c>
      <c r="K309" s="195">
        <f t="shared" si="125"/>
        <v>256</v>
      </c>
      <c r="L309" s="197">
        <f t="shared" si="125"/>
        <v>0.3245382586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1</v>
      </c>
      <c r="S309" s="195">
        <f t="shared" si="125"/>
        <v>4</v>
      </c>
      <c r="T309" s="197">
        <f t="shared" si="125"/>
        <v>0.2</v>
      </c>
      <c r="U309" s="196">
        <f t="shared" si="125"/>
        <v>14</v>
      </c>
      <c r="V309" s="196">
        <f t="shared" si="125"/>
        <v>82</v>
      </c>
      <c r="W309" s="196">
        <f t="shared" si="125"/>
        <v>1</v>
      </c>
      <c r="X309" s="198">
        <f t="shared" si="125"/>
        <v>1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1075</v>
      </c>
      <c r="G310" s="200">
        <f t="shared" si="126"/>
        <v>753</v>
      </c>
      <c r="H310" s="201">
        <f t="shared" si="126"/>
        <v>0.5880743982</v>
      </c>
      <c r="I310" s="200">
        <f t="shared" si="126"/>
        <v>2188</v>
      </c>
      <c r="J310" s="200">
        <f t="shared" si="126"/>
        <v>799</v>
      </c>
      <c r="K310" s="200">
        <f t="shared" si="126"/>
        <v>1389</v>
      </c>
      <c r="L310" s="201">
        <f t="shared" si="126"/>
        <v>0.3651736746</v>
      </c>
      <c r="M310" s="200">
        <f t="shared" si="126"/>
        <v>22</v>
      </c>
      <c r="N310" s="200">
        <f t="shared" si="126"/>
        <v>5</v>
      </c>
      <c r="O310" s="200">
        <f t="shared" si="126"/>
        <v>17</v>
      </c>
      <c r="P310" s="201">
        <f t="shared" si="126"/>
        <v>0.2272727273</v>
      </c>
      <c r="Q310" s="200">
        <f t="shared" si="126"/>
        <v>34</v>
      </c>
      <c r="R310" s="200">
        <f t="shared" si="126"/>
        <v>7</v>
      </c>
      <c r="S310" s="200">
        <f t="shared" si="126"/>
        <v>27</v>
      </c>
      <c r="T310" s="201">
        <f t="shared" si="126"/>
        <v>0.2058823529</v>
      </c>
      <c r="U310" s="200">
        <f t="shared" si="126"/>
        <v>46</v>
      </c>
      <c r="V310" s="200">
        <f t="shared" si="126"/>
        <v>211</v>
      </c>
      <c r="W310" s="200">
        <f t="shared" si="126"/>
        <v>5</v>
      </c>
      <c r="X310" s="202">
        <f t="shared" si="126"/>
        <v>15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594</v>
      </c>
      <c r="G318" s="178">
        <f t="shared" si="127"/>
        <v>355</v>
      </c>
      <c r="H318" s="180">
        <f t="shared" ref="H318:H322" si="130">F318/E318</f>
        <v>0.6259220232</v>
      </c>
      <c r="I318" s="178">
        <f t="shared" ref="I318:K318" si="128">I306+Q306</f>
        <v>1118</v>
      </c>
      <c r="J318" s="179">
        <f t="shared" si="128"/>
        <v>459</v>
      </c>
      <c r="K318" s="178">
        <f t="shared" si="128"/>
        <v>659</v>
      </c>
      <c r="L318" s="204">
        <f t="shared" ref="L318:L322" si="132">J318/I318</f>
        <v>0.4105545617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234</v>
      </c>
      <c r="G319" s="206">
        <f t="shared" si="129"/>
        <v>124</v>
      </c>
      <c r="H319" s="208">
        <f t="shared" si="130"/>
        <v>0.6536312849</v>
      </c>
      <c r="I319" s="206">
        <f t="shared" ref="I319:K319" si="131">I307+Q307</f>
        <v>278</v>
      </c>
      <c r="J319" s="207">
        <f t="shared" si="131"/>
        <v>89</v>
      </c>
      <c r="K319" s="206">
        <f t="shared" si="131"/>
        <v>189</v>
      </c>
      <c r="L319" s="209">
        <f t="shared" si="132"/>
        <v>0.3201438849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130</v>
      </c>
      <c r="G320" s="189">
        <f t="shared" si="133"/>
        <v>154</v>
      </c>
      <c r="H320" s="191">
        <f t="shared" si="130"/>
        <v>0.4577464789</v>
      </c>
      <c r="I320" s="189">
        <f t="shared" ref="I320:K320" si="134">I308+Q308</f>
        <v>442</v>
      </c>
      <c r="J320" s="190">
        <f t="shared" si="134"/>
        <v>134</v>
      </c>
      <c r="K320" s="189">
        <f t="shared" si="134"/>
        <v>308</v>
      </c>
      <c r="L320" s="210">
        <f t="shared" si="132"/>
        <v>0.3031674208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122</v>
      </c>
      <c r="G321" s="195">
        <f t="shared" si="135"/>
        <v>137</v>
      </c>
      <c r="H321" s="197">
        <f t="shared" si="130"/>
        <v>0.471042471</v>
      </c>
      <c r="I321" s="195">
        <f t="shared" ref="I321:K321" si="136">I309+Q309</f>
        <v>384</v>
      </c>
      <c r="J321" s="196">
        <f t="shared" si="136"/>
        <v>124</v>
      </c>
      <c r="K321" s="195">
        <f t="shared" si="136"/>
        <v>260</v>
      </c>
      <c r="L321" s="211">
        <f t="shared" si="132"/>
        <v>0.3229166667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1080</v>
      </c>
      <c r="G322" s="213">
        <f t="shared" si="137"/>
        <v>770</v>
      </c>
      <c r="H322" s="214">
        <f t="shared" si="130"/>
        <v>0.5837837838</v>
      </c>
      <c r="I322" s="213">
        <f t="shared" ref="I322:K322" si="138">I310+Q310</f>
        <v>2222</v>
      </c>
      <c r="J322" s="200">
        <f t="shared" si="138"/>
        <v>806</v>
      </c>
      <c r="K322" s="213">
        <f t="shared" si="138"/>
        <v>1416</v>
      </c>
      <c r="L322" s="215">
        <f t="shared" si="132"/>
        <v>0.3627362736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1075</v>
      </c>
      <c r="G326" s="224">
        <f t="shared" si="139"/>
        <v>753</v>
      </c>
      <c r="H326" s="225">
        <f t="shared" ref="H326:H330" si="141">F326/E326</f>
        <v>0.5880743982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2188</v>
      </c>
      <c r="F327" s="224">
        <f t="shared" si="140"/>
        <v>799</v>
      </c>
      <c r="G327" s="224">
        <f t="shared" si="140"/>
        <v>1389</v>
      </c>
      <c r="H327" s="225">
        <f t="shared" si="141"/>
        <v>0.3651736746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5</v>
      </c>
      <c r="G328" s="224">
        <f t="shared" si="142"/>
        <v>17</v>
      </c>
      <c r="H328" s="225">
        <f t="shared" si="141"/>
        <v>0.2272727273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7</v>
      </c>
      <c r="G329" s="224">
        <f t="shared" si="143"/>
        <v>27</v>
      </c>
      <c r="H329" s="225">
        <f t="shared" si="141"/>
        <v>0.2058823529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4072</v>
      </c>
      <c r="F330" s="213">
        <f t="shared" si="144"/>
        <v>1886</v>
      </c>
      <c r="G330" s="213">
        <f t="shared" si="144"/>
        <v>2186</v>
      </c>
      <c r="H330" s="227">
        <f t="shared" si="141"/>
        <v>0.4631630648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1075</v>
      </c>
      <c r="F333" s="224">
        <f>U298</f>
        <v>46</v>
      </c>
      <c r="G333" s="224">
        <f t="shared" ref="G333:G334" si="146">J344-G335</f>
        <v>236</v>
      </c>
      <c r="H333" s="230">
        <f t="shared" ref="H333:H336" si="147">E333+F333+G333</f>
        <v>1357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799</v>
      </c>
      <c r="F334" s="224">
        <f>V298</f>
        <v>211</v>
      </c>
      <c r="G334" s="224">
        <f t="shared" si="146"/>
        <v>158</v>
      </c>
      <c r="H334" s="230">
        <f t="shared" si="147"/>
        <v>1168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5</v>
      </c>
      <c r="F335" s="224">
        <f>W298</f>
        <v>5</v>
      </c>
      <c r="G335" s="231">
        <v>0.0</v>
      </c>
      <c r="H335" s="230">
        <f t="shared" si="147"/>
        <v>10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7</v>
      </c>
      <c r="F336" s="224">
        <f>X298</f>
        <v>15</v>
      </c>
      <c r="G336" s="231">
        <v>1.0</v>
      </c>
      <c r="H336" s="230">
        <f t="shared" si="147"/>
        <v>23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1886</v>
      </c>
      <c r="F337" s="213">
        <f t="shared" si="148"/>
        <v>277</v>
      </c>
      <c r="G337" s="213">
        <f t="shared" si="148"/>
        <v>395</v>
      </c>
      <c r="H337" s="232">
        <f>H333+H334+H335+H336</f>
        <v>2558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719</v>
      </c>
      <c r="F344" s="245">
        <v>492.0</v>
      </c>
      <c r="G344" s="245">
        <f t="shared" ref="G344:G346" si="150">SUM(E344:F344)</f>
        <v>1211</v>
      </c>
      <c r="H344" s="246">
        <v>27.0</v>
      </c>
      <c r="I344" s="246">
        <v>129.0</v>
      </c>
      <c r="J344" s="246">
        <v>236.0</v>
      </c>
      <c r="K344" s="247">
        <f t="shared" ref="K344:K345" si="151">M344-L344</f>
        <v>746</v>
      </c>
      <c r="L344" s="247">
        <f t="shared" ref="L344:L345" si="152">F344+I344</f>
        <v>621</v>
      </c>
      <c r="M344" s="248">
        <f t="shared" ref="M344:M345" si="153">H333+H335</f>
        <v>1367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691</v>
      </c>
      <c r="F345" s="245">
        <v>341.0</v>
      </c>
      <c r="G345" s="245">
        <f t="shared" si="150"/>
        <v>1032</v>
      </c>
      <c r="H345" s="246">
        <v>22.0</v>
      </c>
      <c r="I345" s="246">
        <v>137.0</v>
      </c>
      <c r="J345" s="246">
        <f>SUM(H345:I345)</f>
        <v>159</v>
      </c>
      <c r="K345" s="247">
        <f t="shared" si="151"/>
        <v>713</v>
      </c>
      <c r="L345" s="247">
        <f t="shared" si="152"/>
        <v>478</v>
      </c>
      <c r="M345" s="248">
        <f t="shared" si="153"/>
        <v>1191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1410</v>
      </c>
      <c r="F346" s="250">
        <f>SUM(F344:F345)</f>
        <v>833</v>
      </c>
      <c r="G346" s="250">
        <f t="shared" si="150"/>
        <v>2243</v>
      </c>
      <c r="H346" s="251">
        <f t="shared" ref="H346:M346" si="154">SUM(H344:H345)</f>
        <v>49</v>
      </c>
      <c r="I346" s="251">
        <f t="shared" si="154"/>
        <v>266</v>
      </c>
      <c r="J346" s="251">
        <f t="shared" si="154"/>
        <v>395</v>
      </c>
      <c r="K346" s="252">
        <f t="shared" si="154"/>
        <v>1459</v>
      </c>
      <c r="L346" s="252">
        <f t="shared" si="154"/>
        <v>1099</v>
      </c>
      <c r="M346" s="253">
        <f t="shared" si="154"/>
        <v>2558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2.0</v>
      </c>
      <c r="G353" s="266">
        <f t="shared" ref="G353:G356" si="155">SUM(E353:F353)</f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2.0</v>
      </c>
      <c r="G354" s="269">
        <f t="shared" si="155"/>
        <v>4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4.0</v>
      </c>
      <c r="G355" s="272">
        <f t="shared" si="155"/>
        <v>4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4.0</v>
      </c>
      <c r="F356" s="274">
        <v>3.0</v>
      </c>
      <c r="G356" s="275">
        <f t="shared" si="155"/>
        <v>7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7</v>
      </c>
      <c r="F357" s="277">
        <f t="shared" si="156"/>
        <v>11</v>
      </c>
      <c r="G357" s="277">
        <f t="shared" si="156"/>
        <v>18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1.0</v>
      </c>
      <c r="F358" s="279">
        <v>30.0</v>
      </c>
      <c r="G358" s="279">
        <f>SUM(E358:F358)</f>
        <v>31</v>
      </c>
      <c r="H358" s="163"/>
      <c r="I358" s="280">
        <f>G357+G358</f>
        <v>49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42035.0</v>
      </c>
      <c r="K365" s="5"/>
      <c r="L365" s="5"/>
      <c r="M365" s="5"/>
      <c r="N365" s="22"/>
      <c r="O365" s="225">
        <f>J365/J373</f>
        <v>0.509366972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8487.0</v>
      </c>
      <c r="K366" s="5"/>
      <c r="L366" s="5"/>
      <c r="M366" s="5"/>
      <c r="N366" s="22"/>
      <c r="O366" s="225">
        <f>J366/J373</f>
        <v>0.1028428094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5558.0</v>
      </c>
      <c r="K367" s="5"/>
      <c r="L367" s="5"/>
      <c r="M367" s="5"/>
      <c r="N367" s="22"/>
      <c r="O367" s="225">
        <f>J367/J373</f>
        <v>0.06735010421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4759.0</v>
      </c>
      <c r="K368" s="5"/>
      <c r="L368" s="5"/>
      <c r="M368" s="5"/>
      <c r="N368" s="22"/>
      <c r="O368" s="225">
        <f>J368/J373</f>
        <v>0.05766807232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4325.0</v>
      </c>
      <c r="K369" s="5"/>
      <c r="L369" s="5"/>
      <c r="M369" s="5"/>
      <c r="N369" s="22"/>
      <c r="O369" s="225">
        <f>J369/J373</f>
        <v>0.05240899617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3758.0</v>
      </c>
      <c r="K370" s="5"/>
      <c r="L370" s="5"/>
      <c r="M370" s="5"/>
      <c r="N370" s="22"/>
      <c r="O370" s="225">
        <f>J370/J373</f>
        <v>0.04553826766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6970.0</v>
      </c>
      <c r="K371" s="5"/>
      <c r="L371" s="5"/>
      <c r="M371" s="5"/>
      <c r="N371" s="22"/>
      <c r="O371" s="225">
        <f>J371/J373</f>
        <v>0.08446027822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6632.0</v>
      </c>
      <c r="K372" s="5"/>
      <c r="L372" s="5"/>
      <c r="M372" s="5"/>
      <c r="N372" s="22"/>
      <c r="O372" s="225">
        <f>J372/J373</f>
        <v>0.08036450002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82524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559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16642.0</v>
      </c>
      <c r="I381" s="22"/>
      <c r="J381" s="316">
        <f>H381/H387</f>
        <v>0.2016625467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19333</v>
      </c>
      <c r="U381" s="22"/>
      <c r="V381" s="322">
        <f>T381/T387</f>
        <v>0.18904991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3696.0</v>
      </c>
      <c r="I382" s="22"/>
      <c r="J382" s="316">
        <f>H382/H387</f>
        <v>0.04478697106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5023</v>
      </c>
      <c r="U382" s="22"/>
      <c r="V382" s="322">
        <f>T382/T387</f>
        <v>0.04911796918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0.00009694149581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0.0002346866933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0.00002423537395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0.00009778612219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20348</v>
      </c>
      <c r="I385" s="22"/>
      <c r="J385" s="316">
        <f>H385/H387</f>
        <v>0.2465706946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24390</v>
      </c>
      <c r="U385" s="22"/>
      <c r="V385" s="322">
        <f>T385/T387</f>
        <v>0.238500352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62176</v>
      </c>
      <c r="I386" s="22"/>
      <c r="J386" s="316">
        <f>H386/H387</f>
        <v>0.7534293054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77874</v>
      </c>
      <c r="U386" s="22"/>
      <c r="V386" s="322">
        <f>T386/T387</f>
        <v>0.761499648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82524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102264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7" width="4.43"/>
    <col customWidth="1" min="8" max="8" width="5.43"/>
    <col customWidth="1" min="9" max="11" width="4.43"/>
    <col customWidth="1" min="12" max="12" width="7.0"/>
    <col customWidth="1" min="13" max="24" width="4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44428.0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19.0</v>
      </c>
      <c r="G16" s="54">
        <f t="shared" ref="G16:G17" si="1">E16-F16</f>
        <v>16</v>
      </c>
      <c r="H16" s="55">
        <f t="shared" ref="H16:H17" si="2">F16/E16</f>
        <v>0.5428571429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2.0</v>
      </c>
      <c r="G19" s="54">
        <f t="shared" ref="G19:G20" si="5">E19-F19</f>
        <v>8</v>
      </c>
      <c r="H19" s="55">
        <f t="shared" ref="H19:H20" si="6">F19/E19</f>
        <v>0.2</v>
      </c>
      <c r="I19" s="54">
        <v>10.0</v>
      </c>
      <c r="J19" s="53">
        <v>3.0</v>
      </c>
      <c r="K19" s="54">
        <f t="shared" ref="K19:K22" si="7">I19-J19</f>
        <v>7</v>
      </c>
      <c r="L19" s="56">
        <f t="shared" ref="L19:L22" si="8">J19/I19</f>
        <v>0.3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65.0</v>
      </c>
      <c r="G20" s="54">
        <f t="shared" si="5"/>
        <v>15</v>
      </c>
      <c r="H20" s="55">
        <f t="shared" si="6"/>
        <v>0.8125</v>
      </c>
      <c r="I20" s="54">
        <v>70.0</v>
      </c>
      <c r="J20" s="53">
        <v>33.0</v>
      </c>
      <c r="K20" s="54">
        <f t="shared" si="7"/>
        <v>37</v>
      </c>
      <c r="L20" s="56">
        <f t="shared" si="8"/>
        <v>0.4714285714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5.0</v>
      </c>
      <c r="K21" s="54">
        <f t="shared" si="7"/>
        <v>22</v>
      </c>
      <c r="L21" s="56">
        <f t="shared" si="8"/>
        <v>0.1851851852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31.0</v>
      </c>
      <c r="G22" s="54">
        <f>E22-F22</f>
        <v>0</v>
      </c>
      <c r="H22" s="55">
        <f>F22/E22</f>
        <v>1</v>
      </c>
      <c r="I22" s="54">
        <v>60.0</v>
      </c>
      <c r="J22" s="53">
        <v>29.0</v>
      </c>
      <c r="K22" s="54">
        <f t="shared" si="7"/>
        <v>31</v>
      </c>
      <c r="L22" s="56">
        <f t="shared" si="8"/>
        <v>0.4833333333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5.0</v>
      </c>
      <c r="S23" s="54">
        <v>6.0</v>
      </c>
      <c r="T23" s="56">
        <f>R23/Q23</f>
        <v>0.5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12.0</v>
      </c>
      <c r="K27" s="54">
        <f t="shared" si="11"/>
        <v>3</v>
      </c>
      <c r="L27" s="56">
        <f t="shared" si="12"/>
        <v>0.8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41.0</v>
      </c>
      <c r="G28" s="54">
        <f t="shared" ref="G28:G29" si="13">E28-F28</f>
        <v>42</v>
      </c>
      <c r="H28" s="55">
        <f t="shared" ref="H28:H29" si="14">F28/E28</f>
        <v>0.4939759036</v>
      </c>
      <c r="I28" s="54">
        <v>24.0</v>
      </c>
      <c r="J28" s="53">
        <v>17.0</v>
      </c>
      <c r="K28" s="54">
        <f t="shared" si="11"/>
        <v>7</v>
      </c>
      <c r="L28" s="56">
        <f t="shared" si="12"/>
        <v>0.7083333333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72.0</v>
      </c>
      <c r="G29" s="54">
        <f t="shared" si="13"/>
        <v>34</v>
      </c>
      <c r="H29" s="55">
        <f t="shared" si="14"/>
        <v>0.679245283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>
        <v>2.0</v>
      </c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60.0</v>
      </c>
      <c r="G34" s="54">
        <f>E34-F34</f>
        <v>8</v>
      </c>
      <c r="H34" s="55">
        <f>F34/E34</f>
        <v>0.8823529412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28.0</v>
      </c>
      <c r="G38" s="54">
        <f>E38-F38</f>
        <v>23</v>
      </c>
      <c r="H38" s="55">
        <f>F38/E38</f>
        <v>0.5490196078</v>
      </c>
      <c r="I38" s="54">
        <v>26.0</v>
      </c>
      <c r="J38" s="53">
        <v>23.0</v>
      </c>
      <c r="K38" s="54">
        <f>I38-J38</f>
        <v>3</v>
      </c>
      <c r="L38" s="56">
        <f>J38/I38</f>
        <v>0.8846153846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3.0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15.0</v>
      </c>
      <c r="G41" s="54">
        <f t="shared" ref="G41:G42" si="15">E41-F41</f>
        <v>16</v>
      </c>
      <c r="H41" s="55">
        <f t="shared" ref="H41:H42" si="16">F41/E41</f>
        <v>0.4838709677</v>
      </c>
      <c r="I41" s="54">
        <v>36.0</v>
      </c>
      <c r="J41" s="53">
        <v>24.0</v>
      </c>
      <c r="K41" s="54">
        <f t="shared" ref="K41:K42" si="17">I41-J41</f>
        <v>12</v>
      </c>
      <c r="L41" s="56">
        <f t="shared" ref="L41:L42" si="18">J41/I41</f>
        <v>0.6666666667</v>
      </c>
      <c r="M41" s="66"/>
      <c r="N41" s="61"/>
      <c r="O41" s="59"/>
      <c r="P41" s="55"/>
      <c r="Q41" s="66"/>
      <c r="R41" s="53"/>
      <c r="S41" s="54"/>
      <c r="T41" s="56"/>
      <c r="U41" s="61"/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187.0</v>
      </c>
      <c r="G42" s="54">
        <f t="shared" si="15"/>
        <v>19</v>
      </c>
      <c r="H42" s="55">
        <f t="shared" si="16"/>
        <v>0.9077669903</v>
      </c>
      <c r="I42" s="54">
        <v>250.0</v>
      </c>
      <c r="J42" s="53">
        <v>92.0</v>
      </c>
      <c r="K42" s="54">
        <f t="shared" si="17"/>
        <v>158</v>
      </c>
      <c r="L42" s="56">
        <f t="shared" si="18"/>
        <v>0.368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19.0</v>
      </c>
      <c r="K49" s="54">
        <f>I49-J49</f>
        <v>21</v>
      </c>
      <c r="L49" s="56">
        <f>J49/I49</f>
        <v>0.475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23.0</v>
      </c>
      <c r="G58" s="54">
        <f>E58-F58</f>
        <v>23</v>
      </c>
      <c r="H58" s="55">
        <f>F58/E58</f>
        <v>0.5</v>
      </c>
      <c r="I58" s="54">
        <v>48.0</v>
      </c>
      <c r="J58" s="53">
        <v>29.0</v>
      </c>
      <c r="K58" s="54">
        <f>I58-J58</f>
        <v>19</v>
      </c>
      <c r="L58" s="56">
        <f>J58/I58</f>
        <v>0.6041666667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2.0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0.0</v>
      </c>
      <c r="G68" s="54">
        <f>E68-F68</f>
        <v>12</v>
      </c>
      <c r="H68" s="55">
        <f>F68/E68</f>
        <v>0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8.0</v>
      </c>
      <c r="G73" s="54">
        <f t="shared" ref="G73:G75" si="19">E73-F73</f>
        <v>4</v>
      </c>
      <c r="H73" s="55">
        <f t="shared" ref="H73:H75" si="20">F73/E73</f>
        <v>0.6666666667</v>
      </c>
      <c r="I73" s="54">
        <v>11.0</v>
      </c>
      <c r="J73" s="53">
        <v>9.0</v>
      </c>
      <c r="K73" s="54">
        <f t="shared" ref="K73:K76" si="21">I73-J73</f>
        <v>2</v>
      </c>
      <c r="L73" s="56">
        <f t="shared" ref="L73:L76" si="22">J73/I73</f>
        <v>0.8181818182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17.0</v>
      </c>
      <c r="G75" s="54">
        <f t="shared" si="19"/>
        <v>23</v>
      </c>
      <c r="H75" s="55">
        <f t="shared" si="20"/>
        <v>0.425</v>
      </c>
      <c r="I75" s="54">
        <v>80.0</v>
      </c>
      <c r="J75" s="53">
        <v>21.0</v>
      </c>
      <c r="K75" s="54">
        <f t="shared" si="21"/>
        <v>59</v>
      </c>
      <c r="L75" s="56">
        <f t="shared" si="22"/>
        <v>0.2625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>
        <v>1.0</v>
      </c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1.0</v>
      </c>
      <c r="K78" s="54">
        <f>I78-J78</f>
        <v>19</v>
      </c>
      <c r="L78" s="56">
        <f>J78/I78</f>
        <v>0.05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8.0</v>
      </c>
      <c r="G82" s="54">
        <f>E82-F82</f>
        <v>2</v>
      </c>
      <c r="H82" s="55">
        <f>F82/E82</f>
        <v>0.8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3.0</v>
      </c>
      <c r="K87" s="54">
        <f>I87-J87</f>
        <v>2</v>
      </c>
      <c r="L87" s="56">
        <f>J87/I87</f>
        <v>0.6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1.0</v>
      </c>
      <c r="K92" s="54">
        <f t="shared" ref="K92:K93" si="23">I92-J92</f>
        <v>7</v>
      </c>
      <c r="L92" s="56">
        <f t="shared" ref="L92:L93" si="24">J92/I92</f>
        <v>0.125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6.0</v>
      </c>
      <c r="G93" s="54">
        <f t="shared" ref="G93:G97" si="25">E93-F93</f>
        <v>17</v>
      </c>
      <c r="H93" s="55">
        <f t="shared" ref="H93:H97" si="26">F93/E93</f>
        <v>0.2608695652</v>
      </c>
      <c r="I93" s="54">
        <v>30.0</v>
      </c>
      <c r="J93" s="53">
        <v>7.0</v>
      </c>
      <c r="K93" s="54">
        <f t="shared" si="23"/>
        <v>23</v>
      </c>
      <c r="L93" s="56">
        <f t="shared" si="24"/>
        <v>0.2333333333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894</v>
      </c>
      <c r="F95" s="77">
        <f t="shared" si="27"/>
        <v>609</v>
      </c>
      <c r="G95" s="77">
        <f t="shared" si="25"/>
        <v>285</v>
      </c>
      <c r="H95" s="33">
        <f t="shared" si="26"/>
        <v>0.6812080537</v>
      </c>
      <c r="I95" s="32">
        <f t="shared" ref="I95:J95" si="28">SUM(I11:I94)</f>
        <v>1011</v>
      </c>
      <c r="J95" s="32">
        <f t="shared" si="28"/>
        <v>495</v>
      </c>
      <c r="K95" s="32">
        <f t="shared" ref="K95:K97" si="34">I95-J95</f>
        <v>516</v>
      </c>
      <c r="L95" s="78">
        <f t="shared" ref="L95:L97" si="35">J95/I95</f>
        <v>0.4896142433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7</v>
      </c>
      <c r="S95" s="81">
        <f t="shared" si="31"/>
        <v>15</v>
      </c>
      <c r="T95" s="78">
        <f t="shared" si="32"/>
        <v>0.3181818182</v>
      </c>
      <c r="U95" s="77">
        <f t="shared" ref="U95:X95" si="33">SUM(U11:U94)</f>
        <v>13</v>
      </c>
      <c r="V95" s="77">
        <f t="shared" si="33"/>
        <v>46</v>
      </c>
      <c r="W95" s="77">
        <f t="shared" si="33"/>
        <v>1</v>
      </c>
      <c r="X95" s="82">
        <f t="shared" si="33"/>
        <v>5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1.0</v>
      </c>
      <c r="G97" s="96">
        <f t="shared" si="25"/>
        <v>4</v>
      </c>
      <c r="H97" s="97">
        <f t="shared" si="26"/>
        <v>0.2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1.0</v>
      </c>
      <c r="X97" s="101">
        <v>2.0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10.0</v>
      </c>
      <c r="G100" s="96">
        <f>E100-F100</f>
        <v>3</v>
      </c>
      <c r="H100" s="97">
        <f>F100/E100</f>
        <v>0.7692307692</v>
      </c>
      <c r="I100" s="96">
        <v>20.0</v>
      </c>
      <c r="J100" s="95">
        <v>6.0</v>
      </c>
      <c r="K100" s="98">
        <f t="shared" si="38"/>
        <v>14</v>
      </c>
      <c r="L100" s="99">
        <f t="shared" si="39"/>
        <v>0.3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2.0</v>
      </c>
      <c r="G102" s="96">
        <f>E102-F102</f>
        <v>11</v>
      </c>
      <c r="H102" s="97">
        <f>F102/E102</f>
        <v>0.1538461538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4.0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5.0</v>
      </c>
      <c r="K109" s="98">
        <f t="shared" si="40"/>
        <v>5</v>
      </c>
      <c r="L109" s="99">
        <f t="shared" si="41"/>
        <v>0.5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22.0</v>
      </c>
      <c r="G116" s="96">
        <f>E116-F116</f>
        <v>11</v>
      </c>
      <c r="H116" s="97">
        <f>F116/E116</f>
        <v>0.6666666667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1.0</v>
      </c>
      <c r="G120" s="96">
        <f t="shared" ref="G120:G123" si="42">E120-F120</f>
        <v>9</v>
      </c>
      <c r="H120" s="97">
        <f t="shared" ref="H120:H123" si="43">F120/E120</f>
        <v>0.1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0.0</v>
      </c>
      <c r="G121" s="96">
        <f t="shared" si="42"/>
        <v>5</v>
      </c>
      <c r="H121" s="97">
        <f t="shared" si="43"/>
        <v>0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3.0</v>
      </c>
      <c r="K122" s="98">
        <f t="shared" ref="K122:K123" si="44">I122-J122</f>
        <v>7</v>
      </c>
      <c r="L122" s="99">
        <f t="shared" ref="L122:L123" si="45">J122/I122</f>
        <v>0.3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7.0</v>
      </c>
      <c r="K123" s="98">
        <f t="shared" si="44"/>
        <v>60</v>
      </c>
      <c r="L123" s="99">
        <f t="shared" si="45"/>
        <v>0.1044776119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>
        <v>5.0</v>
      </c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60.0</v>
      </c>
      <c r="G126" s="96">
        <f t="shared" ref="G126:G129" si="46">E126-F126</f>
        <v>10</v>
      </c>
      <c r="H126" s="97">
        <f t="shared" ref="H126:H129" si="47">F126/E126</f>
        <v>0.8571428571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10.0</v>
      </c>
      <c r="G127" s="96">
        <f t="shared" si="46"/>
        <v>20</v>
      </c>
      <c r="H127" s="97">
        <f t="shared" si="47"/>
        <v>0.3333333333</v>
      </c>
      <c r="I127" s="96">
        <v>28.0</v>
      </c>
      <c r="J127" s="95">
        <v>21.0</v>
      </c>
      <c r="K127" s="98">
        <f t="shared" ref="K127:K129" si="48">I127-J127</f>
        <v>7</v>
      </c>
      <c r="L127" s="99">
        <f t="shared" ref="L127:L129" si="49">J127/I127</f>
        <v>0.75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6.0</v>
      </c>
      <c r="G129" s="96">
        <f t="shared" si="46"/>
        <v>4</v>
      </c>
      <c r="H129" s="97">
        <f t="shared" si="47"/>
        <v>0.6</v>
      </c>
      <c r="I129" s="96">
        <v>10.0</v>
      </c>
      <c r="J129" s="95">
        <v>8.0</v>
      </c>
      <c r="K129" s="98">
        <f t="shared" si="48"/>
        <v>2</v>
      </c>
      <c r="L129" s="99">
        <f t="shared" si="49"/>
        <v>0.8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5.0</v>
      </c>
      <c r="V131" s="95">
        <v>6.0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1.0</v>
      </c>
      <c r="G136" s="96">
        <f>E136-F136</f>
        <v>2</v>
      </c>
      <c r="H136" s="97">
        <f>F136/E136</f>
        <v>0.3333333333</v>
      </c>
      <c r="I136" s="96">
        <v>12.0</v>
      </c>
      <c r="J136" s="95">
        <v>5.0</v>
      </c>
      <c r="K136" s="98">
        <f>I136-J136</f>
        <v>7</v>
      </c>
      <c r="L136" s="99">
        <f>J136/I136</f>
        <v>0.4166666667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7.0</v>
      </c>
      <c r="G140" s="96">
        <f>E140-F140</f>
        <v>3</v>
      </c>
      <c r="H140" s="97">
        <f>F140/E140</f>
        <v>0.7</v>
      </c>
      <c r="I140" s="96">
        <v>26.0</v>
      </c>
      <c r="J140" s="95">
        <v>17.0</v>
      </c>
      <c r="K140" s="98">
        <f t="shared" si="50"/>
        <v>9</v>
      </c>
      <c r="L140" s="99">
        <f t="shared" si="51"/>
        <v>0.6538461538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1.0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6.0</v>
      </c>
      <c r="K145" s="98">
        <f t="shared" si="52"/>
        <v>6</v>
      </c>
      <c r="L145" s="99">
        <f t="shared" si="53"/>
        <v>0.5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14.0</v>
      </c>
      <c r="K147" s="98">
        <f>I147-J147</f>
        <v>6</v>
      </c>
      <c r="L147" s="99">
        <f>J147/I147</f>
        <v>0.7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22.0</v>
      </c>
      <c r="G149" s="96">
        <f>E149-F149</f>
        <v>2</v>
      </c>
      <c r="H149" s="97">
        <f>F149/E149</f>
        <v>0.9166666667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>
        <v>1.0</v>
      </c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6.0</v>
      </c>
      <c r="G155" s="96">
        <f>E155-F155</f>
        <v>4</v>
      </c>
      <c r="H155" s="97">
        <f>F155/E155</f>
        <v>0.6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2.0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216</v>
      </c>
      <c r="G159" s="107">
        <f t="shared" ref="G159:G160" si="61">E159-F159</f>
        <v>140</v>
      </c>
      <c r="H159" s="108">
        <f t="shared" ref="H159:H160" si="62">F159/E159</f>
        <v>0.606741573</v>
      </c>
      <c r="I159" s="107">
        <f t="shared" ref="I159:J159" si="55">SUM(I96:I158)</f>
        <v>276</v>
      </c>
      <c r="J159" s="107">
        <f t="shared" si="55"/>
        <v>113</v>
      </c>
      <c r="K159" s="109">
        <f t="shared" si="56"/>
        <v>163</v>
      </c>
      <c r="L159" s="110">
        <f t="shared" si="57"/>
        <v>0.4094202899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18</v>
      </c>
      <c r="V159" s="107">
        <f t="shared" si="60"/>
        <v>46</v>
      </c>
      <c r="W159" s="107">
        <f t="shared" si="60"/>
        <v>7</v>
      </c>
      <c r="X159" s="111">
        <f t="shared" si="60"/>
        <v>6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8.0</v>
      </c>
      <c r="G160" s="116">
        <f t="shared" si="61"/>
        <v>11</v>
      </c>
      <c r="H160" s="117">
        <f t="shared" si="62"/>
        <v>0.4210526316</v>
      </c>
      <c r="I160" s="116">
        <v>15.0</v>
      </c>
      <c r="J160" s="115">
        <v>5.0</v>
      </c>
      <c r="K160" s="118">
        <f t="shared" si="56"/>
        <v>10</v>
      </c>
      <c r="L160" s="119">
        <f t="shared" si="57"/>
        <v>0.3333333333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3.0</v>
      </c>
      <c r="G165" s="125">
        <f>E165-F165</f>
        <v>10</v>
      </c>
      <c r="H165" s="126">
        <f>F165/E165</f>
        <v>0.2307692308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15.0</v>
      </c>
      <c r="K174" s="127">
        <f t="shared" ref="K174:K175" si="67">I174-J174</f>
        <v>39</v>
      </c>
      <c r="L174" s="128">
        <f t="shared" ref="L174:L175" si="68">J174/I174</f>
        <v>0.2777777778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>
        <v>1.0</v>
      </c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0.0</v>
      </c>
      <c r="K175" s="127">
        <f t="shared" si="67"/>
        <v>10</v>
      </c>
      <c r="L175" s="128">
        <f t="shared" si="68"/>
        <v>0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>
        <v>2.0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7.0</v>
      </c>
      <c r="G188" s="125">
        <f t="shared" si="69"/>
        <v>13</v>
      </c>
      <c r="H188" s="126">
        <f t="shared" si="70"/>
        <v>0.35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>
        <v>1.0</v>
      </c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5.0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13.0</v>
      </c>
      <c r="K198" s="127">
        <f>I198-J198</f>
        <v>2</v>
      </c>
      <c r="L198" s="128">
        <f>J198/I198</f>
        <v>0.8666666667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2.0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89.0</v>
      </c>
      <c r="J208" s="121">
        <v>29.0</v>
      </c>
      <c r="K208" s="127">
        <f t="shared" si="75"/>
        <v>60</v>
      </c>
      <c r="L208" s="128">
        <f t="shared" si="76"/>
        <v>0.3258426966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1.0</v>
      </c>
      <c r="O209" s="127">
        <f>M209-N209</f>
        <v>4</v>
      </c>
      <c r="P209" s="126">
        <f>N209/M209</f>
        <v>0.2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>
        <v>1.0</v>
      </c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8.0</v>
      </c>
      <c r="K214" s="127">
        <f t="shared" ref="K214:K215" si="79">I214-J214</f>
        <v>22</v>
      </c>
      <c r="L214" s="128">
        <f t="shared" ref="L214:L215" si="80">J214/I214</f>
        <v>0.2666666667</v>
      </c>
      <c r="M214" s="125"/>
      <c r="N214" s="121"/>
      <c r="O214" s="127"/>
      <c r="P214" s="126"/>
      <c r="Q214" s="125"/>
      <c r="R214" s="121"/>
      <c r="S214" s="127"/>
      <c r="T214" s="128"/>
      <c r="U214" s="120">
        <v>2.0</v>
      </c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4.0</v>
      </c>
      <c r="K215" s="127">
        <f t="shared" si="79"/>
        <v>21</v>
      </c>
      <c r="L215" s="128">
        <f t="shared" si="80"/>
        <v>0.16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17.0</v>
      </c>
      <c r="G220" s="125">
        <f>E220-F220</f>
        <v>31</v>
      </c>
      <c r="H220" s="126">
        <f>F220/E220</f>
        <v>0.3541666667</v>
      </c>
      <c r="I220" s="125">
        <v>34.0</v>
      </c>
      <c r="J220" s="121">
        <v>6.0</v>
      </c>
      <c r="K220" s="127">
        <f>I220-J220</f>
        <v>28</v>
      </c>
      <c r="L220" s="128">
        <f>J220/I220</f>
        <v>0.1764705882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6.0</v>
      </c>
      <c r="W220" s="121">
        <v>1.0</v>
      </c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109</v>
      </c>
      <c r="G222" s="77">
        <f t="shared" ref="G222:G223" si="86">E222-F222</f>
        <v>170</v>
      </c>
      <c r="H222" s="33">
        <f t="shared" ref="H222:H223" si="87">F222/E222</f>
        <v>0.3906810036</v>
      </c>
      <c r="I222" s="77">
        <f t="shared" ref="I222:J222" si="82">SUM(I160:I221)</f>
        <v>420</v>
      </c>
      <c r="J222" s="77">
        <f t="shared" si="82"/>
        <v>100</v>
      </c>
      <c r="K222" s="32">
        <f t="shared" ref="K222:K223" si="88">I222-J222</f>
        <v>320</v>
      </c>
      <c r="L222" s="78">
        <f t="shared" ref="L222:L223" si="89">J222/I222</f>
        <v>0.2380952381</v>
      </c>
      <c r="M222" s="77">
        <f t="shared" ref="M222:N222" si="83">SUM(M160:M221)</f>
        <v>5</v>
      </c>
      <c r="N222" s="77">
        <f t="shared" si="83"/>
        <v>1</v>
      </c>
      <c r="O222" s="32">
        <f>M222-N222</f>
        <v>4</v>
      </c>
      <c r="P222" s="33">
        <f>N222/M222</f>
        <v>0.2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7</v>
      </c>
      <c r="V222" s="77">
        <f t="shared" si="85"/>
        <v>36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7.0</v>
      </c>
      <c r="G223" s="139">
        <f t="shared" si="86"/>
        <v>49</v>
      </c>
      <c r="H223" s="140">
        <f t="shared" si="87"/>
        <v>0.125</v>
      </c>
      <c r="I223" s="139">
        <v>30.0</v>
      </c>
      <c r="J223" s="138">
        <v>12.0</v>
      </c>
      <c r="K223" s="141">
        <f t="shared" si="88"/>
        <v>18</v>
      </c>
      <c r="L223" s="142">
        <f t="shared" si="89"/>
        <v>0.4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18.0</v>
      </c>
      <c r="K232" s="145">
        <f t="shared" si="90"/>
        <v>40</v>
      </c>
      <c r="L232" s="147">
        <f t="shared" si="91"/>
        <v>0.3103448276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3.0</v>
      </c>
      <c r="S233" s="145">
        <f>Q233-R233</f>
        <v>2</v>
      </c>
      <c r="T233" s="147">
        <f>R233/Q233</f>
        <v>0.6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68.0</v>
      </c>
      <c r="G238" s="143">
        <f t="shared" si="92"/>
        <v>32</v>
      </c>
      <c r="H238" s="146">
        <f t="shared" si="93"/>
        <v>0.68</v>
      </c>
      <c r="I238" s="143">
        <v>96.0</v>
      </c>
      <c r="J238" s="144">
        <v>55.0</v>
      </c>
      <c r="K238" s="145">
        <f>I238-J238</f>
        <v>41</v>
      </c>
      <c r="L238" s="147">
        <f>J238/I238</f>
        <v>0.5729166667</v>
      </c>
      <c r="M238" s="143">
        <v>5.0</v>
      </c>
      <c r="N238" s="144">
        <v>5.0</v>
      </c>
      <c r="O238" s="145">
        <f>M238-N238</f>
        <v>0</v>
      </c>
      <c r="P238" s="146">
        <f>N238/M238</f>
        <v>1</v>
      </c>
      <c r="Q238" s="143"/>
      <c r="R238" s="144"/>
      <c r="S238" s="145"/>
      <c r="T238" s="147"/>
      <c r="U238" s="144">
        <v>7.0</v>
      </c>
      <c r="V238" s="144">
        <v>25.0</v>
      </c>
      <c r="W238" s="144"/>
      <c r="X238" s="148">
        <v>6.0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4.0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3.0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10.0</v>
      </c>
      <c r="K257" s="145">
        <f>I257-J257</f>
        <v>0</v>
      </c>
      <c r="L257" s="147">
        <f>J257/I257</f>
        <v>1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1.0</v>
      </c>
      <c r="K259" s="145">
        <f>I259-J259</f>
        <v>19</v>
      </c>
      <c r="L259" s="147">
        <f>J259/I259</f>
        <v>0.05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2.0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5.0</v>
      </c>
      <c r="G268" s="143">
        <f>E268-F268</f>
        <v>10</v>
      </c>
      <c r="H268" s="146">
        <f>F268/E268</f>
        <v>0.3333333333</v>
      </c>
      <c r="I268" s="143">
        <v>5.0</v>
      </c>
      <c r="J268" s="144">
        <v>4.0</v>
      </c>
      <c r="K268" s="145">
        <f t="shared" ref="K268:K270" si="96">I268-J268</f>
        <v>1</v>
      </c>
      <c r="L268" s="147">
        <f t="shared" ref="L268:L270" si="97">J268/I268</f>
        <v>0.8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7.0</v>
      </c>
      <c r="K270" s="145">
        <f t="shared" si="96"/>
        <v>3</v>
      </c>
      <c r="L270" s="147">
        <f t="shared" si="97"/>
        <v>0.7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>
        <v>1.0</v>
      </c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6.0</v>
      </c>
      <c r="K278" s="145">
        <f>I278-J278</f>
        <v>3</v>
      </c>
      <c r="L278" s="147">
        <f>J278/I278</f>
        <v>0.6666666667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4.0</v>
      </c>
      <c r="G287" s="143">
        <f t="shared" ref="G287:G289" si="98">E287-F287</f>
        <v>16</v>
      </c>
      <c r="H287" s="146">
        <f t="shared" ref="H287:H289" si="99">F287/E287</f>
        <v>0.2</v>
      </c>
      <c r="I287" s="143">
        <v>40.0</v>
      </c>
      <c r="J287" s="144">
        <v>11.0</v>
      </c>
      <c r="K287" s="145">
        <f t="shared" ref="K287:K289" si="100">I287-J287</f>
        <v>29</v>
      </c>
      <c r="L287" s="147">
        <f t="shared" ref="L287:L289" si="101">J287/I287</f>
        <v>0.275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109</v>
      </c>
      <c r="G297" s="77">
        <f>E297-F297</f>
        <v>139</v>
      </c>
      <c r="H297" s="33">
        <f t="shared" ref="H297:H298" si="108">F297/E297</f>
        <v>0.439516129</v>
      </c>
      <c r="I297" s="77">
        <f t="shared" ref="I297:J297" si="103">SUM(I223:I296)</f>
        <v>379</v>
      </c>
      <c r="J297" s="77">
        <f t="shared" si="103"/>
        <v>161</v>
      </c>
      <c r="K297" s="77">
        <f>I297-J297</f>
        <v>218</v>
      </c>
      <c r="L297" s="78">
        <f t="shared" ref="L297:L298" si="110">J297/I297</f>
        <v>0.4248021108</v>
      </c>
      <c r="M297" s="77">
        <f t="shared" ref="M297:N297" si="104">SUM(M223:M296)</f>
        <v>5</v>
      </c>
      <c r="N297" s="77">
        <f t="shared" si="104"/>
        <v>5</v>
      </c>
      <c r="O297" s="77">
        <f>M297-N297</f>
        <v>0</v>
      </c>
      <c r="P297" s="33">
        <f t="shared" ref="P297:P298" si="112">N297/M297</f>
        <v>1</v>
      </c>
      <c r="Q297" s="77">
        <f t="shared" ref="Q297:R297" si="105">SUM(Q223:Q296)</f>
        <v>5</v>
      </c>
      <c r="R297" s="77">
        <f t="shared" si="105"/>
        <v>3</v>
      </c>
      <c r="S297" s="77">
        <f>Q297-R297</f>
        <v>2</v>
      </c>
      <c r="T297" s="78">
        <f t="shared" ref="T297:T298" si="114">R297/Q297</f>
        <v>0.6</v>
      </c>
      <c r="U297" s="77">
        <f t="shared" ref="U297:X297" si="106">SUM(U223:U296)</f>
        <v>14</v>
      </c>
      <c r="V297" s="77">
        <f t="shared" si="106"/>
        <v>89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1777</v>
      </c>
      <c r="F298" s="158">
        <f t="shared" si="107"/>
        <v>1043</v>
      </c>
      <c r="G298" s="158">
        <f t="shared" si="107"/>
        <v>734</v>
      </c>
      <c r="H298" s="159">
        <f t="shared" si="108"/>
        <v>0.5869442881</v>
      </c>
      <c r="I298" s="158">
        <f t="shared" ref="I298:K298" si="109">I95+I159+I222+I297</f>
        <v>2086</v>
      </c>
      <c r="J298" s="158">
        <f t="shared" si="109"/>
        <v>869</v>
      </c>
      <c r="K298" s="158">
        <f t="shared" si="109"/>
        <v>1217</v>
      </c>
      <c r="L298" s="160">
        <f t="shared" si="110"/>
        <v>0.4165867689</v>
      </c>
      <c r="M298" s="158">
        <f t="shared" ref="M298:O298" si="111">M95+M159+M222+M297</f>
        <v>22</v>
      </c>
      <c r="N298" s="158">
        <f t="shared" si="111"/>
        <v>9</v>
      </c>
      <c r="O298" s="158">
        <f t="shared" si="111"/>
        <v>13</v>
      </c>
      <c r="P298" s="159">
        <f t="shared" si="112"/>
        <v>0.4090909091</v>
      </c>
      <c r="Q298" s="158">
        <f t="shared" ref="Q298:S298" si="113">Q95+Q159+Q222+Q297</f>
        <v>34</v>
      </c>
      <c r="R298" s="158">
        <f t="shared" si="113"/>
        <v>16</v>
      </c>
      <c r="S298" s="158">
        <f t="shared" si="113"/>
        <v>18</v>
      </c>
      <c r="T298" s="160">
        <f t="shared" si="114"/>
        <v>0.4705882353</v>
      </c>
      <c r="U298" s="157">
        <f t="shared" ref="U298:X298" si="115">U95+U159+U222+U297</f>
        <v>52</v>
      </c>
      <c r="V298" s="158">
        <f t="shared" si="115"/>
        <v>217</v>
      </c>
      <c r="W298" s="158">
        <f t="shared" si="115"/>
        <v>9</v>
      </c>
      <c r="X298" s="161">
        <f t="shared" si="115"/>
        <v>18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894</v>
      </c>
      <c r="F306" s="179">
        <f t="shared" si="116"/>
        <v>609</v>
      </c>
      <c r="G306" s="178">
        <f t="shared" si="116"/>
        <v>285</v>
      </c>
      <c r="H306" s="180">
        <f t="shared" ref="H306:H307" si="120">F306/E306</f>
        <v>0.6812080537</v>
      </c>
      <c r="I306" s="178">
        <f t="shared" ref="I306:O306" si="117">(I95)</f>
        <v>1011</v>
      </c>
      <c r="J306" s="179">
        <f t="shared" si="117"/>
        <v>495</v>
      </c>
      <c r="K306" s="178">
        <f t="shared" si="117"/>
        <v>516</v>
      </c>
      <c r="L306" s="180">
        <f t="shared" si="117"/>
        <v>0.4896142433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7</v>
      </c>
      <c r="S306" s="178">
        <f t="shared" si="118"/>
        <v>15</v>
      </c>
      <c r="T306" s="180">
        <f t="shared" si="118"/>
        <v>0.3181818182</v>
      </c>
      <c r="U306" s="181">
        <f t="shared" si="118"/>
        <v>13</v>
      </c>
      <c r="V306" s="181">
        <f t="shared" si="118"/>
        <v>46</v>
      </c>
      <c r="W306" s="181">
        <f t="shared" si="118"/>
        <v>1</v>
      </c>
      <c r="X306" s="182">
        <f t="shared" si="118"/>
        <v>5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216</v>
      </c>
      <c r="G307" s="184">
        <f t="shared" si="119"/>
        <v>140</v>
      </c>
      <c r="H307" s="186">
        <f t="shared" si="120"/>
        <v>0.606741573</v>
      </c>
      <c r="I307" s="184">
        <f t="shared" ref="I307:L307" si="121">I159</f>
        <v>276</v>
      </c>
      <c r="J307" s="185">
        <f t="shared" si="121"/>
        <v>113</v>
      </c>
      <c r="K307" s="184">
        <f t="shared" si="121"/>
        <v>163</v>
      </c>
      <c r="L307" s="186">
        <f t="shared" si="121"/>
        <v>0.4094202899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18</v>
      </c>
      <c r="V307" s="185">
        <f t="shared" si="123"/>
        <v>46</v>
      </c>
      <c r="W307" s="185">
        <f t="shared" si="123"/>
        <v>7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109</v>
      </c>
      <c r="G308" s="189">
        <f t="shared" si="124"/>
        <v>170</v>
      </c>
      <c r="H308" s="191">
        <f t="shared" si="124"/>
        <v>0.3906810036</v>
      </c>
      <c r="I308" s="189">
        <f t="shared" si="124"/>
        <v>420</v>
      </c>
      <c r="J308" s="190">
        <f t="shared" si="124"/>
        <v>100</v>
      </c>
      <c r="K308" s="189">
        <f t="shared" si="124"/>
        <v>320</v>
      </c>
      <c r="L308" s="191">
        <f t="shared" si="124"/>
        <v>0.2380952381</v>
      </c>
      <c r="M308" s="189">
        <f t="shared" si="124"/>
        <v>5</v>
      </c>
      <c r="N308" s="190">
        <f t="shared" si="124"/>
        <v>1</v>
      </c>
      <c r="O308" s="189">
        <f t="shared" si="124"/>
        <v>4</v>
      </c>
      <c r="P308" s="191">
        <f t="shared" si="124"/>
        <v>0.2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7</v>
      </c>
      <c r="V308" s="192">
        <f t="shared" si="124"/>
        <v>36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109</v>
      </c>
      <c r="G309" s="195">
        <f t="shared" si="125"/>
        <v>139</v>
      </c>
      <c r="H309" s="197">
        <f t="shared" si="125"/>
        <v>0.439516129</v>
      </c>
      <c r="I309" s="195">
        <f t="shared" si="125"/>
        <v>379</v>
      </c>
      <c r="J309" s="196">
        <f t="shared" si="125"/>
        <v>161</v>
      </c>
      <c r="K309" s="195">
        <f t="shared" si="125"/>
        <v>218</v>
      </c>
      <c r="L309" s="197">
        <f t="shared" si="125"/>
        <v>0.4248021108</v>
      </c>
      <c r="M309" s="195">
        <f t="shared" si="125"/>
        <v>5</v>
      </c>
      <c r="N309" s="196">
        <f t="shared" si="125"/>
        <v>5</v>
      </c>
      <c r="O309" s="195">
        <f t="shared" si="125"/>
        <v>0</v>
      </c>
      <c r="P309" s="197">
        <f t="shared" si="125"/>
        <v>1</v>
      </c>
      <c r="Q309" s="195">
        <f t="shared" si="125"/>
        <v>5</v>
      </c>
      <c r="R309" s="196">
        <f t="shared" si="125"/>
        <v>3</v>
      </c>
      <c r="S309" s="195">
        <f t="shared" si="125"/>
        <v>2</v>
      </c>
      <c r="T309" s="197">
        <f t="shared" si="125"/>
        <v>0.6</v>
      </c>
      <c r="U309" s="196">
        <f t="shared" si="125"/>
        <v>14</v>
      </c>
      <c r="V309" s="196">
        <f t="shared" si="125"/>
        <v>89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1777</v>
      </c>
      <c r="F310" s="200">
        <f t="shared" si="126"/>
        <v>1043</v>
      </c>
      <c r="G310" s="200">
        <f t="shared" si="126"/>
        <v>734</v>
      </c>
      <c r="H310" s="201">
        <f t="shared" si="126"/>
        <v>0.5869442881</v>
      </c>
      <c r="I310" s="200">
        <f t="shared" si="126"/>
        <v>2086</v>
      </c>
      <c r="J310" s="200">
        <f t="shared" si="126"/>
        <v>869</v>
      </c>
      <c r="K310" s="200">
        <f t="shared" si="126"/>
        <v>1217</v>
      </c>
      <c r="L310" s="201">
        <f t="shared" si="126"/>
        <v>0.4165867689</v>
      </c>
      <c r="M310" s="200">
        <f t="shared" si="126"/>
        <v>22</v>
      </c>
      <c r="N310" s="200">
        <f t="shared" si="126"/>
        <v>9</v>
      </c>
      <c r="O310" s="200">
        <f t="shared" si="126"/>
        <v>13</v>
      </c>
      <c r="P310" s="201">
        <f t="shared" si="126"/>
        <v>0.4090909091</v>
      </c>
      <c r="Q310" s="200">
        <f t="shared" si="126"/>
        <v>34</v>
      </c>
      <c r="R310" s="200">
        <f t="shared" si="126"/>
        <v>16</v>
      </c>
      <c r="S310" s="200">
        <f t="shared" si="126"/>
        <v>18</v>
      </c>
      <c r="T310" s="201">
        <f t="shared" si="126"/>
        <v>0.4705882353</v>
      </c>
      <c r="U310" s="200">
        <f t="shared" si="126"/>
        <v>52</v>
      </c>
      <c r="V310" s="200">
        <f t="shared" si="126"/>
        <v>217</v>
      </c>
      <c r="W310" s="200">
        <f t="shared" si="126"/>
        <v>9</v>
      </c>
      <c r="X310" s="202">
        <f t="shared" si="126"/>
        <v>18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904</v>
      </c>
      <c r="F318" s="179">
        <f t="shared" si="127"/>
        <v>611</v>
      </c>
      <c r="G318" s="178">
        <f t="shared" si="127"/>
        <v>293</v>
      </c>
      <c r="H318" s="180">
        <f t="shared" ref="H318:H322" si="130">F318/E318</f>
        <v>0.6758849558</v>
      </c>
      <c r="I318" s="178">
        <f t="shared" ref="I318:K318" si="128">I306+Q306</f>
        <v>1033</v>
      </c>
      <c r="J318" s="179">
        <f t="shared" si="128"/>
        <v>502</v>
      </c>
      <c r="K318" s="178">
        <f t="shared" si="128"/>
        <v>531</v>
      </c>
      <c r="L318" s="204">
        <f t="shared" ref="L318:L322" si="132">J318/I318</f>
        <v>0.4859632139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217</v>
      </c>
      <c r="G319" s="206">
        <f t="shared" si="129"/>
        <v>141</v>
      </c>
      <c r="H319" s="208">
        <f t="shared" si="130"/>
        <v>0.6061452514</v>
      </c>
      <c r="I319" s="206">
        <f t="shared" ref="I319:K319" si="131">I307+Q307</f>
        <v>278</v>
      </c>
      <c r="J319" s="207">
        <f t="shared" si="131"/>
        <v>114</v>
      </c>
      <c r="K319" s="206">
        <f t="shared" si="131"/>
        <v>164</v>
      </c>
      <c r="L319" s="209">
        <f t="shared" si="132"/>
        <v>0.4100719424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110</v>
      </c>
      <c r="G320" s="189">
        <f t="shared" si="133"/>
        <v>174</v>
      </c>
      <c r="H320" s="191">
        <f t="shared" si="130"/>
        <v>0.3873239437</v>
      </c>
      <c r="I320" s="189">
        <f t="shared" ref="I320:K320" si="134">I308+Q308</f>
        <v>425</v>
      </c>
      <c r="J320" s="190">
        <f t="shared" si="134"/>
        <v>105</v>
      </c>
      <c r="K320" s="189">
        <f t="shared" si="134"/>
        <v>320</v>
      </c>
      <c r="L320" s="210">
        <f t="shared" si="132"/>
        <v>0.2470588235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114</v>
      </c>
      <c r="G321" s="195">
        <f t="shared" si="135"/>
        <v>139</v>
      </c>
      <c r="H321" s="197">
        <f t="shared" si="130"/>
        <v>0.4505928854</v>
      </c>
      <c r="I321" s="195">
        <f t="shared" ref="I321:K321" si="136">I309+Q309</f>
        <v>384</v>
      </c>
      <c r="J321" s="196">
        <f t="shared" si="136"/>
        <v>164</v>
      </c>
      <c r="K321" s="195">
        <f t="shared" si="136"/>
        <v>220</v>
      </c>
      <c r="L321" s="211">
        <f t="shared" si="132"/>
        <v>0.4270833333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1799</v>
      </c>
      <c r="F322" s="200">
        <f t="shared" si="137"/>
        <v>1052</v>
      </c>
      <c r="G322" s="213">
        <f t="shared" si="137"/>
        <v>747</v>
      </c>
      <c r="H322" s="214">
        <f t="shared" si="130"/>
        <v>0.5847693163</v>
      </c>
      <c r="I322" s="213">
        <f t="shared" ref="I322:K322" si="138">I310+Q310</f>
        <v>2120</v>
      </c>
      <c r="J322" s="200">
        <f t="shared" si="138"/>
        <v>885</v>
      </c>
      <c r="K322" s="213">
        <f t="shared" si="138"/>
        <v>1235</v>
      </c>
      <c r="L322" s="215">
        <f t="shared" si="132"/>
        <v>0.4174528302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1777</v>
      </c>
      <c r="F326" s="224">
        <f t="shared" si="139"/>
        <v>1043</v>
      </c>
      <c r="G326" s="224">
        <f t="shared" si="139"/>
        <v>734</v>
      </c>
      <c r="H326" s="225">
        <f t="shared" ref="H326:H330" si="141">F326/E326</f>
        <v>0.5869442881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869</v>
      </c>
      <c r="G327" s="224">
        <f t="shared" si="140"/>
        <v>1217</v>
      </c>
      <c r="H327" s="225">
        <f t="shared" si="141"/>
        <v>0.4165867689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9</v>
      </c>
      <c r="G328" s="224">
        <f t="shared" si="142"/>
        <v>13</v>
      </c>
      <c r="H328" s="225">
        <f t="shared" si="141"/>
        <v>0.4090909091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16</v>
      </c>
      <c r="G329" s="224">
        <f t="shared" si="143"/>
        <v>18</v>
      </c>
      <c r="H329" s="225">
        <f t="shared" si="141"/>
        <v>0.4705882353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3919</v>
      </c>
      <c r="F330" s="213">
        <f t="shared" si="144"/>
        <v>1937</v>
      </c>
      <c r="G330" s="213">
        <f t="shared" si="144"/>
        <v>1982</v>
      </c>
      <c r="H330" s="227">
        <f t="shared" si="141"/>
        <v>0.4942587395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1043</v>
      </c>
      <c r="F333" s="224">
        <f>U298</f>
        <v>52</v>
      </c>
      <c r="G333" s="224">
        <f t="shared" ref="G333:G334" si="146">J344-G335</f>
        <v>236</v>
      </c>
      <c r="H333" s="230">
        <f t="shared" ref="H333:H336" si="147">E333+F333+G333</f>
        <v>1331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869</v>
      </c>
      <c r="F334" s="224">
        <f>V298</f>
        <v>217</v>
      </c>
      <c r="G334" s="224">
        <f t="shared" si="146"/>
        <v>221</v>
      </c>
      <c r="H334" s="230">
        <f t="shared" si="147"/>
        <v>1307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9</v>
      </c>
      <c r="F335" s="224">
        <f>W298</f>
        <v>9</v>
      </c>
      <c r="G335" s="231">
        <v>0.0</v>
      </c>
      <c r="H335" s="230">
        <f t="shared" si="147"/>
        <v>18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16</v>
      </c>
      <c r="F336" s="224">
        <f>X298</f>
        <v>18</v>
      </c>
      <c r="G336" s="231">
        <v>1.0</v>
      </c>
      <c r="H336" s="230">
        <f t="shared" si="147"/>
        <v>35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1937</v>
      </c>
      <c r="F337" s="213">
        <f t="shared" si="148"/>
        <v>296</v>
      </c>
      <c r="G337" s="213">
        <f t="shared" si="148"/>
        <v>458</v>
      </c>
      <c r="H337" s="232">
        <f>H333+H334+H335+H336</f>
        <v>2691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688</v>
      </c>
      <c r="F344" s="245">
        <v>463.0</v>
      </c>
      <c r="G344" s="245">
        <f t="shared" ref="G344:G346" si="150">SUM(E344:F344)</f>
        <v>1151</v>
      </c>
      <c r="H344" s="246">
        <v>42.0</v>
      </c>
      <c r="I344" s="246">
        <v>156.0</v>
      </c>
      <c r="J344" s="246">
        <v>236.0</v>
      </c>
      <c r="K344" s="247">
        <f t="shared" ref="K344:K345" si="151">M344-L344</f>
        <v>730</v>
      </c>
      <c r="L344" s="247">
        <f t="shared" ref="L344:L345" si="152">F344+I344</f>
        <v>619</v>
      </c>
      <c r="M344" s="248">
        <f t="shared" ref="M344:M345" si="153">H333+H335</f>
        <v>1349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806</v>
      </c>
      <c r="F345" s="245">
        <v>314.0</v>
      </c>
      <c r="G345" s="245">
        <f t="shared" si="150"/>
        <v>1120</v>
      </c>
      <c r="H345" s="246">
        <v>40.0</v>
      </c>
      <c r="I345" s="246">
        <v>182.0</v>
      </c>
      <c r="J345" s="246">
        <f>SUM(H345:I345)</f>
        <v>222</v>
      </c>
      <c r="K345" s="247">
        <f t="shared" si="151"/>
        <v>846</v>
      </c>
      <c r="L345" s="247">
        <f t="shared" si="152"/>
        <v>496</v>
      </c>
      <c r="M345" s="248">
        <f t="shared" si="153"/>
        <v>1342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1494</v>
      </c>
      <c r="F346" s="250">
        <f>SUM(F344:F345)</f>
        <v>777</v>
      </c>
      <c r="G346" s="250">
        <f t="shared" si="150"/>
        <v>2271</v>
      </c>
      <c r="H346" s="251">
        <f t="shared" ref="H346:M346" si="154">SUM(H344:H345)</f>
        <v>82</v>
      </c>
      <c r="I346" s="251">
        <f t="shared" si="154"/>
        <v>338</v>
      </c>
      <c r="J346" s="251">
        <f t="shared" si="154"/>
        <v>458</v>
      </c>
      <c r="K346" s="252">
        <f t="shared" si="154"/>
        <v>1576</v>
      </c>
      <c r="L346" s="252">
        <f t="shared" si="154"/>
        <v>1115</v>
      </c>
      <c r="M346" s="253">
        <f t="shared" si="154"/>
        <v>2691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6.0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7.0</v>
      </c>
      <c r="G354" s="269">
        <f t="shared" si="155"/>
        <v>9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4.0</v>
      </c>
      <c r="G355" s="272">
        <f t="shared" si="155"/>
        <v>4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3.0</v>
      </c>
      <c r="F356" s="274">
        <v>9.0</v>
      </c>
      <c r="G356" s="275">
        <f t="shared" si="155"/>
        <v>12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6</v>
      </c>
      <c r="F357" s="277">
        <f t="shared" si="156"/>
        <v>26</v>
      </c>
      <c r="G357" s="277">
        <f t="shared" si="156"/>
        <v>32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13.0</v>
      </c>
      <c r="F358" s="279">
        <v>45.0</v>
      </c>
      <c r="G358" s="279">
        <f>SUM(E358:F358)</f>
        <v>58</v>
      </c>
      <c r="H358" s="163"/>
      <c r="I358" s="280">
        <f>G357+G358</f>
        <v>90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43332.0</v>
      </c>
      <c r="K365" s="5"/>
      <c r="L365" s="5"/>
      <c r="M365" s="5"/>
      <c r="N365" s="22"/>
      <c r="O365" s="225">
        <f>J365/J373</f>
        <v>0.5080429583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8949.0</v>
      </c>
      <c r="K366" s="5"/>
      <c r="L366" s="5"/>
      <c r="M366" s="5"/>
      <c r="N366" s="22"/>
      <c r="O366" s="225">
        <f>J366/J373</f>
        <v>0.1049219153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5825.0</v>
      </c>
      <c r="K367" s="5"/>
      <c r="L367" s="5"/>
      <c r="M367" s="5"/>
      <c r="N367" s="22"/>
      <c r="O367" s="225">
        <f>J367/J373</f>
        <v>0.06829479904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4971.0</v>
      </c>
      <c r="K368" s="5"/>
      <c r="L368" s="5"/>
      <c r="M368" s="5"/>
      <c r="N368" s="22"/>
      <c r="O368" s="225">
        <f>J368/J373</f>
        <v>0.05828213666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4511.0</v>
      </c>
      <c r="K369" s="5"/>
      <c r="L369" s="5"/>
      <c r="M369" s="5"/>
      <c r="N369" s="22"/>
      <c r="O369" s="225">
        <f>J369/J373</f>
        <v>0.05288889931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3873.0</v>
      </c>
      <c r="K370" s="5"/>
      <c r="L370" s="5"/>
      <c r="M370" s="5"/>
      <c r="N370" s="22"/>
      <c r="O370" s="225">
        <f>J370/J373</f>
        <v>0.0454087136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5175.0</v>
      </c>
      <c r="K371" s="5"/>
      <c r="L371" s="5"/>
      <c r="M371" s="5"/>
      <c r="N371" s="22"/>
      <c r="O371" s="225">
        <f>J371/J373</f>
        <v>0.06067392018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8656.0</v>
      </c>
      <c r="K372" s="5"/>
      <c r="L372" s="5"/>
      <c r="M372" s="5"/>
      <c r="N372" s="22"/>
      <c r="O372" s="225">
        <f>J372/J373</f>
        <v>0.1014866576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85292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590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17142.0</v>
      </c>
      <c r="I381" s="22"/>
      <c r="J381" s="316">
        <f>H381/H387</f>
        <v>0.2009801623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19833</v>
      </c>
      <c r="U381" s="22"/>
      <c r="V381" s="322">
        <f>T381/T387</f>
        <v>0.1888281667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3760.0</v>
      </c>
      <c r="I382" s="22"/>
      <c r="J382" s="316">
        <f>H382/H387</f>
        <v>0.04408385312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5087</v>
      </c>
      <c r="U382" s="22"/>
      <c r="V382" s="322">
        <f>T382/T387</f>
        <v>0.04843285856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0.0001055198612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0.0002380226978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0.00002344885804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0.00009520907914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20913</v>
      </c>
      <c r="I385" s="22"/>
      <c r="J385" s="316">
        <f>H385/H387</f>
        <v>0.2451929841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24955</v>
      </c>
      <c r="U385" s="22"/>
      <c r="V385" s="322">
        <f>T385/T387</f>
        <v>0.237594257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64379</v>
      </c>
      <c r="I386" s="22"/>
      <c r="J386" s="316">
        <f>H386/H387</f>
        <v>0.7548070159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80077</v>
      </c>
      <c r="U386" s="22"/>
      <c r="V386" s="322">
        <f>T386/T387</f>
        <v>0.762405743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85292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105032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4.43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44429.0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6.0</v>
      </c>
      <c r="G19" s="54">
        <f t="shared" ref="G19:G20" si="5">E19-F19</f>
        <v>4</v>
      </c>
      <c r="H19" s="55">
        <f t="shared" ref="H19:H20" si="6">F19/E19</f>
        <v>0.6</v>
      </c>
      <c r="I19" s="54">
        <v>10.0</v>
      </c>
      <c r="J19" s="53">
        <v>9.0</v>
      </c>
      <c r="K19" s="54">
        <f t="shared" ref="K19:K22" si="7">I19-J19</f>
        <v>1</v>
      </c>
      <c r="L19" s="56">
        <f t="shared" ref="L19:L22" si="8">J19/I19</f>
        <v>0.9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67.0</v>
      </c>
      <c r="G20" s="54">
        <f t="shared" si="5"/>
        <v>13</v>
      </c>
      <c r="H20" s="55">
        <f t="shared" si="6"/>
        <v>0.8375</v>
      </c>
      <c r="I20" s="54">
        <v>70.0</v>
      </c>
      <c r="J20" s="53">
        <v>32.0</v>
      </c>
      <c r="K20" s="54">
        <f t="shared" si="7"/>
        <v>38</v>
      </c>
      <c r="L20" s="56">
        <f t="shared" si="8"/>
        <v>0.4571428571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15.0</v>
      </c>
      <c r="K21" s="54">
        <f t="shared" si="7"/>
        <v>12</v>
      </c>
      <c r="L21" s="56">
        <f t="shared" si="8"/>
        <v>0.5555555556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27.0</v>
      </c>
      <c r="G22" s="54">
        <f>E22-F22</f>
        <v>4</v>
      </c>
      <c r="H22" s="55">
        <f>F22/E22</f>
        <v>0.8709677419</v>
      </c>
      <c r="I22" s="54">
        <v>60.0</v>
      </c>
      <c r="J22" s="53">
        <v>25.0</v>
      </c>
      <c r="K22" s="54">
        <f t="shared" si="7"/>
        <v>35</v>
      </c>
      <c r="L22" s="56">
        <f t="shared" si="8"/>
        <v>0.4166666667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6.0</v>
      </c>
      <c r="S23" s="54">
        <v>6.0</v>
      </c>
      <c r="T23" s="56">
        <f>R23/Q23</f>
        <v>0.6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13.0</v>
      </c>
      <c r="K27" s="54">
        <f t="shared" si="11"/>
        <v>2</v>
      </c>
      <c r="L27" s="56">
        <f t="shared" si="12"/>
        <v>0.8666666667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42.0</v>
      </c>
      <c r="G28" s="54">
        <f t="shared" ref="G28:G29" si="13">E28-F28</f>
        <v>41</v>
      </c>
      <c r="H28" s="55">
        <f t="shared" ref="H28:H29" si="14">F28/E28</f>
        <v>0.5060240964</v>
      </c>
      <c r="I28" s="54">
        <v>24.0</v>
      </c>
      <c r="J28" s="53">
        <v>17.0</v>
      </c>
      <c r="K28" s="54">
        <f t="shared" si="11"/>
        <v>7</v>
      </c>
      <c r="L28" s="56">
        <f t="shared" si="12"/>
        <v>0.7083333333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74.0</v>
      </c>
      <c r="G29" s="54">
        <f t="shared" si="13"/>
        <v>32</v>
      </c>
      <c r="H29" s="55">
        <f t="shared" si="14"/>
        <v>0.6981132075</v>
      </c>
      <c r="I29" s="68">
        <v>101.0</v>
      </c>
      <c r="J29" s="69">
        <v>95.0</v>
      </c>
      <c r="K29" s="54">
        <f t="shared" si="11"/>
        <v>6</v>
      </c>
      <c r="L29" s="56">
        <f t="shared" si="12"/>
        <v>0.9405940594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61.0</v>
      </c>
      <c r="G34" s="54">
        <f>E34-F34</f>
        <v>7</v>
      </c>
      <c r="H34" s="55">
        <f>F34/E34</f>
        <v>0.8970588235</v>
      </c>
      <c r="I34" s="54">
        <v>14.0</v>
      </c>
      <c r="J34" s="53">
        <v>8.0</v>
      </c>
      <c r="K34" s="54">
        <f>I34-J34</f>
        <v>6</v>
      </c>
      <c r="L34" s="56">
        <f>J34/I34</f>
        <v>0.5714285714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23.0</v>
      </c>
      <c r="G38" s="54">
        <f>E38-F38</f>
        <v>28</v>
      </c>
      <c r="H38" s="55">
        <f>F38/E38</f>
        <v>0.4509803922</v>
      </c>
      <c r="I38" s="54">
        <v>26.0</v>
      </c>
      <c r="J38" s="53">
        <v>20.0</v>
      </c>
      <c r="K38" s="54">
        <f>I38-J38</f>
        <v>6</v>
      </c>
      <c r="L38" s="56">
        <f>J38/I38</f>
        <v>0.7692307692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3.0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14.0</v>
      </c>
      <c r="G41" s="54">
        <f t="shared" ref="G41:G42" si="15">E41-F41</f>
        <v>17</v>
      </c>
      <c r="H41" s="55">
        <f t="shared" ref="H41:H42" si="16">F41/E41</f>
        <v>0.4516129032</v>
      </c>
      <c r="I41" s="54">
        <v>36.0</v>
      </c>
      <c r="J41" s="53">
        <v>21.0</v>
      </c>
      <c r="K41" s="54">
        <f t="shared" ref="K41:K42" si="17">I41-J41</f>
        <v>15</v>
      </c>
      <c r="L41" s="56">
        <f t="shared" ref="L41:L42" si="18">J41/I41</f>
        <v>0.5833333333</v>
      </c>
      <c r="M41" s="66"/>
      <c r="N41" s="61"/>
      <c r="O41" s="59"/>
      <c r="P41" s="55"/>
      <c r="Q41" s="66"/>
      <c r="R41" s="53"/>
      <c r="S41" s="54"/>
      <c r="T41" s="56"/>
      <c r="U41" s="61"/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187.0</v>
      </c>
      <c r="G42" s="54">
        <f t="shared" si="15"/>
        <v>19</v>
      </c>
      <c r="H42" s="55">
        <f t="shared" si="16"/>
        <v>0.9077669903</v>
      </c>
      <c r="I42" s="54">
        <v>250.0</v>
      </c>
      <c r="J42" s="53">
        <v>81.0</v>
      </c>
      <c r="K42" s="54">
        <f t="shared" si="17"/>
        <v>169</v>
      </c>
      <c r="L42" s="56">
        <f t="shared" si="18"/>
        <v>0.324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19.0</v>
      </c>
      <c r="K49" s="54">
        <f>I49-J49</f>
        <v>21</v>
      </c>
      <c r="L49" s="56">
        <f>J49/I49</f>
        <v>0.475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21.0</v>
      </c>
      <c r="G58" s="54">
        <f>E58-F58</f>
        <v>25</v>
      </c>
      <c r="H58" s="55">
        <f>F58/E58</f>
        <v>0.4565217391</v>
      </c>
      <c r="I58" s="54">
        <v>48.0</v>
      </c>
      <c r="J58" s="53">
        <v>21.0</v>
      </c>
      <c r="K58" s="54">
        <f>I58-J58</f>
        <v>27</v>
      </c>
      <c r="L58" s="56">
        <f>J58/I58</f>
        <v>0.4375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2.0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0.0</v>
      </c>
      <c r="G68" s="54">
        <f>E68-F68</f>
        <v>12</v>
      </c>
      <c r="H68" s="55">
        <f>F68/E68</f>
        <v>0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8.0</v>
      </c>
      <c r="G73" s="54">
        <f t="shared" ref="G73:G75" si="19">E73-F73</f>
        <v>4</v>
      </c>
      <c r="H73" s="55">
        <f t="shared" ref="H73:H75" si="20">F73/E73</f>
        <v>0.6666666667</v>
      </c>
      <c r="I73" s="54">
        <v>11.0</v>
      </c>
      <c r="J73" s="53">
        <v>9.0</v>
      </c>
      <c r="K73" s="54">
        <f t="shared" ref="K73:K76" si="21">I73-J73</f>
        <v>2</v>
      </c>
      <c r="L73" s="56">
        <f t="shared" ref="L73:L76" si="22">J73/I73</f>
        <v>0.8181818182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16.0</v>
      </c>
      <c r="G75" s="54">
        <f t="shared" si="19"/>
        <v>24</v>
      </c>
      <c r="H75" s="55">
        <f t="shared" si="20"/>
        <v>0.4</v>
      </c>
      <c r="I75" s="54">
        <v>80.0</v>
      </c>
      <c r="J75" s="53">
        <v>23.0</v>
      </c>
      <c r="K75" s="54">
        <f t="shared" si="21"/>
        <v>57</v>
      </c>
      <c r="L75" s="56">
        <f t="shared" si="22"/>
        <v>0.2875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>
        <v>1.0</v>
      </c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1.0</v>
      </c>
      <c r="K78" s="54">
        <f>I78-J78</f>
        <v>19</v>
      </c>
      <c r="L78" s="56">
        <f>J78/I78</f>
        <v>0.05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5.0</v>
      </c>
      <c r="G82" s="54">
        <f>E82-F82</f>
        <v>5</v>
      </c>
      <c r="H82" s="55">
        <f>F82/E82</f>
        <v>0.5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3.0</v>
      </c>
      <c r="K87" s="54">
        <f>I87-J87</f>
        <v>2</v>
      </c>
      <c r="L87" s="56">
        <f>J87/I87</f>
        <v>0.6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9.0</v>
      </c>
      <c r="G94" s="54">
        <f t="shared" si="25"/>
        <v>9</v>
      </c>
      <c r="H94" s="55">
        <f t="shared" si="26"/>
        <v>0.5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894</v>
      </c>
      <c r="F95" s="77">
        <f t="shared" si="27"/>
        <v>607</v>
      </c>
      <c r="G95" s="77">
        <f t="shared" si="25"/>
        <v>287</v>
      </c>
      <c r="H95" s="33">
        <f t="shared" si="26"/>
        <v>0.6789709172</v>
      </c>
      <c r="I95" s="32">
        <f t="shared" ref="I95:J95" si="28">SUM(I11:I94)</f>
        <v>1011</v>
      </c>
      <c r="J95" s="32">
        <f t="shared" si="28"/>
        <v>475</v>
      </c>
      <c r="K95" s="32">
        <f t="shared" ref="K95:K97" si="34">I95-J95</f>
        <v>536</v>
      </c>
      <c r="L95" s="78">
        <f t="shared" ref="L95:L97" si="35">J95/I95</f>
        <v>0.4698318497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8</v>
      </c>
      <c r="S95" s="81">
        <f t="shared" si="31"/>
        <v>14</v>
      </c>
      <c r="T95" s="78">
        <f t="shared" si="32"/>
        <v>0.3636363636</v>
      </c>
      <c r="U95" s="77">
        <f t="shared" ref="U95:X95" si="33">SUM(U11:U94)</f>
        <v>13</v>
      </c>
      <c r="V95" s="77">
        <f t="shared" si="33"/>
        <v>44</v>
      </c>
      <c r="W95" s="77">
        <f t="shared" si="33"/>
        <v>1</v>
      </c>
      <c r="X95" s="82">
        <f t="shared" si="33"/>
        <v>5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2.0</v>
      </c>
      <c r="K96" s="90">
        <f t="shared" si="34"/>
        <v>2</v>
      </c>
      <c r="L96" s="91">
        <f t="shared" si="35"/>
        <v>0.5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1.0</v>
      </c>
      <c r="G97" s="96">
        <f t="shared" si="25"/>
        <v>4</v>
      </c>
      <c r="H97" s="97">
        <f t="shared" si="26"/>
        <v>0.2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1.0</v>
      </c>
      <c r="X97" s="101">
        <v>2.0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11.0</v>
      </c>
      <c r="K100" s="98">
        <f t="shared" si="38"/>
        <v>9</v>
      </c>
      <c r="L100" s="99">
        <f t="shared" si="39"/>
        <v>0.55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2.0</v>
      </c>
      <c r="G102" s="96">
        <f>E102-F102</f>
        <v>11</v>
      </c>
      <c r="H102" s="97">
        <f>F102/E102</f>
        <v>0.1538461538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4.0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3.0</v>
      </c>
      <c r="K109" s="98">
        <f t="shared" si="40"/>
        <v>7</v>
      </c>
      <c r="L109" s="99">
        <f t="shared" si="41"/>
        <v>0.3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1.0</v>
      </c>
      <c r="G120" s="96">
        <f t="shared" ref="G120:G123" si="42">E120-F120</f>
        <v>9</v>
      </c>
      <c r="H120" s="97">
        <f t="shared" ref="H120:H123" si="43">F120/E120</f>
        <v>0.1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0.0</v>
      </c>
      <c r="G121" s="96">
        <f t="shared" si="42"/>
        <v>5</v>
      </c>
      <c r="H121" s="97">
        <f t="shared" si="43"/>
        <v>0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4.0</v>
      </c>
      <c r="K122" s="98">
        <f t="shared" ref="K122:K123" si="44">I122-J122</f>
        <v>6</v>
      </c>
      <c r="L122" s="99">
        <f t="shared" ref="L122:L123" si="45">J122/I122</f>
        <v>0.4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8.0</v>
      </c>
      <c r="K123" s="98">
        <f t="shared" si="44"/>
        <v>59</v>
      </c>
      <c r="L123" s="99">
        <f t="shared" si="45"/>
        <v>0.1194029851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>
        <v>5.0</v>
      </c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55.0</v>
      </c>
      <c r="G126" s="96">
        <f t="shared" ref="G126:G129" si="46">E126-F126</f>
        <v>15</v>
      </c>
      <c r="H126" s="97">
        <f t="shared" ref="H126:H129" si="47">F126/E126</f>
        <v>0.7857142857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15.0</v>
      </c>
      <c r="G127" s="96">
        <f t="shared" si="46"/>
        <v>15</v>
      </c>
      <c r="H127" s="97">
        <f t="shared" si="47"/>
        <v>0.5</v>
      </c>
      <c r="I127" s="96">
        <v>28.0</v>
      </c>
      <c r="J127" s="95">
        <v>20.0</v>
      </c>
      <c r="K127" s="98">
        <f t="shared" ref="K127:K129" si="48">I127-J127</f>
        <v>8</v>
      </c>
      <c r="L127" s="99">
        <f t="shared" ref="L127:L129" si="49">J127/I127</f>
        <v>0.7142857143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5.0</v>
      </c>
      <c r="G129" s="96">
        <f t="shared" si="46"/>
        <v>5</v>
      </c>
      <c r="H129" s="97">
        <f t="shared" si="47"/>
        <v>0.5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5.0</v>
      </c>
      <c r="V131" s="95">
        <v>6.0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1.0</v>
      </c>
      <c r="G136" s="96">
        <f>E136-F136</f>
        <v>2</v>
      </c>
      <c r="H136" s="97">
        <f>F136/E136</f>
        <v>0.3333333333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19.0</v>
      </c>
      <c r="K140" s="98">
        <f t="shared" si="50"/>
        <v>7</v>
      </c>
      <c r="L140" s="99">
        <f t="shared" si="51"/>
        <v>0.7307692308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1.0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6.0</v>
      </c>
      <c r="K145" s="98">
        <f t="shared" si="52"/>
        <v>6</v>
      </c>
      <c r="L145" s="99">
        <f t="shared" si="53"/>
        <v>0.5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17.0</v>
      </c>
      <c r="G147" s="96">
        <f>E147-F147</f>
        <v>11</v>
      </c>
      <c r="H147" s="97">
        <f>F147/E147</f>
        <v>0.6071428571</v>
      </c>
      <c r="I147" s="96">
        <v>20.0</v>
      </c>
      <c r="J147" s="95">
        <v>15.0</v>
      </c>
      <c r="K147" s="98">
        <f>I147-J147</f>
        <v>5</v>
      </c>
      <c r="L147" s="99">
        <f>J147/I147</f>
        <v>0.75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>
        <v>1.0</v>
      </c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6.0</v>
      </c>
      <c r="G155" s="96">
        <f>E155-F155</f>
        <v>4</v>
      </c>
      <c r="H155" s="97">
        <f>F155/E155</f>
        <v>0.6</v>
      </c>
      <c r="I155" s="96">
        <v>8.0</v>
      </c>
      <c r="J155" s="95">
        <v>7.0</v>
      </c>
      <c r="K155" s="98">
        <f>I155-J155</f>
        <v>1</v>
      </c>
      <c r="L155" s="99">
        <f>J155/I155</f>
        <v>0.875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2.0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215</v>
      </c>
      <c r="G159" s="107">
        <f t="shared" ref="G159:G160" si="61">E159-F159</f>
        <v>141</v>
      </c>
      <c r="H159" s="108">
        <f t="shared" ref="H159:H160" si="62">F159/E159</f>
        <v>0.6039325843</v>
      </c>
      <c r="I159" s="107">
        <f t="shared" ref="I159:J159" si="55">SUM(I96:I158)</f>
        <v>276</v>
      </c>
      <c r="J159" s="107">
        <f t="shared" si="55"/>
        <v>122</v>
      </c>
      <c r="K159" s="109">
        <f t="shared" si="56"/>
        <v>154</v>
      </c>
      <c r="L159" s="110">
        <f t="shared" si="57"/>
        <v>0.4420289855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18</v>
      </c>
      <c r="V159" s="107">
        <f t="shared" si="60"/>
        <v>46</v>
      </c>
      <c r="W159" s="107">
        <f t="shared" si="60"/>
        <v>7</v>
      </c>
      <c r="X159" s="111">
        <f t="shared" si="60"/>
        <v>6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8.0</v>
      </c>
      <c r="G160" s="116">
        <f t="shared" si="61"/>
        <v>11</v>
      </c>
      <c r="H160" s="117">
        <f t="shared" si="62"/>
        <v>0.4210526316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1.0</v>
      </c>
      <c r="K170" s="127">
        <f t="shared" ref="K170:K171" si="63">I170-J170</f>
        <v>14</v>
      </c>
      <c r="L170" s="128">
        <f t="shared" ref="L170:L171" si="64">J170/I170</f>
        <v>0.06666666667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12.0</v>
      </c>
      <c r="G174" s="125">
        <f t="shared" ref="G174:G175" si="65">E174-F174</f>
        <v>15</v>
      </c>
      <c r="H174" s="126">
        <f t="shared" ref="H174:H175" si="66">F174/E174</f>
        <v>0.4444444444</v>
      </c>
      <c r="I174" s="125">
        <v>54.0</v>
      </c>
      <c r="J174" s="121">
        <v>15.0</v>
      </c>
      <c r="K174" s="127">
        <f t="shared" ref="K174:K175" si="67">I174-J174</f>
        <v>39</v>
      </c>
      <c r="L174" s="128">
        <f t="shared" ref="L174:L175" si="68">J174/I174</f>
        <v>0.2777777778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>
        <v>1.0</v>
      </c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f t="shared" si="65"/>
        <v>5</v>
      </c>
      <c r="H175" s="126">
        <f t="shared" si="66"/>
        <v>0.5</v>
      </c>
      <c r="I175" s="125">
        <v>10.0</v>
      </c>
      <c r="J175" s="121">
        <v>1.0</v>
      </c>
      <c r="K175" s="127">
        <f t="shared" si="67"/>
        <v>9</v>
      </c>
      <c r="L175" s="128">
        <f t="shared" si="68"/>
        <v>0.1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4.0</v>
      </c>
      <c r="G187" s="125">
        <f t="shared" ref="G187:G188" si="69">E187-F187</f>
        <v>2</v>
      </c>
      <c r="H187" s="126">
        <f t="shared" ref="H187:H188" si="70">F187/E187</f>
        <v>0.6666666667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>
        <v>2.0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8.0</v>
      </c>
      <c r="G188" s="125">
        <f t="shared" si="69"/>
        <v>12</v>
      </c>
      <c r="H188" s="126">
        <f t="shared" si="70"/>
        <v>0.4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>
        <v>1.0</v>
      </c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5.0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12.0</v>
      </c>
      <c r="K198" s="127">
        <f>I198-J198</f>
        <v>3</v>
      </c>
      <c r="L198" s="128">
        <f>J198/I198</f>
        <v>0.8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2.0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1.0</v>
      </c>
      <c r="K207" s="127">
        <f t="shared" ref="K207:K210" si="75">I207-J207</f>
        <v>29</v>
      </c>
      <c r="L207" s="128">
        <f t="shared" ref="L207:L210" si="76">J207/I207</f>
        <v>0.03333333333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18.0</v>
      </c>
      <c r="G208" s="125">
        <f t="shared" si="73"/>
        <v>38</v>
      </c>
      <c r="H208" s="126">
        <f t="shared" si="74"/>
        <v>0.3214285714</v>
      </c>
      <c r="I208" s="125">
        <v>56.0</v>
      </c>
      <c r="J208" s="121">
        <v>27.0</v>
      </c>
      <c r="K208" s="127">
        <f t="shared" si="75"/>
        <v>29</v>
      </c>
      <c r="L208" s="128">
        <f t="shared" si="76"/>
        <v>0.4821428571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2.0</v>
      </c>
      <c r="G209" s="125">
        <f t="shared" si="73"/>
        <v>13</v>
      </c>
      <c r="H209" s="126">
        <f t="shared" si="74"/>
        <v>0.1333333333</v>
      </c>
      <c r="I209" s="125">
        <v>10.0</v>
      </c>
      <c r="J209" s="121">
        <v>4.0</v>
      </c>
      <c r="K209" s="127">
        <f t="shared" si="75"/>
        <v>6</v>
      </c>
      <c r="L209" s="128">
        <f t="shared" si="76"/>
        <v>0.4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>
        <v>1.0</v>
      </c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2.0</v>
      </c>
      <c r="K210" s="127">
        <f t="shared" si="75"/>
        <v>18</v>
      </c>
      <c r="L210" s="128">
        <f t="shared" si="76"/>
        <v>0.1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8.0</v>
      </c>
      <c r="K214" s="127">
        <f t="shared" ref="K214:K215" si="79">I214-J214</f>
        <v>22</v>
      </c>
      <c r="L214" s="128">
        <f t="shared" ref="L214:L215" si="80">J214/I214</f>
        <v>0.2666666667</v>
      </c>
      <c r="M214" s="125"/>
      <c r="N214" s="121"/>
      <c r="O214" s="127"/>
      <c r="P214" s="126"/>
      <c r="Q214" s="125"/>
      <c r="R214" s="121"/>
      <c r="S214" s="127"/>
      <c r="T214" s="128"/>
      <c r="U214" s="120">
        <v>2.0</v>
      </c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5.0</v>
      </c>
      <c r="K215" s="127">
        <f t="shared" si="79"/>
        <v>20</v>
      </c>
      <c r="L215" s="128">
        <f t="shared" si="80"/>
        <v>0.2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18.0</v>
      </c>
      <c r="G220" s="125">
        <f>E220-F220</f>
        <v>30</v>
      </c>
      <c r="H220" s="126">
        <f>F220/E220</f>
        <v>0.375</v>
      </c>
      <c r="I220" s="125">
        <v>34.0</v>
      </c>
      <c r="J220" s="121">
        <v>6.0</v>
      </c>
      <c r="K220" s="127">
        <f>I220-J220</f>
        <v>28</v>
      </c>
      <c r="L220" s="128">
        <f>J220/I220</f>
        <v>0.1764705882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6.0</v>
      </c>
      <c r="W220" s="121">
        <v>1.0</v>
      </c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109</v>
      </c>
      <c r="G222" s="77">
        <f t="shared" ref="G222:G223" si="86">E222-F222</f>
        <v>170</v>
      </c>
      <c r="H222" s="33">
        <f t="shared" ref="H222:H223" si="87">F222/E222</f>
        <v>0.3906810036</v>
      </c>
      <c r="I222" s="77">
        <f t="shared" ref="I222:J222" si="82">SUM(I160:I221)</f>
        <v>387</v>
      </c>
      <c r="J222" s="77">
        <f t="shared" si="82"/>
        <v>96</v>
      </c>
      <c r="K222" s="32">
        <f t="shared" ref="K222:K223" si="88">I222-J222</f>
        <v>291</v>
      </c>
      <c r="L222" s="78">
        <f t="shared" ref="L222:L223" si="89">J222/I222</f>
        <v>0.2480620155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7</v>
      </c>
      <c r="V222" s="77">
        <f t="shared" si="85"/>
        <v>36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6.0</v>
      </c>
      <c r="G223" s="139">
        <f t="shared" si="86"/>
        <v>50</v>
      </c>
      <c r="H223" s="140">
        <f t="shared" si="87"/>
        <v>0.1071428571</v>
      </c>
      <c r="I223" s="139">
        <v>30.0</v>
      </c>
      <c r="J223" s="138">
        <v>11.0</v>
      </c>
      <c r="K223" s="141">
        <f t="shared" si="88"/>
        <v>19</v>
      </c>
      <c r="L223" s="142">
        <f t="shared" si="89"/>
        <v>0.3666666667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0.0</v>
      </c>
      <c r="K231" s="145">
        <f t="shared" ref="K231:K232" si="90">I231-J231</f>
        <v>50</v>
      </c>
      <c r="L231" s="147">
        <f t="shared" ref="L231:L232" si="91">J231/I231</f>
        <v>0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19.0</v>
      </c>
      <c r="K232" s="145">
        <f t="shared" si="90"/>
        <v>39</v>
      </c>
      <c r="L232" s="147">
        <f t="shared" si="91"/>
        <v>0.3275862069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2.0</v>
      </c>
      <c r="S233" s="145">
        <f>Q233-R233</f>
        <v>3</v>
      </c>
      <c r="T233" s="147">
        <f>R233/Q233</f>
        <v>0.4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64.0</v>
      </c>
      <c r="G238" s="143">
        <f t="shared" si="92"/>
        <v>36</v>
      </c>
      <c r="H238" s="146">
        <f t="shared" si="93"/>
        <v>0.64</v>
      </c>
      <c r="I238" s="143">
        <v>96.0</v>
      </c>
      <c r="J238" s="144">
        <v>67.0</v>
      </c>
      <c r="K238" s="145">
        <f>I238-J238</f>
        <v>29</v>
      </c>
      <c r="L238" s="147">
        <f>J238/I238</f>
        <v>0.6979166667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7.0</v>
      </c>
      <c r="V238" s="144">
        <v>25.0</v>
      </c>
      <c r="W238" s="144"/>
      <c r="X238" s="148">
        <v>6.0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4.0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3.0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8.0</v>
      </c>
      <c r="K257" s="145">
        <f>I257-J257</f>
        <v>2</v>
      </c>
      <c r="L257" s="147">
        <f>J257/I257</f>
        <v>0.8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0.0</v>
      </c>
      <c r="G259" s="143">
        <f>E259-F259</f>
        <v>10</v>
      </c>
      <c r="H259" s="146">
        <f>F259/E259</f>
        <v>0</v>
      </c>
      <c r="I259" s="143">
        <v>20.0</v>
      </c>
      <c r="J259" s="144">
        <v>2.0</v>
      </c>
      <c r="K259" s="145">
        <f>I259-J259</f>
        <v>18</v>
      </c>
      <c r="L259" s="147">
        <f>J259/I259</f>
        <v>0.1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2.0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6.0</v>
      </c>
      <c r="G268" s="143">
        <f>E268-F268</f>
        <v>9</v>
      </c>
      <c r="H268" s="146">
        <f>F268/E268</f>
        <v>0.4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>
        <v>1.0</v>
      </c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5.0</v>
      </c>
      <c r="G278" s="143">
        <f>E278-F278</f>
        <v>10</v>
      </c>
      <c r="H278" s="146">
        <f>F278/E278</f>
        <v>0.3333333333</v>
      </c>
      <c r="I278" s="143">
        <v>9.0</v>
      </c>
      <c r="J278" s="144">
        <v>7.0</v>
      </c>
      <c r="K278" s="145">
        <f>I278-J278</f>
        <v>2</v>
      </c>
      <c r="L278" s="147">
        <f>J278/I278</f>
        <v>0.7777777778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102</v>
      </c>
      <c r="G297" s="77">
        <f>E297-F297</f>
        <v>146</v>
      </c>
      <c r="H297" s="33">
        <f t="shared" ref="H297:H298" si="108">F297/E297</f>
        <v>0.4112903226</v>
      </c>
      <c r="I297" s="77">
        <f t="shared" ref="I297:J297" si="103">SUM(I223:I296)</f>
        <v>379</v>
      </c>
      <c r="J297" s="77">
        <f t="shared" si="103"/>
        <v>162</v>
      </c>
      <c r="K297" s="77">
        <f>I297-J297</f>
        <v>217</v>
      </c>
      <c r="L297" s="78">
        <f t="shared" ref="L297:L298" si="110">J297/I297</f>
        <v>0.4274406332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2</v>
      </c>
      <c r="S297" s="77">
        <f>Q297-R297</f>
        <v>3</v>
      </c>
      <c r="T297" s="78">
        <f t="shared" ref="T297:T298" si="114">R297/Q297</f>
        <v>0.4</v>
      </c>
      <c r="U297" s="77">
        <f t="shared" ref="U297:X297" si="106">SUM(U223:U296)</f>
        <v>14</v>
      </c>
      <c r="V297" s="77">
        <f t="shared" si="106"/>
        <v>89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1777</v>
      </c>
      <c r="F298" s="158">
        <f t="shared" si="107"/>
        <v>1033</v>
      </c>
      <c r="G298" s="158">
        <f t="shared" si="107"/>
        <v>744</v>
      </c>
      <c r="H298" s="159">
        <f t="shared" si="108"/>
        <v>0.5813168261</v>
      </c>
      <c r="I298" s="158">
        <f t="shared" ref="I298:K298" si="109">I95+I159+I222+I297</f>
        <v>2053</v>
      </c>
      <c r="J298" s="158">
        <f t="shared" si="109"/>
        <v>855</v>
      </c>
      <c r="K298" s="158">
        <f t="shared" si="109"/>
        <v>1198</v>
      </c>
      <c r="L298" s="160">
        <f t="shared" si="110"/>
        <v>0.4164637116</v>
      </c>
      <c r="M298" s="158">
        <f t="shared" ref="M298:O298" si="111">M95+M159+M222+M297</f>
        <v>22</v>
      </c>
      <c r="N298" s="158">
        <f t="shared" si="111"/>
        <v>6</v>
      </c>
      <c r="O298" s="158">
        <f t="shared" si="111"/>
        <v>16</v>
      </c>
      <c r="P298" s="159">
        <f t="shared" si="112"/>
        <v>0.2727272727</v>
      </c>
      <c r="Q298" s="158">
        <f t="shared" ref="Q298:S298" si="113">Q95+Q159+Q222+Q297</f>
        <v>34</v>
      </c>
      <c r="R298" s="158">
        <f t="shared" si="113"/>
        <v>15</v>
      </c>
      <c r="S298" s="158">
        <f t="shared" si="113"/>
        <v>19</v>
      </c>
      <c r="T298" s="160">
        <f t="shared" si="114"/>
        <v>0.4411764706</v>
      </c>
      <c r="U298" s="157">
        <f t="shared" ref="U298:X298" si="115">U95+U159+U222+U297</f>
        <v>52</v>
      </c>
      <c r="V298" s="158">
        <f t="shared" si="115"/>
        <v>215</v>
      </c>
      <c r="W298" s="158">
        <f t="shared" si="115"/>
        <v>9</v>
      </c>
      <c r="X298" s="161">
        <f t="shared" si="115"/>
        <v>18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894</v>
      </c>
      <c r="F306" s="179">
        <f t="shared" si="116"/>
        <v>607</v>
      </c>
      <c r="G306" s="178">
        <f t="shared" si="116"/>
        <v>287</v>
      </c>
      <c r="H306" s="180">
        <f t="shared" ref="H306:H307" si="120">F306/E306</f>
        <v>0.6789709172</v>
      </c>
      <c r="I306" s="178">
        <f t="shared" ref="I306:O306" si="117">(I95)</f>
        <v>1011</v>
      </c>
      <c r="J306" s="179">
        <f t="shared" si="117"/>
        <v>475</v>
      </c>
      <c r="K306" s="178">
        <f t="shared" si="117"/>
        <v>536</v>
      </c>
      <c r="L306" s="180">
        <f t="shared" si="117"/>
        <v>0.4698318497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8</v>
      </c>
      <c r="S306" s="178">
        <f t="shared" si="118"/>
        <v>14</v>
      </c>
      <c r="T306" s="180">
        <f t="shared" si="118"/>
        <v>0.3636363636</v>
      </c>
      <c r="U306" s="181">
        <f t="shared" si="118"/>
        <v>13</v>
      </c>
      <c r="V306" s="181">
        <f t="shared" si="118"/>
        <v>44</v>
      </c>
      <c r="W306" s="181">
        <f t="shared" si="118"/>
        <v>1</v>
      </c>
      <c r="X306" s="182">
        <f t="shared" si="118"/>
        <v>5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215</v>
      </c>
      <c r="G307" s="184">
        <f t="shared" si="119"/>
        <v>141</v>
      </c>
      <c r="H307" s="186">
        <f t="shared" si="120"/>
        <v>0.6039325843</v>
      </c>
      <c r="I307" s="184">
        <f t="shared" ref="I307:L307" si="121">I159</f>
        <v>276</v>
      </c>
      <c r="J307" s="185">
        <f t="shared" si="121"/>
        <v>122</v>
      </c>
      <c r="K307" s="184">
        <f t="shared" si="121"/>
        <v>154</v>
      </c>
      <c r="L307" s="186">
        <f t="shared" si="121"/>
        <v>0.4420289855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18</v>
      </c>
      <c r="V307" s="185">
        <f t="shared" si="123"/>
        <v>46</v>
      </c>
      <c r="W307" s="185">
        <f t="shared" si="123"/>
        <v>7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109</v>
      </c>
      <c r="G308" s="189">
        <f t="shared" si="124"/>
        <v>170</v>
      </c>
      <c r="H308" s="191">
        <f t="shared" si="124"/>
        <v>0.3906810036</v>
      </c>
      <c r="I308" s="189">
        <f t="shared" si="124"/>
        <v>387</v>
      </c>
      <c r="J308" s="190">
        <f t="shared" si="124"/>
        <v>96</v>
      </c>
      <c r="K308" s="189">
        <f t="shared" si="124"/>
        <v>291</v>
      </c>
      <c r="L308" s="191">
        <f t="shared" si="124"/>
        <v>0.2480620155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7</v>
      </c>
      <c r="V308" s="192">
        <f t="shared" si="124"/>
        <v>36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102</v>
      </c>
      <c r="G309" s="195">
        <f t="shared" si="125"/>
        <v>146</v>
      </c>
      <c r="H309" s="197">
        <f t="shared" si="125"/>
        <v>0.4112903226</v>
      </c>
      <c r="I309" s="195">
        <f t="shared" si="125"/>
        <v>379</v>
      </c>
      <c r="J309" s="196">
        <f t="shared" si="125"/>
        <v>162</v>
      </c>
      <c r="K309" s="195">
        <f t="shared" si="125"/>
        <v>217</v>
      </c>
      <c r="L309" s="197">
        <f t="shared" si="125"/>
        <v>0.4274406332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2</v>
      </c>
      <c r="S309" s="195">
        <f t="shared" si="125"/>
        <v>3</v>
      </c>
      <c r="T309" s="197">
        <f t="shared" si="125"/>
        <v>0.4</v>
      </c>
      <c r="U309" s="196">
        <f t="shared" si="125"/>
        <v>14</v>
      </c>
      <c r="V309" s="196">
        <f t="shared" si="125"/>
        <v>89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1777</v>
      </c>
      <c r="F310" s="200">
        <f t="shared" si="126"/>
        <v>1033</v>
      </c>
      <c r="G310" s="200">
        <f t="shared" si="126"/>
        <v>744</v>
      </c>
      <c r="H310" s="201">
        <f t="shared" si="126"/>
        <v>0.5813168261</v>
      </c>
      <c r="I310" s="200">
        <f t="shared" si="126"/>
        <v>2053</v>
      </c>
      <c r="J310" s="200">
        <f t="shared" si="126"/>
        <v>855</v>
      </c>
      <c r="K310" s="200">
        <f t="shared" si="126"/>
        <v>1198</v>
      </c>
      <c r="L310" s="201">
        <f t="shared" si="126"/>
        <v>0.4164637116</v>
      </c>
      <c r="M310" s="200">
        <f t="shared" si="126"/>
        <v>22</v>
      </c>
      <c r="N310" s="200">
        <f t="shared" si="126"/>
        <v>6</v>
      </c>
      <c r="O310" s="200">
        <f t="shared" si="126"/>
        <v>16</v>
      </c>
      <c r="P310" s="201">
        <f t="shared" si="126"/>
        <v>0.2727272727</v>
      </c>
      <c r="Q310" s="200">
        <f t="shared" si="126"/>
        <v>34</v>
      </c>
      <c r="R310" s="200">
        <f t="shared" si="126"/>
        <v>15</v>
      </c>
      <c r="S310" s="200">
        <f t="shared" si="126"/>
        <v>19</v>
      </c>
      <c r="T310" s="201">
        <f t="shared" si="126"/>
        <v>0.4411764706</v>
      </c>
      <c r="U310" s="200">
        <f t="shared" si="126"/>
        <v>52</v>
      </c>
      <c r="V310" s="200">
        <f t="shared" si="126"/>
        <v>215</v>
      </c>
      <c r="W310" s="200">
        <f t="shared" si="126"/>
        <v>9</v>
      </c>
      <c r="X310" s="202">
        <f t="shared" si="126"/>
        <v>18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904</v>
      </c>
      <c r="F318" s="179">
        <f t="shared" si="127"/>
        <v>608</v>
      </c>
      <c r="G318" s="178">
        <f t="shared" si="127"/>
        <v>296</v>
      </c>
      <c r="H318" s="180">
        <f t="shared" ref="H318:H322" si="130">F318/E318</f>
        <v>0.6725663717</v>
      </c>
      <c r="I318" s="178">
        <f t="shared" ref="I318:K318" si="128">I306+Q306</f>
        <v>1033</v>
      </c>
      <c r="J318" s="179">
        <f t="shared" si="128"/>
        <v>483</v>
      </c>
      <c r="K318" s="178">
        <f t="shared" si="128"/>
        <v>550</v>
      </c>
      <c r="L318" s="204">
        <f t="shared" ref="L318:L322" si="132">J318/I318</f>
        <v>0.4675701839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216</v>
      </c>
      <c r="G319" s="206">
        <f t="shared" si="129"/>
        <v>142</v>
      </c>
      <c r="H319" s="208">
        <f t="shared" si="130"/>
        <v>0.6033519553</v>
      </c>
      <c r="I319" s="206">
        <f t="shared" ref="I319:K319" si="131">I307+Q307</f>
        <v>278</v>
      </c>
      <c r="J319" s="207">
        <f t="shared" si="131"/>
        <v>124</v>
      </c>
      <c r="K319" s="206">
        <f t="shared" si="131"/>
        <v>154</v>
      </c>
      <c r="L319" s="209">
        <f t="shared" si="132"/>
        <v>0.4460431655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109</v>
      </c>
      <c r="G320" s="189">
        <f t="shared" si="133"/>
        <v>175</v>
      </c>
      <c r="H320" s="191">
        <f t="shared" si="130"/>
        <v>0.3838028169</v>
      </c>
      <c r="I320" s="189">
        <f t="shared" ref="I320:K320" si="134">I308+Q308</f>
        <v>392</v>
      </c>
      <c r="J320" s="190">
        <f t="shared" si="134"/>
        <v>99</v>
      </c>
      <c r="K320" s="189">
        <f t="shared" si="134"/>
        <v>293</v>
      </c>
      <c r="L320" s="210">
        <f t="shared" si="132"/>
        <v>0.2525510204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106</v>
      </c>
      <c r="G321" s="195">
        <f t="shared" si="135"/>
        <v>147</v>
      </c>
      <c r="H321" s="197">
        <f t="shared" si="130"/>
        <v>0.418972332</v>
      </c>
      <c r="I321" s="195">
        <f t="shared" ref="I321:K321" si="136">I309+Q309</f>
        <v>384</v>
      </c>
      <c r="J321" s="196">
        <f t="shared" si="136"/>
        <v>164</v>
      </c>
      <c r="K321" s="195">
        <f t="shared" si="136"/>
        <v>220</v>
      </c>
      <c r="L321" s="211">
        <f t="shared" si="132"/>
        <v>0.4270833333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1799</v>
      </c>
      <c r="F322" s="200">
        <f t="shared" si="137"/>
        <v>1039</v>
      </c>
      <c r="G322" s="213">
        <f t="shared" si="137"/>
        <v>760</v>
      </c>
      <c r="H322" s="214">
        <f t="shared" si="130"/>
        <v>0.5775430795</v>
      </c>
      <c r="I322" s="213">
        <f t="shared" ref="I322:K322" si="138">I310+Q310</f>
        <v>2087</v>
      </c>
      <c r="J322" s="200">
        <f t="shared" si="138"/>
        <v>870</v>
      </c>
      <c r="K322" s="213">
        <f t="shared" si="138"/>
        <v>1217</v>
      </c>
      <c r="L322" s="215">
        <f t="shared" si="132"/>
        <v>0.4168663153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1777</v>
      </c>
      <c r="F326" s="224">
        <f t="shared" si="139"/>
        <v>1033</v>
      </c>
      <c r="G326" s="224">
        <f t="shared" si="139"/>
        <v>744</v>
      </c>
      <c r="H326" s="225">
        <f t="shared" ref="H326:H330" si="141">F326/E326</f>
        <v>0.5813168261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2053</v>
      </c>
      <c r="F327" s="224">
        <f t="shared" si="140"/>
        <v>855</v>
      </c>
      <c r="G327" s="224">
        <f t="shared" si="140"/>
        <v>1198</v>
      </c>
      <c r="H327" s="225">
        <f t="shared" si="141"/>
        <v>0.4164637116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6</v>
      </c>
      <c r="G328" s="224">
        <f t="shared" si="142"/>
        <v>16</v>
      </c>
      <c r="H328" s="225">
        <f t="shared" si="141"/>
        <v>0.2727272727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15</v>
      </c>
      <c r="G329" s="224">
        <f t="shared" si="143"/>
        <v>19</v>
      </c>
      <c r="H329" s="225">
        <f t="shared" si="141"/>
        <v>0.4411764706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3886</v>
      </c>
      <c r="F330" s="213">
        <f t="shared" si="144"/>
        <v>1909</v>
      </c>
      <c r="G330" s="213">
        <f t="shared" si="144"/>
        <v>1977</v>
      </c>
      <c r="H330" s="227">
        <f t="shared" si="141"/>
        <v>0.4912506433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1033</v>
      </c>
      <c r="F333" s="224">
        <f>U298</f>
        <v>52</v>
      </c>
      <c r="G333" s="224">
        <f t="shared" ref="G333:G334" si="146">J344-G335</f>
        <v>236</v>
      </c>
      <c r="H333" s="230">
        <f t="shared" ref="H333:H336" si="147">E333+F333+G333</f>
        <v>1321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855</v>
      </c>
      <c r="F334" s="224">
        <f>V298</f>
        <v>215</v>
      </c>
      <c r="G334" s="224">
        <f t="shared" si="146"/>
        <v>212</v>
      </c>
      <c r="H334" s="230">
        <f t="shared" si="147"/>
        <v>1282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6</v>
      </c>
      <c r="F335" s="224">
        <f>W298</f>
        <v>9</v>
      </c>
      <c r="G335" s="231">
        <v>0.0</v>
      </c>
      <c r="H335" s="230">
        <f t="shared" si="147"/>
        <v>15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15</v>
      </c>
      <c r="F336" s="224">
        <f>X298</f>
        <v>18</v>
      </c>
      <c r="G336" s="231">
        <v>1.0</v>
      </c>
      <c r="H336" s="230">
        <f t="shared" si="147"/>
        <v>34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1909</v>
      </c>
      <c r="F337" s="213">
        <f t="shared" si="148"/>
        <v>294</v>
      </c>
      <c r="G337" s="213">
        <f t="shared" si="148"/>
        <v>449</v>
      </c>
      <c r="H337" s="232">
        <f>H333+H334+H335+H336</f>
        <v>2652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698</v>
      </c>
      <c r="F344" s="245">
        <v>444.0</v>
      </c>
      <c r="G344" s="245">
        <f t="shared" ref="G344:G346" si="150">SUM(E344:F344)</f>
        <v>1142</v>
      </c>
      <c r="H344" s="246">
        <v>36.0</v>
      </c>
      <c r="I344" s="246">
        <v>158.0</v>
      </c>
      <c r="J344" s="246">
        <v>236.0</v>
      </c>
      <c r="K344" s="247">
        <f t="shared" ref="K344:K345" si="151">M344-L344</f>
        <v>734</v>
      </c>
      <c r="L344" s="247">
        <f t="shared" ref="L344:L345" si="152">F344+I344</f>
        <v>602</v>
      </c>
      <c r="M344" s="248">
        <f t="shared" ref="M344:M345" si="153">H333+H335</f>
        <v>1336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790</v>
      </c>
      <c r="F345" s="245">
        <v>313.0</v>
      </c>
      <c r="G345" s="245">
        <f t="shared" si="150"/>
        <v>1103</v>
      </c>
      <c r="H345" s="246">
        <v>44.0</v>
      </c>
      <c r="I345" s="246">
        <v>169.0</v>
      </c>
      <c r="J345" s="246">
        <f>SUM(H345:I345)</f>
        <v>213</v>
      </c>
      <c r="K345" s="247">
        <f t="shared" si="151"/>
        <v>834</v>
      </c>
      <c r="L345" s="247">
        <f t="shared" si="152"/>
        <v>482</v>
      </c>
      <c r="M345" s="248">
        <f t="shared" si="153"/>
        <v>1316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1488</v>
      </c>
      <c r="F346" s="250">
        <f>SUM(F344:F345)</f>
        <v>757</v>
      </c>
      <c r="G346" s="250">
        <f t="shared" si="150"/>
        <v>2245</v>
      </c>
      <c r="H346" s="251">
        <f t="shared" ref="H346:M346" si="154">SUM(H344:H345)</f>
        <v>80</v>
      </c>
      <c r="I346" s="251">
        <f t="shared" si="154"/>
        <v>327</v>
      </c>
      <c r="J346" s="251">
        <f t="shared" si="154"/>
        <v>449</v>
      </c>
      <c r="K346" s="252">
        <f t="shared" si="154"/>
        <v>1568</v>
      </c>
      <c r="L346" s="252">
        <f t="shared" si="154"/>
        <v>1084</v>
      </c>
      <c r="M346" s="253">
        <f t="shared" si="154"/>
        <v>2652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7.0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2.0</v>
      </c>
      <c r="G354" s="269">
        <f t="shared" si="155"/>
        <v>3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4.0</v>
      </c>
      <c r="G355" s="272">
        <f t="shared" si="155"/>
        <v>4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4.0</v>
      </c>
      <c r="F356" s="274">
        <v>9.0</v>
      </c>
      <c r="G356" s="275">
        <f t="shared" si="155"/>
        <v>13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5</v>
      </c>
      <c r="F357" s="277">
        <f t="shared" si="156"/>
        <v>22</v>
      </c>
      <c r="G357" s="277">
        <f t="shared" si="156"/>
        <v>27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8.0</v>
      </c>
      <c r="F358" s="279">
        <v>44.0</v>
      </c>
      <c r="G358" s="279">
        <f>SUM(E358:F358)</f>
        <v>52</v>
      </c>
      <c r="H358" s="163"/>
      <c r="I358" s="280">
        <f>G357+G358</f>
        <v>79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43332.0</v>
      </c>
      <c r="K365" s="5"/>
      <c r="L365" s="5"/>
      <c r="M365" s="5"/>
      <c r="N365" s="22"/>
      <c r="O365" s="225">
        <f>J365/J373</f>
        <v>0.5080429583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8949.0</v>
      </c>
      <c r="K366" s="5"/>
      <c r="L366" s="5"/>
      <c r="M366" s="5"/>
      <c r="N366" s="22"/>
      <c r="O366" s="225">
        <f>J366/J373</f>
        <v>0.1049219153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5825.0</v>
      </c>
      <c r="K367" s="5"/>
      <c r="L367" s="5"/>
      <c r="M367" s="5"/>
      <c r="N367" s="22"/>
      <c r="O367" s="225">
        <f>J367/J373</f>
        <v>0.06829479904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4971.0</v>
      </c>
      <c r="K368" s="5"/>
      <c r="L368" s="5"/>
      <c r="M368" s="5"/>
      <c r="N368" s="22"/>
      <c r="O368" s="225">
        <f>J368/J373</f>
        <v>0.05828213666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4511.0</v>
      </c>
      <c r="K369" s="5"/>
      <c r="L369" s="5"/>
      <c r="M369" s="5"/>
      <c r="N369" s="22"/>
      <c r="O369" s="225">
        <f>J369/J373</f>
        <v>0.05288889931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3873.0</v>
      </c>
      <c r="K370" s="5"/>
      <c r="L370" s="5"/>
      <c r="M370" s="5"/>
      <c r="N370" s="22"/>
      <c r="O370" s="225">
        <f>J370/J373</f>
        <v>0.0454087136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5175.0</v>
      </c>
      <c r="K371" s="5"/>
      <c r="L371" s="5"/>
      <c r="M371" s="5"/>
      <c r="N371" s="22"/>
      <c r="O371" s="225">
        <f>J371/J373</f>
        <v>0.06067392018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8656.0</v>
      </c>
      <c r="K372" s="5"/>
      <c r="L372" s="5"/>
      <c r="M372" s="5"/>
      <c r="N372" s="22"/>
      <c r="O372" s="225">
        <f>J372/J373</f>
        <v>0.1014866576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85292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591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17142.0</v>
      </c>
      <c r="I381" s="22"/>
      <c r="J381" s="316">
        <f>H381/H387</f>
        <v>0.2009801623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19833</v>
      </c>
      <c r="U381" s="22"/>
      <c r="V381" s="322">
        <f>T381/T387</f>
        <v>0.1888281667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3760.0</v>
      </c>
      <c r="I382" s="22"/>
      <c r="J382" s="316">
        <f>H382/H387</f>
        <v>0.04408385312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5087</v>
      </c>
      <c r="U382" s="22"/>
      <c r="V382" s="322">
        <f>T382/T387</f>
        <v>0.04843285856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0.00009379543216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0.0002285017899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0.00002344885804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0.00009520907914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20912</v>
      </c>
      <c r="I385" s="22"/>
      <c r="J385" s="316">
        <f>H385/H387</f>
        <v>0.2451812597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24954</v>
      </c>
      <c r="U385" s="22"/>
      <c r="V385" s="322">
        <f>T385/T387</f>
        <v>0.2375847361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64380</v>
      </c>
      <c r="I386" s="22"/>
      <c r="J386" s="316">
        <f>H386/H387</f>
        <v>0.7548187403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80078</v>
      </c>
      <c r="U386" s="22"/>
      <c r="V386" s="322">
        <f>T386/T387</f>
        <v>0.7624152639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85292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105032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44430.0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12.0</v>
      </c>
      <c r="K16" s="54">
        <f t="shared" ref="K16:K17" si="3">I16-J16</f>
        <v>26</v>
      </c>
      <c r="L16" s="56">
        <f t="shared" ref="L16:L17" si="4">J16/I16</f>
        <v>0.3157894737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5.0</v>
      </c>
      <c r="K17" s="54">
        <f t="shared" si="3"/>
        <v>3</v>
      </c>
      <c r="L17" s="56">
        <f t="shared" si="4"/>
        <v>0.625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3.0</v>
      </c>
      <c r="G19" s="54">
        <f t="shared" ref="G19:G20" si="5">E19-F19</f>
        <v>7</v>
      </c>
      <c r="H19" s="55">
        <f t="shared" ref="H19:H20" si="6">F19/E19</f>
        <v>0.3</v>
      </c>
      <c r="I19" s="54">
        <v>10.0</v>
      </c>
      <c r="J19" s="53">
        <v>8.0</v>
      </c>
      <c r="K19" s="54">
        <f t="shared" ref="K19:K22" si="7">I19-J19</f>
        <v>2</v>
      </c>
      <c r="L19" s="56">
        <f t="shared" ref="L19:L22" si="8">J19/I19</f>
        <v>0.8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65.0</v>
      </c>
      <c r="G20" s="54">
        <f t="shared" si="5"/>
        <v>15</v>
      </c>
      <c r="H20" s="55">
        <f t="shared" si="6"/>
        <v>0.8125</v>
      </c>
      <c r="I20" s="54">
        <v>70.0</v>
      </c>
      <c r="J20" s="53">
        <v>37.0</v>
      </c>
      <c r="K20" s="54">
        <f t="shared" si="7"/>
        <v>33</v>
      </c>
      <c r="L20" s="56">
        <f t="shared" si="8"/>
        <v>0.5285714286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18.0</v>
      </c>
      <c r="K21" s="54">
        <f t="shared" si="7"/>
        <v>9</v>
      </c>
      <c r="L21" s="56">
        <f t="shared" si="8"/>
        <v>0.6666666667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25.0</v>
      </c>
      <c r="G22" s="54">
        <f>E22-F22</f>
        <v>6</v>
      </c>
      <c r="H22" s="55">
        <f>F22/E22</f>
        <v>0.8064516129</v>
      </c>
      <c r="I22" s="54">
        <v>60.0</v>
      </c>
      <c r="J22" s="53">
        <v>28.0</v>
      </c>
      <c r="K22" s="54">
        <f t="shared" si="7"/>
        <v>32</v>
      </c>
      <c r="L22" s="56">
        <f t="shared" si="8"/>
        <v>0.4666666667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2.0</v>
      </c>
      <c r="K25" s="54">
        <f t="shared" ref="K25:K30" si="11">I25-J25</f>
        <v>6</v>
      </c>
      <c r="L25" s="56">
        <f t="shared" ref="L25:L30" si="12">J25/I25</f>
        <v>0.25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13.0</v>
      </c>
      <c r="K27" s="54">
        <f t="shared" si="11"/>
        <v>2</v>
      </c>
      <c r="L27" s="56">
        <f t="shared" si="12"/>
        <v>0.8666666667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43.0</v>
      </c>
      <c r="G28" s="54">
        <f t="shared" ref="G28:G29" si="13">E28-F28</f>
        <v>40</v>
      </c>
      <c r="H28" s="55">
        <f t="shared" ref="H28:H29" si="14">F28/E28</f>
        <v>0.5180722892</v>
      </c>
      <c r="I28" s="54">
        <v>24.0</v>
      </c>
      <c r="J28" s="53">
        <v>16.0</v>
      </c>
      <c r="K28" s="54">
        <f t="shared" si="11"/>
        <v>8</v>
      </c>
      <c r="L28" s="56">
        <f t="shared" si="12"/>
        <v>0.6666666667</v>
      </c>
      <c r="M28" s="66"/>
      <c r="N28" s="61"/>
      <c r="O28" s="59"/>
      <c r="P28" s="55"/>
      <c r="Q28" s="66">
        <v>10.0</v>
      </c>
      <c r="R28" s="53">
        <v>4.0</v>
      </c>
      <c r="S28" s="54">
        <f>Q28-R28</f>
        <v>6</v>
      </c>
      <c r="T28" s="56">
        <f>R28/Q28</f>
        <v>0.4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73.0</v>
      </c>
      <c r="G29" s="54">
        <f t="shared" si="13"/>
        <v>33</v>
      </c>
      <c r="H29" s="55">
        <f t="shared" si="14"/>
        <v>0.6886792453</v>
      </c>
      <c r="I29" s="68">
        <v>101.0</v>
      </c>
      <c r="J29" s="69">
        <v>99.0</v>
      </c>
      <c r="K29" s="54">
        <f t="shared" si="11"/>
        <v>2</v>
      </c>
      <c r="L29" s="56">
        <f t="shared" si="12"/>
        <v>0.9801980198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64.0</v>
      </c>
      <c r="G34" s="54">
        <f>E34-F34</f>
        <v>4</v>
      </c>
      <c r="H34" s="55">
        <f>F34/E34</f>
        <v>0.9411764706</v>
      </c>
      <c r="I34" s="54">
        <v>14.0</v>
      </c>
      <c r="J34" s="53">
        <v>2.0</v>
      </c>
      <c r="K34" s="54">
        <f>I34-J34</f>
        <v>12</v>
      </c>
      <c r="L34" s="56">
        <f>J34/I34</f>
        <v>0.1428571429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24.0</v>
      </c>
      <c r="G38" s="54">
        <f>E38-F38</f>
        <v>27</v>
      </c>
      <c r="H38" s="55">
        <f>F38/E38</f>
        <v>0.4705882353</v>
      </c>
      <c r="I38" s="54">
        <v>26.0</v>
      </c>
      <c r="J38" s="53">
        <v>17.0</v>
      </c>
      <c r="K38" s="54">
        <f>I38-J38</f>
        <v>9</v>
      </c>
      <c r="L38" s="56">
        <f>J38/I38</f>
        <v>0.6538461538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3.0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18.0</v>
      </c>
      <c r="K41" s="54">
        <f t="shared" ref="K41:K42" si="17">I41-J41</f>
        <v>18</v>
      </c>
      <c r="L41" s="56">
        <f t="shared" ref="L41:L42" si="18">J41/I41</f>
        <v>0.5</v>
      </c>
      <c r="M41" s="66"/>
      <c r="N41" s="61"/>
      <c r="O41" s="59"/>
      <c r="P41" s="55"/>
      <c r="Q41" s="66"/>
      <c r="R41" s="53"/>
      <c r="S41" s="54"/>
      <c r="T41" s="56"/>
      <c r="U41" s="61"/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184.0</v>
      </c>
      <c r="G42" s="54">
        <f t="shared" si="15"/>
        <v>22</v>
      </c>
      <c r="H42" s="55">
        <f t="shared" si="16"/>
        <v>0.8932038835</v>
      </c>
      <c r="I42" s="54">
        <v>250.0</v>
      </c>
      <c r="J42" s="53">
        <v>79.0</v>
      </c>
      <c r="K42" s="54">
        <f t="shared" si="17"/>
        <v>171</v>
      </c>
      <c r="L42" s="56">
        <f t="shared" si="18"/>
        <v>0.316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15.0</v>
      </c>
      <c r="K49" s="54">
        <f>I49-J49</f>
        <v>25</v>
      </c>
      <c r="L49" s="56">
        <f>J49/I49</f>
        <v>0.375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22.0</v>
      </c>
      <c r="G58" s="54">
        <f>E58-F58</f>
        <v>24</v>
      </c>
      <c r="H58" s="55">
        <f>F58/E58</f>
        <v>0.4782608696</v>
      </c>
      <c r="I58" s="54">
        <v>48.0</v>
      </c>
      <c r="J58" s="53">
        <v>18.0</v>
      </c>
      <c r="K58" s="54">
        <f>I58-J58</f>
        <v>30</v>
      </c>
      <c r="L58" s="56">
        <f>J58/I58</f>
        <v>0.375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>
        <v>1.0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2.0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0.0</v>
      </c>
      <c r="G68" s="54">
        <f>E68-F68</f>
        <v>12</v>
      </c>
      <c r="H68" s="55">
        <f>F68/E68</f>
        <v>0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9.0</v>
      </c>
      <c r="K73" s="54">
        <f t="shared" ref="K73:K76" si="21">I73-J73</f>
        <v>2</v>
      </c>
      <c r="L73" s="56">
        <f t="shared" ref="L73:L76" si="22">J73/I73</f>
        <v>0.8181818182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17.0</v>
      </c>
      <c r="G75" s="54">
        <f t="shared" si="19"/>
        <v>23</v>
      </c>
      <c r="H75" s="55">
        <f t="shared" si="20"/>
        <v>0.425</v>
      </c>
      <c r="I75" s="54">
        <v>80.0</v>
      </c>
      <c r="J75" s="53">
        <v>22.0</v>
      </c>
      <c r="K75" s="54">
        <f t="shared" si="21"/>
        <v>58</v>
      </c>
      <c r="L75" s="56">
        <f t="shared" si="22"/>
        <v>0.275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>
        <v>1.0</v>
      </c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5.0</v>
      </c>
      <c r="G82" s="54">
        <f>E82-F82</f>
        <v>5</v>
      </c>
      <c r="H82" s="55">
        <f>F82/E82</f>
        <v>0.5</v>
      </c>
      <c r="I82" s="54">
        <v>20.0</v>
      </c>
      <c r="J82" s="53">
        <v>5.0</v>
      </c>
      <c r="K82" s="54">
        <f>I82-J82</f>
        <v>15</v>
      </c>
      <c r="L82" s="56">
        <f>J82/I82</f>
        <v>0.25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5.0</v>
      </c>
      <c r="K87" s="54">
        <f>I87-J87</f>
        <v>0</v>
      </c>
      <c r="L87" s="56">
        <f>J87/I87</f>
        <v>1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0.0</v>
      </c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894</v>
      </c>
      <c r="F95" s="77">
        <f t="shared" si="27"/>
        <v>604</v>
      </c>
      <c r="G95" s="77">
        <f t="shared" si="25"/>
        <v>290</v>
      </c>
      <c r="H95" s="33">
        <f t="shared" si="26"/>
        <v>0.6756152125</v>
      </c>
      <c r="I95" s="32">
        <f t="shared" ref="I95:J95" si="28">SUM(I11:I94)</f>
        <v>1011</v>
      </c>
      <c r="J95" s="32">
        <f t="shared" si="28"/>
        <v>459</v>
      </c>
      <c r="K95" s="32">
        <f t="shared" ref="K95:K97" si="34">I95-J95</f>
        <v>552</v>
      </c>
      <c r="L95" s="78">
        <f t="shared" ref="L95:L97" si="35">J95/I95</f>
        <v>0.4540059347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8</v>
      </c>
      <c r="S95" s="81">
        <f t="shared" si="31"/>
        <v>14</v>
      </c>
      <c r="T95" s="78">
        <f t="shared" si="32"/>
        <v>0.3636363636</v>
      </c>
      <c r="U95" s="77">
        <f t="shared" ref="U95:X95" si="33">SUM(U11:U94)</f>
        <v>13</v>
      </c>
      <c r="V95" s="77">
        <f t="shared" si="33"/>
        <v>44</v>
      </c>
      <c r="W95" s="77">
        <f t="shared" si="33"/>
        <v>1</v>
      </c>
      <c r="X95" s="82">
        <f t="shared" si="33"/>
        <v>5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1.0</v>
      </c>
      <c r="X97" s="101">
        <v>2.0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11.0</v>
      </c>
      <c r="K100" s="98">
        <f t="shared" si="38"/>
        <v>9</v>
      </c>
      <c r="L100" s="99">
        <f t="shared" si="39"/>
        <v>0.55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>
        <v>4.0</v>
      </c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3.0</v>
      </c>
      <c r="K109" s="98">
        <f t="shared" si="40"/>
        <v>7</v>
      </c>
      <c r="L109" s="99">
        <f t="shared" si="41"/>
        <v>0.3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22.0</v>
      </c>
      <c r="G116" s="96">
        <f>E116-F116</f>
        <v>11</v>
      </c>
      <c r="H116" s="97">
        <f>F116/E116</f>
        <v>0.6666666667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0.0</v>
      </c>
      <c r="G121" s="96">
        <f t="shared" si="42"/>
        <v>5</v>
      </c>
      <c r="H121" s="97">
        <f t="shared" si="43"/>
        <v>0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3.0</v>
      </c>
      <c r="K122" s="98">
        <f t="shared" ref="K122:K123" si="44">I122-J122</f>
        <v>7</v>
      </c>
      <c r="L122" s="99">
        <f t="shared" ref="L122:L123" si="45">J122/I122</f>
        <v>0.3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10.0</v>
      </c>
      <c r="K123" s="98">
        <f t="shared" si="44"/>
        <v>57</v>
      </c>
      <c r="L123" s="99">
        <f t="shared" si="45"/>
        <v>0.1492537313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>
        <v>5.0</v>
      </c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>
        <v>1.0</v>
      </c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55.0</v>
      </c>
      <c r="G126" s="96">
        <f t="shared" ref="G126:G129" si="46">E126-F126</f>
        <v>15</v>
      </c>
      <c r="H126" s="97">
        <f t="shared" ref="H126:H129" si="47">F126/E126</f>
        <v>0.7857142857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15.0</v>
      </c>
      <c r="G127" s="96">
        <f t="shared" si="46"/>
        <v>15</v>
      </c>
      <c r="H127" s="97">
        <f t="shared" si="47"/>
        <v>0.5</v>
      </c>
      <c r="I127" s="96">
        <v>28.0</v>
      </c>
      <c r="J127" s="95">
        <v>21.0</v>
      </c>
      <c r="K127" s="98">
        <f t="shared" ref="K127:K129" si="48">I127-J127</f>
        <v>7</v>
      </c>
      <c r="L127" s="99">
        <f t="shared" ref="L127:L129" si="49">J127/I127</f>
        <v>0.75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6.0</v>
      </c>
      <c r="G129" s="96">
        <f t="shared" si="46"/>
        <v>4</v>
      </c>
      <c r="H129" s="97">
        <f t="shared" si="47"/>
        <v>0.6</v>
      </c>
      <c r="I129" s="96">
        <v>10.0</v>
      </c>
      <c r="J129" s="95">
        <v>9.0</v>
      </c>
      <c r="K129" s="98">
        <f t="shared" si="48"/>
        <v>1</v>
      </c>
      <c r="L129" s="99">
        <f t="shared" si="49"/>
        <v>0.9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5.0</v>
      </c>
      <c r="V131" s="95">
        <v>6.0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1.0</v>
      </c>
      <c r="G136" s="96">
        <f>E136-F136</f>
        <v>2</v>
      </c>
      <c r="H136" s="97">
        <f>F136/E136</f>
        <v>0.3333333333</v>
      </c>
      <c r="I136" s="96">
        <v>12.0</v>
      </c>
      <c r="J136" s="95">
        <v>9.0</v>
      </c>
      <c r="K136" s="98">
        <f>I136-J136</f>
        <v>3</v>
      </c>
      <c r="L136" s="99">
        <f>J136/I136</f>
        <v>0.75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4.0</v>
      </c>
      <c r="K139" s="98">
        <f t="shared" ref="K139:K142" si="50">I139-J139</f>
        <v>6</v>
      </c>
      <c r="L139" s="99">
        <f t="shared" ref="L139:L142" si="51">J139/I139</f>
        <v>0.4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6.0</v>
      </c>
      <c r="G140" s="96">
        <f>E140-F140</f>
        <v>4</v>
      </c>
      <c r="H140" s="97">
        <f>F140/E140</f>
        <v>0.6</v>
      </c>
      <c r="I140" s="96">
        <v>26.0</v>
      </c>
      <c r="J140" s="95">
        <v>10.0</v>
      </c>
      <c r="K140" s="98">
        <f t="shared" si="50"/>
        <v>16</v>
      </c>
      <c r="L140" s="99">
        <f t="shared" si="51"/>
        <v>0.3846153846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1.0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16.0</v>
      </c>
      <c r="G147" s="96">
        <f>E147-F147</f>
        <v>12</v>
      </c>
      <c r="H147" s="97">
        <f>F147/E147</f>
        <v>0.5714285714</v>
      </c>
      <c r="I147" s="96">
        <v>20.0</v>
      </c>
      <c r="J147" s="95">
        <v>18.0</v>
      </c>
      <c r="K147" s="98">
        <f>I147-J147</f>
        <v>2</v>
      </c>
      <c r="L147" s="99">
        <f>J147/I147</f>
        <v>0.9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23.0</v>
      </c>
      <c r="G149" s="96">
        <f>E149-F149</f>
        <v>1</v>
      </c>
      <c r="H149" s="97">
        <f>F149/E149</f>
        <v>0.9583333333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>
        <v>1.0</v>
      </c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5.0</v>
      </c>
      <c r="K155" s="98">
        <f>I155-J155</f>
        <v>3</v>
      </c>
      <c r="L155" s="99">
        <f>J155/I155</f>
        <v>0.625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2.0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14.0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213</v>
      </c>
      <c r="G159" s="107">
        <f t="shared" ref="G159:G160" si="61">E159-F159</f>
        <v>143</v>
      </c>
      <c r="H159" s="108">
        <f t="shared" ref="H159:H160" si="62">F159/E159</f>
        <v>0.5983146067</v>
      </c>
      <c r="I159" s="107">
        <f t="shared" ref="I159:J159" si="55">SUM(I96:I158)</f>
        <v>276</v>
      </c>
      <c r="J159" s="107">
        <f t="shared" si="55"/>
        <v>113</v>
      </c>
      <c r="K159" s="109">
        <f t="shared" si="56"/>
        <v>163</v>
      </c>
      <c r="L159" s="110">
        <f t="shared" si="57"/>
        <v>0.4094202899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18</v>
      </c>
      <c r="V159" s="107">
        <f t="shared" si="60"/>
        <v>46</v>
      </c>
      <c r="W159" s="107">
        <f t="shared" si="60"/>
        <v>7</v>
      </c>
      <c r="X159" s="111">
        <f t="shared" si="60"/>
        <v>6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10.0</v>
      </c>
      <c r="G174" s="125">
        <f t="shared" ref="G174:G175" si="65">E174-F174</f>
        <v>17</v>
      </c>
      <c r="H174" s="126">
        <f t="shared" ref="H174:H175" si="66">F174/E174</f>
        <v>0.3703703704</v>
      </c>
      <c r="I174" s="125">
        <v>54.0</v>
      </c>
      <c r="J174" s="121">
        <v>19.0</v>
      </c>
      <c r="K174" s="127">
        <f t="shared" ref="K174:K175" si="67">I174-J174</f>
        <v>35</v>
      </c>
      <c r="L174" s="128">
        <f t="shared" ref="L174:L175" si="68">J174/I174</f>
        <v>0.3518518519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>
        <v>1.0</v>
      </c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2.0</v>
      </c>
      <c r="K175" s="127">
        <f t="shared" si="67"/>
        <v>8</v>
      </c>
      <c r="L175" s="128">
        <f t="shared" si="68"/>
        <v>0.2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>
        <v>2.0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8.0</v>
      </c>
      <c r="G188" s="125">
        <f t="shared" si="69"/>
        <v>12</v>
      </c>
      <c r="H188" s="126">
        <f t="shared" si="70"/>
        <v>0.4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>
        <v>1.0</v>
      </c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5.0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11.0</v>
      </c>
      <c r="K198" s="127">
        <f>I198-J198</f>
        <v>4</v>
      </c>
      <c r="L198" s="128">
        <f>J198/I198</f>
        <v>0.7333333333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2.0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22.0</v>
      </c>
      <c r="G208" s="125">
        <f t="shared" si="73"/>
        <v>34</v>
      </c>
      <c r="H208" s="126">
        <f t="shared" si="74"/>
        <v>0.3928571429</v>
      </c>
      <c r="I208" s="125">
        <v>56.0</v>
      </c>
      <c r="J208" s="121">
        <v>25.0</v>
      </c>
      <c r="K208" s="127">
        <f t="shared" si="75"/>
        <v>31</v>
      </c>
      <c r="L208" s="128">
        <f t="shared" si="76"/>
        <v>0.4464285714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1.0</v>
      </c>
      <c r="G209" s="125">
        <f t="shared" si="73"/>
        <v>14</v>
      </c>
      <c r="H209" s="126">
        <f t="shared" si="74"/>
        <v>0.06666666667</v>
      </c>
      <c r="I209" s="125">
        <v>10.0</v>
      </c>
      <c r="J209" s="121">
        <v>6.0</v>
      </c>
      <c r="K209" s="127">
        <f t="shared" si="75"/>
        <v>4</v>
      </c>
      <c r="L209" s="128">
        <f t="shared" si="76"/>
        <v>0.6</v>
      </c>
      <c r="M209" s="125">
        <v>5.0</v>
      </c>
      <c r="N209" s="121"/>
      <c r="O209" s="127">
        <f>M209-N209</f>
        <v>5</v>
      </c>
      <c r="P209" s="126">
        <f>N209/M209</f>
        <v>0</v>
      </c>
      <c r="Q209" s="125">
        <v>5.0</v>
      </c>
      <c r="R209" s="121"/>
      <c r="S209" s="127">
        <f>Q209-R209</f>
        <v>5</v>
      </c>
      <c r="T209" s="128">
        <f>R209/Q209</f>
        <v>0</v>
      </c>
      <c r="U209" s="120">
        <v>1.0</v>
      </c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1.0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9.0</v>
      </c>
      <c r="K214" s="127">
        <f t="shared" ref="K214:K215" si="79">I214-J214</f>
        <v>21</v>
      </c>
      <c r="L214" s="128">
        <f t="shared" ref="L214:L215" si="80">J214/I214</f>
        <v>0.3</v>
      </c>
      <c r="M214" s="125"/>
      <c r="N214" s="121"/>
      <c r="O214" s="127"/>
      <c r="P214" s="126"/>
      <c r="Q214" s="125"/>
      <c r="R214" s="121"/>
      <c r="S214" s="127"/>
      <c r="T214" s="128"/>
      <c r="U214" s="120">
        <v>2.0</v>
      </c>
      <c r="V214" s="121"/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4.0</v>
      </c>
      <c r="K215" s="127">
        <f t="shared" si="79"/>
        <v>21</v>
      </c>
      <c r="L215" s="128">
        <f t="shared" si="80"/>
        <v>0.16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19.0</v>
      </c>
      <c r="G220" s="125">
        <f>E220-F220</f>
        <v>29</v>
      </c>
      <c r="H220" s="126">
        <f>F220/E220</f>
        <v>0.3958333333</v>
      </c>
      <c r="I220" s="125">
        <v>34.0</v>
      </c>
      <c r="J220" s="121">
        <v>6.0</v>
      </c>
      <c r="K220" s="127">
        <f>I220-J220</f>
        <v>28</v>
      </c>
      <c r="L220" s="128">
        <f>J220/I220</f>
        <v>0.1764705882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6.0</v>
      </c>
      <c r="W220" s="121">
        <v>1.0</v>
      </c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108</v>
      </c>
      <c r="G222" s="77">
        <f t="shared" ref="G222:G223" si="86">E222-F222</f>
        <v>171</v>
      </c>
      <c r="H222" s="33">
        <f t="shared" ref="H222:H223" si="87">F222/E222</f>
        <v>0.3870967742</v>
      </c>
      <c r="I222" s="77">
        <f t="shared" ref="I222:J222" si="82">SUM(I160:I221)</f>
        <v>387</v>
      </c>
      <c r="J222" s="77">
        <f t="shared" si="82"/>
        <v>108</v>
      </c>
      <c r="K222" s="32">
        <f t="shared" ref="K222:K223" si="88">I222-J222</f>
        <v>279</v>
      </c>
      <c r="L222" s="78">
        <f t="shared" ref="L222:L223" si="89">J222/I222</f>
        <v>0.2790697674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0</v>
      </c>
      <c r="S222" s="32">
        <f>Q222-R222</f>
        <v>5</v>
      </c>
      <c r="T222" s="78">
        <f>R222/Q222</f>
        <v>0</v>
      </c>
      <c r="U222" s="76">
        <f t="shared" ref="U222:X222" si="85">SUM(U160:U221)</f>
        <v>7</v>
      </c>
      <c r="V222" s="77">
        <f t="shared" si="85"/>
        <v>36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8.0</v>
      </c>
      <c r="G223" s="139">
        <f t="shared" si="86"/>
        <v>48</v>
      </c>
      <c r="H223" s="140">
        <f t="shared" si="87"/>
        <v>0.1428571429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0.0</v>
      </c>
      <c r="K231" s="145">
        <f t="shared" ref="K231:K232" si="90">I231-J231</f>
        <v>50</v>
      </c>
      <c r="L231" s="147">
        <f t="shared" ref="L231:L232" si="91">J231/I231</f>
        <v>0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22.0</v>
      </c>
      <c r="K232" s="145">
        <f t="shared" si="90"/>
        <v>36</v>
      </c>
      <c r="L232" s="147">
        <f t="shared" si="91"/>
        <v>0.3793103448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>
        <v>1.0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61.0</v>
      </c>
      <c r="G238" s="143">
        <f t="shared" si="92"/>
        <v>39</v>
      </c>
      <c r="H238" s="146">
        <f t="shared" si="93"/>
        <v>0.61</v>
      </c>
      <c r="I238" s="143">
        <v>96.0</v>
      </c>
      <c r="J238" s="144">
        <v>66.0</v>
      </c>
      <c r="K238" s="145">
        <f>I238-J238</f>
        <v>30</v>
      </c>
      <c r="L238" s="147">
        <f>J238/I238</f>
        <v>0.6875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7.0</v>
      </c>
      <c r="V238" s="144">
        <v>25.0</v>
      </c>
      <c r="W238" s="144"/>
      <c r="X238" s="148">
        <v>6.0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4.0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>
        <v>1.0</v>
      </c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3.0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8.0</v>
      </c>
      <c r="K257" s="145">
        <f>I257-J257</f>
        <v>2</v>
      </c>
      <c r="L257" s="147">
        <f>J257/I257</f>
        <v>0.8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2.0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>
        <v>1.0</v>
      </c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8.0</v>
      </c>
      <c r="G268" s="143">
        <f>E268-F268</f>
        <v>7</v>
      </c>
      <c r="H268" s="146">
        <f>F268/E268</f>
        <v>0.5333333333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8.0</v>
      </c>
      <c r="K270" s="145">
        <f t="shared" si="96"/>
        <v>2</v>
      </c>
      <c r="L270" s="147">
        <f t="shared" si="97"/>
        <v>0.8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>
        <v>1.0</v>
      </c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7.0</v>
      </c>
      <c r="K278" s="145">
        <f>I278-J278</f>
        <v>2</v>
      </c>
      <c r="L278" s="147">
        <f>J278/I278</f>
        <v>0.7777777778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8.0</v>
      </c>
      <c r="K287" s="145">
        <f t="shared" ref="K287:K289" si="100">I287-J287</f>
        <v>32</v>
      </c>
      <c r="L287" s="147">
        <f t="shared" ref="L287:L289" si="101">J287/I287</f>
        <v>0.2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103</v>
      </c>
      <c r="G297" s="77">
        <f>E297-F297</f>
        <v>145</v>
      </c>
      <c r="H297" s="33">
        <f t="shared" ref="H297:H298" si="108">F297/E297</f>
        <v>0.4153225806</v>
      </c>
      <c r="I297" s="77">
        <f t="shared" ref="I297:J297" si="103">SUM(I223:I296)</f>
        <v>379</v>
      </c>
      <c r="J297" s="77">
        <f t="shared" si="103"/>
        <v>162</v>
      </c>
      <c r="K297" s="77">
        <f>I297-J297</f>
        <v>217</v>
      </c>
      <c r="L297" s="78">
        <f t="shared" ref="L297:L298" si="110">J297/I297</f>
        <v>0.4274406332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14</v>
      </c>
      <c r="V297" s="77">
        <f t="shared" si="106"/>
        <v>89</v>
      </c>
      <c r="W297" s="77">
        <f t="shared" si="106"/>
        <v>0</v>
      </c>
      <c r="X297" s="82">
        <f t="shared" si="106"/>
        <v>8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1777</v>
      </c>
      <c r="F298" s="158">
        <f t="shared" si="107"/>
        <v>1028</v>
      </c>
      <c r="G298" s="158">
        <f t="shared" si="107"/>
        <v>749</v>
      </c>
      <c r="H298" s="159">
        <f t="shared" si="108"/>
        <v>0.5785030951</v>
      </c>
      <c r="I298" s="158">
        <f t="shared" ref="I298:K298" si="109">I95+I159+I222+I297</f>
        <v>2053</v>
      </c>
      <c r="J298" s="158">
        <f t="shared" si="109"/>
        <v>842</v>
      </c>
      <c r="K298" s="158">
        <f t="shared" si="109"/>
        <v>1211</v>
      </c>
      <c r="L298" s="160">
        <f t="shared" si="110"/>
        <v>0.4101315149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15</v>
      </c>
      <c r="S298" s="158">
        <f t="shared" si="113"/>
        <v>19</v>
      </c>
      <c r="T298" s="160">
        <f t="shared" si="114"/>
        <v>0.4411764706</v>
      </c>
      <c r="U298" s="157">
        <f t="shared" ref="U298:X298" si="115">U95+U159+U222+U297</f>
        <v>52</v>
      </c>
      <c r="V298" s="158">
        <f t="shared" si="115"/>
        <v>215</v>
      </c>
      <c r="W298" s="158">
        <f t="shared" si="115"/>
        <v>9</v>
      </c>
      <c r="X298" s="161">
        <f t="shared" si="115"/>
        <v>19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894</v>
      </c>
      <c r="F306" s="179">
        <f t="shared" si="116"/>
        <v>604</v>
      </c>
      <c r="G306" s="178">
        <f t="shared" si="116"/>
        <v>290</v>
      </c>
      <c r="H306" s="180">
        <f t="shared" ref="H306:H307" si="120">F306/E306</f>
        <v>0.6756152125</v>
      </c>
      <c r="I306" s="178">
        <f t="shared" ref="I306:O306" si="117">(I95)</f>
        <v>1011</v>
      </c>
      <c r="J306" s="179">
        <f t="shared" si="117"/>
        <v>459</v>
      </c>
      <c r="K306" s="178">
        <f t="shared" si="117"/>
        <v>552</v>
      </c>
      <c r="L306" s="180">
        <f t="shared" si="117"/>
        <v>0.4540059347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8</v>
      </c>
      <c r="S306" s="178">
        <f t="shared" si="118"/>
        <v>14</v>
      </c>
      <c r="T306" s="180">
        <f t="shared" si="118"/>
        <v>0.3636363636</v>
      </c>
      <c r="U306" s="181">
        <f t="shared" si="118"/>
        <v>13</v>
      </c>
      <c r="V306" s="181">
        <f t="shared" si="118"/>
        <v>44</v>
      </c>
      <c r="W306" s="181">
        <f t="shared" si="118"/>
        <v>1</v>
      </c>
      <c r="X306" s="182">
        <f t="shared" si="118"/>
        <v>5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213</v>
      </c>
      <c r="G307" s="184">
        <f t="shared" si="119"/>
        <v>143</v>
      </c>
      <c r="H307" s="186">
        <f t="shared" si="120"/>
        <v>0.5983146067</v>
      </c>
      <c r="I307" s="184">
        <f t="shared" ref="I307:L307" si="121">I159</f>
        <v>276</v>
      </c>
      <c r="J307" s="185">
        <f t="shared" si="121"/>
        <v>113</v>
      </c>
      <c r="K307" s="184">
        <f t="shared" si="121"/>
        <v>163</v>
      </c>
      <c r="L307" s="186">
        <f t="shared" si="121"/>
        <v>0.4094202899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18</v>
      </c>
      <c r="V307" s="185">
        <f t="shared" si="123"/>
        <v>46</v>
      </c>
      <c r="W307" s="185">
        <f t="shared" si="123"/>
        <v>7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108</v>
      </c>
      <c r="G308" s="189">
        <f t="shared" si="124"/>
        <v>171</v>
      </c>
      <c r="H308" s="191">
        <f t="shared" si="124"/>
        <v>0.3870967742</v>
      </c>
      <c r="I308" s="189">
        <f t="shared" si="124"/>
        <v>387</v>
      </c>
      <c r="J308" s="190">
        <f t="shared" si="124"/>
        <v>108</v>
      </c>
      <c r="K308" s="189">
        <f t="shared" si="124"/>
        <v>279</v>
      </c>
      <c r="L308" s="191">
        <f t="shared" si="124"/>
        <v>0.2790697674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0</v>
      </c>
      <c r="S308" s="189">
        <f t="shared" si="124"/>
        <v>5</v>
      </c>
      <c r="T308" s="191">
        <f t="shared" si="124"/>
        <v>0</v>
      </c>
      <c r="U308" s="192">
        <f t="shared" si="124"/>
        <v>7</v>
      </c>
      <c r="V308" s="192">
        <f t="shared" si="124"/>
        <v>36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103</v>
      </c>
      <c r="G309" s="195">
        <f t="shared" si="125"/>
        <v>145</v>
      </c>
      <c r="H309" s="197">
        <f t="shared" si="125"/>
        <v>0.4153225806</v>
      </c>
      <c r="I309" s="195">
        <f t="shared" si="125"/>
        <v>379</v>
      </c>
      <c r="J309" s="196">
        <f t="shared" si="125"/>
        <v>162</v>
      </c>
      <c r="K309" s="195">
        <f t="shared" si="125"/>
        <v>217</v>
      </c>
      <c r="L309" s="197">
        <f t="shared" si="125"/>
        <v>0.4274406332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14</v>
      </c>
      <c r="V309" s="196">
        <f t="shared" si="125"/>
        <v>89</v>
      </c>
      <c r="W309" s="196">
        <f t="shared" si="125"/>
        <v>0</v>
      </c>
      <c r="X309" s="198">
        <f t="shared" si="125"/>
        <v>8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1777</v>
      </c>
      <c r="F310" s="200">
        <f t="shared" si="126"/>
        <v>1028</v>
      </c>
      <c r="G310" s="200">
        <f t="shared" si="126"/>
        <v>749</v>
      </c>
      <c r="H310" s="201">
        <f t="shared" si="126"/>
        <v>0.5785030951</v>
      </c>
      <c r="I310" s="200">
        <f t="shared" si="126"/>
        <v>2053</v>
      </c>
      <c r="J310" s="200">
        <f t="shared" si="126"/>
        <v>842</v>
      </c>
      <c r="K310" s="200">
        <f t="shared" si="126"/>
        <v>1211</v>
      </c>
      <c r="L310" s="201">
        <f t="shared" si="126"/>
        <v>0.4101315149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15</v>
      </c>
      <c r="S310" s="200">
        <f t="shared" si="126"/>
        <v>19</v>
      </c>
      <c r="T310" s="201">
        <f t="shared" si="126"/>
        <v>0.4411764706</v>
      </c>
      <c r="U310" s="200">
        <f t="shared" si="126"/>
        <v>52</v>
      </c>
      <c r="V310" s="200">
        <f t="shared" si="126"/>
        <v>215</v>
      </c>
      <c r="W310" s="200">
        <f t="shared" si="126"/>
        <v>9</v>
      </c>
      <c r="X310" s="202">
        <f t="shared" si="126"/>
        <v>19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904</v>
      </c>
      <c r="F318" s="179">
        <f t="shared" si="127"/>
        <v>606</v>
      </c>
      <c r="G318" s="178">
        <f t="shared" si="127"/>
        <v>298</v>
      </c>
      <c r="H318" s="180">
        <f t="shared" ref="H318:H322" si="130">F318/E318</f>
        <v>0.6703539823</v>
      </c>
      <c r="I318" s="178">
        <f t="shared" ref="I318:K318" si="128">I306+Q306</f>
        <v>1033</v>
      </c>
      <c r="J318" s="179">
        <f t="shared" si="128"/>
        <v>467</v>
      </c>
      <c r="K318" s="178">
        <f t="shared" si="128"/>
        <v>566</v>
      </c>
      <c r="L318" s="204">
        <f t="shared" ref="L318:L322" si="132">J318/I318</f>
        <v>0.4520813166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214</v>
      </c>
      <c r="G319" s="206">
        <f t="shared" si="129"/>
        <v>144</v>
      </c>
      <c r="H319" s="208">
        <f t="shared" si="130"/>
        <v>0.5977653631</v>
      </c>
      <c r="I319" s="206">
        <f t="shared" ref="I319:K319" si="131">I307+Q307</f>
        <v>278</v>
      </c>
      <c r="J319" s="207">
        <f t="shared" si="131"/>
        <v>115</v>
      </c>
      <c r="K319" s="206">
        <f t="shared" si="131"/>
        <v>163</v>
      </c>
      <c r="L319" s="209">
        <f t="shared" si="132"/>
        <v>0.4136690647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108</v>
      </c>
      <c r="G320" s="189">
        <f t="shared" si="133"/>
        <v>176</v>
      </c>
      <c r="H320" s="191">
        <f t="shared" si="130"/>
        <v>0.3802816901</v>
      </c>
      <c r="I320" s="189">
        <f t="shared" ref="I320:K320" si="134">I308+Q308</f>
        <v>392</v>
      </c>
      <c r="J320" s="190">
        <f t="shared" si="134"/>
        <v>108</v>
      </c>
      <c r="K320" s="189">
        <f t="shared" si="134"/>
        <v>284</v>
      </c>
      <c r="L320" s="210">
        <f t="shared" si="132"/>
        <v>0.2755102041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107</v>
      </c>
      <c r="G321" s="195">
        <f t="shared" si="135"/>
        <v>146</v>
      </c>
      <c r="H321" s="197">
        <f t="shared" si="130"/>
        <v>0.4229249012</v>
      </c>
      <c r="I321" s="195">
        <f t="shared" ref="I321:K321" si="136">I309+Q309</f>
        <v>384</v>
      </c>
      <c r="J321" s="196">
        <f t="shared" si="136"/>
        <v>167</v>
      </c>
      <c r="K321" s="195">
        <f t="shared" si="136"/>
        <v>217</v>
      </c>
      <c r="L321" s="211">
        <f t="shared" si="132"/>
        <v>0.4348958333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1799</v>
      </c>
      <c r="F322" s="200">
        <f t="shared" si="137"/>
        <v>1035</v>
      </c>
      <c r="G322" s="213">
        <f t="shared" si="137"/>
        <v>764</v>
      </c>
      <c r="H322" s="214">
        <f t="shared" si="130"/>
        <v>0.575319622</v>
      </c>
      <c r="I322" s="213">
        <f t="shared" ref="I322:K322" si="138">I310+Q310</f>
        <v>2087</v>
      </c>
      <c r="J322" s="200">
        <f t="shared" si="138"/>
        <v>857</v>
      </c>
      <c r="K322" s="213">
        <f t="shared" si="138"/>
        <v>1230</v>
      </c>
      <c r="L322" s="215">
        <f t="shared" si="132"/>
        <v>0.4106372784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1777</v>
      </c>
      <c r="F326" s="224">
        <f t="shared" si="139"/>
        <v>1028</v>
      </c>
      <c r="G326" s="224">
        <f t="shared" si="139"/>
        <v>749</v>
      </c>
      <c r="H326" s="225">
        <f t="shared" ref="H326:H330" si="141">F326/E326</f>
        <v>0.5785030951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2053</v>
      </c>
      <c r="F327" s="224">
        <f t="shared" si="140"/>
        <v>842</v>
      </c>
      <c r="G327" s="224">
        <f t="shared" si="140"/>
        <v>1211</v>
      </c>
      <c r="H327" s="225">
        <f t="shared" si="141"/>
        <v>0.4101315149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15</v>
      </c>
      <c r="G329" s="224">
        <f t="shared" si="143"/>
        <v>19</v>
      </c>
      <c r="H329" s="225">
        <f t="shared" si="141"/>
        <v>0.4411764706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3886</v>
      </c>
      <c r="F330" s="213">
        <f t="shared" si="144"/>
        <v>1892</v>
      </c>
      <c r="G330" s="213">
        <f t="shared" si="144"/>
        <v>1994</v>
      </c>
      <c r="H330" s="227">
        <f t="shared" si="141"/>
        <v>0.486875965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1028</v>
      </c>
      <c r="F333" s="224">
        <f>U298</f>
        <v>52</v>
      </c>
      <c r="G333" s="224">
        <f t="shared" ref="G333:G334" si="146">J344-G335</f>
        <v>236</v>
      </c>
      <c r="H333" s="230">
        <f t="shared" ref="H333:H336" si="147">E333+F333+G333</f>
        <v>1316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842</v>
      </c>
      <c r="F334" s="224">
        <f>V298</f>
        <v>215</v>
      </c>
      <c r="G334" s="224">
        <f t="shared" si="146"/>
        <v>212</v>
      </c>
      <c r="H334" s="230">
        <f t="shared" si="147"/>
        <v>1269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9</v>
      </c>
      <c r="G335" s="231">
        <v>0.0</v>
      </c>
      <c r="H335" s="230">
        <f t="shared" si="147"/>
        <v>16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15</v>
      </c>
      <c r="F336" s="224">
        <f>X298</f>
        <v>19</v>
      </c>
      <c r="G336" s="231">
        <v>1.0</v>
      </c>
      <c r="H336" s="230">
        <f t="shared" si="147"/>
        <v>35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1892</v>
      </c>
      <c r="F337" s="213">
        <f t="shared" si="148"/>
        <v>295</v>
      </c>
      <c r="G337" s="213">
        <f t="shared" si="148"/>
        <v>449</v>
      </c>
      <c r="H337" s="232">
        <f>H333+H334+H335+H336</f>
        <v>2636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705</v>
      </c>
      <c r="F344" s="245">
        <v>439.0</v>
      </c>
      <c r="G344" s="245">
        <f t="shared" ref="G344:G346" si="150">SUM(E344:F344)</f>
        <v>1144</v>
      </c>
      <c r="H344" s="246">
        <v>35.0</v>
      </c>
      <c r="I344" s="246">
        <v>153.0</v>
      </c>
      <c r="J344" s="246">
        <v>236.0</v>
      </c>
      <c r="K344" s="247">
        <f t="shared" ref="K344:K345" si="151">M344-L344</f>
        <v>740</v>
      </c>
      <c r="L344" s="247">
        <f t="shared" ref="L344:L345" si="152">F344+I344</f>
        <v>592</v>
      </c>
      <c r="M344" s="248">
        <f t="shared" ref="M344:M345" si="153">H333+H335</f>
        <v>1332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773</v>
      </c>
      <c r="F345" s="245">
        <v>318.0</v>
      </c>
      <c r="G345" s="245">
        <f t="shared" si="150"/>
        <v>1091</v>
      </c>
      <c r="H345" s="246">
        <v>44.0</v>
      </c>
      <c r="I345" s="246">
        <v>169.0</v>
      </c>
      <c r="J345" s="246">
        <f>SUM(H345:I345)</f>
        <v>213</v>
      </c>
      <c r="K345" s="247">
        <f t="shared" si="151"/>
        <v>817</v>
      </c>
      <c r="L345" s="247">
        <f t="shared" si="152"/>
        <v>487</v>
      </c>
      <c r="M345" s="248">
        <f t="shared" si="153"/>
        <v>1304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1478</v>
      </c>
      <c r="F346" s="250">
        <f>SUM(F344:F345)</f>
        <v>757</v>
      </c>
      <c r="G346" s="250">
        <f t="shared" si="150"/>
        <v>2235</v>
      </c>
      <c r="H346" s="251">
        <f t="shared" ref="H346:M346" si="154">SUM(H344:H345)</f>
        <v>79</v>
      </c>
      <c r="I346" s="251">
        <f t="shared" si="154"/>
        <v>322</v>
      </c>
      <c r="J346" s="251">
        <f t="shared" si="154"/>
        <v>449</v>
      </c>
      <c r="K346" s="252">
        <f t="shared" si="154"/>
        <v>1557</v>
      </c>
      <c r="L346" s="252">
        <f t="shared" si="154"/>
        <v>1079</v>
      </c>
      <c r="M346" s="253">
        <f t="shared" si="154"/>
        <v>2636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2.0</v>
      </c>
      <c r="G353" s="266">
        <f t="shared" ref="G353:G356" si="155">SUM(E353:F353)</f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6.0</v>
      </c>
      <c r="G354" s="269">
        <f t="shared" si="155"/>
        <v>7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5.0</v>
      </c>
      <c r="G355" s="272">
        <f t="shared" si="155"/>
        <v>5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1.0</v>
      </c>
      <c r="F356" s="274">
        <v>10.0</v>
      </c>
      <c r="G356" s="275">
        <f t="shared" si="155"/>
        <v>11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3</v>
      </c>
      <c r="F357" s="277">
        <f t="shared" si="156"/>
        <v>23</v>
      </c>
      <c r="G357" s="277">
        <f t="shared" si="156"/>
        <v>26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20.0</v>
      </c>
      <c r="F358" s="279">
        <v>43.0</v>
      </c>
      <c r="G358" s="279">
        <f>SUM(E358:F358)</f>
        <v>63</v>
      </c>
      <c r="H358" s="163"/>
      <c r="I358" s="280">
        <f>G357+G358</f>
        <v>89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43332.0</v>
      </c>
      <c r="K365" s="5"/>
      <c r="L365" s="5"/>
      <c r="M365" s="5"/>
      <c r="N365" s="22"/>
      <c r="O365" s="225">
        <f>J365/J373</f>
        <v>0.5080429583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8949.0</v>
      </c>
      <c r="K366" s="5"/>
      <c r="L366" s="5"/>
      <c r="M366" s="5"/>
      <c r="N366" s="22"/>
      <c r="O366" s="225">
        <f>J366/J373</f>
        <v>0.1049219153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5825.0</v>
      </c>
      <c r="K367" s="5"/>
      <c r="L367" s="5"/>
      <c r="M367" s="5"/>
      <c r="N367" s="22"/>
      <c r="O367" s="225">
        <f>J367/J373</f>
        <v>0.06829479904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4971.0</v>
      </c>
      <c r="K368" s="5"/>
      <c r="L368" s="5"/>
      <c r="M368" s="5"/>
      <c r="N368" s="22"/>
      <c r="O368" s="225">
        <f>J368/J373</f>
        <v>0.05828213666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4511.0</v>
      </c>
      <c r="K369" s="5"/>
      <c r="L369" s="5"/>
      <c r="M369" s="5"/>
      <c r="N369" s="22"/>
      <c r="O369" s="225">
        <f>J369/J373</f>
        <v>0.05288889931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3873.0</v>
      </c>
      <c r="K370" s="5"/>
      <c r="L370" s="5"/>
      <c r="M370" s="5"/>
      <c r="N370" s="22"/>
      <c r="O370" s="225">
        <f>J370/J373</f>
        <v>0.0454087136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5175.0</v>
      </c>
      <c r="K371" s="5"/>
      <c r="L371" s="5"/>
      <c r="M371" s="5"/>
      <c r="N371" s="22"/>
      <c r="O371" s="225">
        <f>J371/J373</f>
        <v>0.06067392018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8656.0</v>
      </c>
      <c r="K372" s="5"/>
      <c r="L372" s="5"/>
      <c r="M372" s="5"/>
      <c r="N372" s="22"/>
      <c r="O372" s="225">
        <f>J372/J373</f>
        <v>0.1014866576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85292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592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17142.0</v>
      </c>
      <c r="I381" s="22"/>
      <c r="J381" s="316">
        <f>H381/H387</f>
        <v>0.2009801623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19833</v>
      </c>
      <c r="U381" s="22"/>
      <c r="V381" s="322">
        <f>T381/T387</f>
        <v>0.1888281667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3760.0</v>
      </c>
      <c r="I382" s="22"/>
      <c r="J382" s="316">
        <f>H382/H387</f>
        <v>0.04408385312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5087</v>
      </c>
      <c r="U382" s="22"/>
      <c r="V382" s="322">
        <f>T382/T387</f>
        <v>0.04843285856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0.00009379543216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0.0002285017899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0.00002344885804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0.00009520907914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20912</v>
      </c>
      <c r="I385" s="22"/>
      <c r="J385" s="316">
        <f>H385/H387</f>
        <v>0.2451812597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24954</v>
      </c>
      <c r="U385" s="22"/>
      <c r="V385" s="322">
        <f>T385/T387</f>
        <v>0.2375847361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64380</v>
      </c>
      <c r="I386" s="22"/>
      <c r="J386" s="316">
        <f>H386/H387</f>
        <v>0.7548187403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80078</v>
      </c>
      <c r="U386" s="22"/>
      <c r="V386" s="322">
        <f>T386/T387</f>
        <v>0.7624152639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85292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105032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7" width="4.71"/>
    <col customWidth="1" min="8" max="8" width="6.0"/>
    <col customWidth="1" min="9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44431.0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>
        <v>2.0</v>
      </c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3.0</v>
      </c>
      <c r="G19" s="54">
        <f t="shared" ref="G19:G20" si="5">E19-F19</f>
        <v>7</v>
      </c>
      <c r="H19" s="55">
        <f t="shared" ref="H19:H20" si="6">F19/E19</f>
        <v>0.3</v>
      </c>
      <c r="I19" s="54">
        <v>10.0</v>
      </c>
      <c r="J19" s="53">
        <v>5.0</v>
      </c>
      <c r="K19" s="54">
        <f t="shared" ref="K19:K22" si="7">I19-J19</f>
        <v>5</v>
      </c>
      <c r="L19" s="56">
        <f t="shared" ref="L19:L22" si="8">J19/I19</f>
        <v>0.5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69.0</v>
      </c>
      <c r="G20" s="54">
        <f t="shared" si="5"/>
        <v>11</v>
      </c>
      <c r="H20" s="55">
        <f t="shared" si="6"/>
        <v>0.8625</v>
      </c>
      <c r="I20" s="54">
        <v>70.0</v>
      </c>
      <c r="J20" s="53">
        <v>33.0</v>
      </c>
      <c r="K20" s="54">
        <f t="shared" si="7"/>
        <v>37</v>
      </c>
      <c r="L20" s="56">
        <f t="shared" si="8"/>
        <v>0.4714285714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14.0</v>
      </c>
      <c r="K21" s="54">
        <f t="shared" si="7"/>
        <v>13</v>
      </c>
      <c r="L21" s="56">
        <f t="shared" si="8"/>
        <v>0.5185185185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27.0</v>
      </c>
      <c r="G22" s="54">
        <f>E22-F22</f>
        <v>4</v>
      </c>
      <c r="H22" s="55">
        <f>F22/E22</f>
        <v>0.8709677419</v>
      </c>
      <c r="I22" s="54">
        <v>60.0</v>
      </c>
      <c r="J22" s="53">
        <v>36.0</v>
      </c>
      <c r="K22" s="54">
        <f t="shared" si="7"/>
        <v>24</v>
      </c>
      <c r="L22" s="56">
        <f t="shared" si="8"/>
        <v>0.6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11.0</v>
      </c>
      <c r="K26" s="54">
        <f t="shared" si="11"/>
        <v>19</v>
      </c>
      <c r="L26" s="56">
        <f t="shared" si="12"/>
        <v>0.3666666667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39.0</v>
      </c>
      <c r="G28" s="54">
        <f t="shared" ref="G28:G29" si="13">E28-F28</f>
        <v>44</v>
      </c>
      <c r="H28" s="55">
        <f t="shared" ref="H28:H29" si="14">F28/E28</f>
        <v>0.4698795181</v>
      </c>
      <c r="I28" s="54">
        <v>24.0</v>
      </c>
      <c r="J28" s="53">
        <v>19.0</v>
      </c>
      <c r="K28" s="54">
        <f t="shared" si="11"/>
        <v>5</v>
      </c>
      <c r="L28" s="56">
        <f t="shared" si="12"/>
        <v>0.7916666667</v>
      </c>
      <c r="M28" s="66"/>
      <c r="N28" s="61"/>
      <c r="O28" s="59"/>
      <c r="P28" s="55"/>
      <c r="Q28" s="66">
        <v>10.0</v>
      </c>
      <c r="R28" s="53">
        <v>1.0</v>
      </c>
      <c r="S28" s="54">
        <f>Q28-R28</f>
        <v>9</v>
      </c>
      <c r="T28" s="56">
        <f>R28/Q28</f>
        <v>0.1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73.0</v>
      </c>
      <c r="G29" s="54">
        <f t="shared" si="13"/>
        <v>33</v>
      </c>
      <c r="H29" s="55">
        <f t="shared" si="14"/>
        <v>0.6886792453</v>
      </c>
      <c r="I29" s="68">
        <v>101.0</v>
      </c>
      <c r="J29" s="69">
        <v>94.0</v>
      </c>
      <c r="K29" s="54">
        <f t="shared" si="11"/>
        <v>7</v>
      </c>
      <c r="L29" s="56">
        <f t="shared" si="12"/>
        <v>0.9306930693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65.0</v>
      </c>
      <c r="G34" s="54">
        <f>E34-F34</f>
        <v>3</v>
      </c>
      <c r="H34" s="55">
        <f>F34/E34</f>
        <v>0.9558823529</v>
      </c>
      <c r="I34" s="54">
        <v>14.0</v>
      </c>
      <c r="J34" s="53">
        <v>6.0</v>
      </c>
      <c r="K34" s="54">
        <f>I34-J34</f>
        <v>8</v>
      </c>
      <c r="L34" s="56">
        <f>J34/I34</f>
        <v>0.4285714286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17.0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23.0</v>
      </c>
      <c r="G38" s="54">
        <f>E38-F38</f>
        <v>28</v>
      </c>
      <c r="H38" s="55">
        <f>F38/E38</f>
        <v>0.4509803922</v>
      </c>
      <c r="I38" s="54">
        <v>26.0</v>
      </c>
      <c r="J38" s="53">
        <v>11.0</v>
      </c>
      <c r="K38" s="54">
        <f>I38-J38</f>
        <v>15</v>
      </c>
      <c r="L38" s="56">
        <f>J38/I38</f>
        <v>0.4230769231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3.0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>
        <v>1.0</v>
      </c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2.0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19.0</v>
      </c>
      <c r="G41" s="54">
        <f t="shared" ref="G41:G42" si="15">E41-F41</f>
        <v>12</v>
      </c>
      <c r="H41" s="55">
        <f t="shared" ref="H41:H42" si="16">F41/E41</f>
        <v>0.6129032258</v>
      </c>
      <c r="I41" s="54">
        <v>36.0</v>
      </c>
      <c r="J41" s="53">
        <v>21.0</v>
      </c>
      <c r="K41" s="54">
        <f t="shared" ref="K41:K42" si="17">I41-J41</f>
        <v>15</v>
      </c>
      <c r="L41" s="56">
        <f t="shared" ref="L41:L42" si="18">J41/I41</f>
        <v>0.5833333333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192.0</v>
      </c>
      <c r="G42" s="54">
        <f t="shared" si="15"/>
        <v>14</v>
      </c>
      <c r="H42" s="55">
        <f t="shared" si="16"/>
        <v>0.932038835</v>
      </c>
      <c r="I42" s="54">
        <v>250.0</v>
      </c>
      <c r="J42" s="53">
        <v>92.0</v>
      </c>
      <c r="K42" s="54">
        <f t="shared" si="17"/>
        <v>158</v>
      </c>
      <c r="L42" s="56">
        <f t="shared" si="18"/>
        <v>0.368</v>
      </c>
      <c r="M42" s="66"/>
      <c r="N42" s="61"/>
      <c r="O42" s="59"/>
      <c r="P42" s="55"/>
      <c r="Q42" s="66"/>
      <c r="R42" s="53"/>
      <c r="S42" s="54"/>
      <c r="T42" s="56"/>
      <c r="U42" s="61">
        <v>5.0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2.0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12.0</v>
      </c>
      <c r="K49" s="54">
        <f>I49-J49</f>
        <v>28</v>
      </c>
      <c r="L49" s="56">
        <f>J49/I49</f>
        <v>0.3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1.0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23.0</v>
      </c>
      <c r="G58" s="54">
        <f>E58-F58</f>
        <v>13</v>
      </c>
      <c r="H58" s="55">
        <f>F58/E58</f>
        <v>0.6388888889</v>
      </c>
      <c r="I58" s="54">
        <v>48.0</v>
      </c>
      <c r="J58" s="53">
        <v>20.0</v>
      </c>
      <c r="K58" s="54">
        <f>I58-J58</f>
        <v>28</v>
      </c>
      <c r="L58" s="56">
        <f>J58/I58</f>
        <v>0.4166666667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>
        <v>1.0</v>
      </c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1.0</v>
      </c>
      <c r="K68" s="54">
        <f>I68-J68</f>
        <v>9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11.0</v>
      </c>
      <c r="K73" s="54">
        <f t="shared" ref="K73:K76" si="21">I73-J73</f>
        <v>0</v>
      </c>
      <c r="L73" s="56">
        <f t="shared" ref="L73:L76" si="22">J73/I73</f>
        <v>1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3.0</v>
      </c>
      <c r="W74" s="61"/>
      <c r="X74" s="62"/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15.0</v>
      </c>
      <c r="G75" s="54">
        <f t="shared" si="19"/>
        <v>25</v>
      </c>
      <c r="H75" s="55">
        <f t="shared" si="20"/>
        <v>0.375</v>
      </c>
      <c r="I75" s="54">
        <v>80.0</v>
      </c>
      <c r="J75" s="53">
        <v>21.0</v>
      </c>
      <c r="K75" s="54">
        <f t="shared" si="21"/>
        <v>59</v>
      </c>
      <c r="L75" s="56">
        <f t="shared" si="22"/>
        <v>0.2625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6.0</v>
      </c>
      <c r="K78" s="54">
        <f>I78-J78</f>
        <v>14</v>
      </c>
      <c r="L78" s="56">
        <f>J78/I78</f>
        <v>0.3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7.0</v>
      </c>
      <c r="K82" s="54">
        <f>I82-J82</f>
        <v>13</v>
      </c>
      <c r="L82" s="56">
        <f>J82/I82</f>
        <v>0.35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/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8.0</v>
      </c>
      <c r="G93" s="54">
        <f t="shared" ref="G93:G97" si="25">E93-F93</f>
        <v>15</v>
      </c>
      <c r="H93" s="55">
        <f t="shared" ref="H93:H97" si="26">F93/E93</f>
        <v>0.347826087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2.0</v>
      </c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872</v>
      </c>
      <c r="F95" s="77">
        <f t="shared" si="27"/>
        <v>615</v>
      </c>
      <c r="G95" s="77">
        <f t="shared" si="25"/>
        <v>257</v>
      </c>
      <c r="H95" s="33">
        <f t="shared" si="26"/>
        <v>0.7052752294</v>
      </c>
      <c r="I95" s="32">
        <f t="shared" ref="I95:J95" si="28">SUM(I11:I94)</f>
        <v>1001</v>
      </c>
      <c r="J95" s="32">
        <f t="shared" si="28"/>
        <v>471</v>
      </c>
      <c r="K95" s="32">
        <f t="shared" ref="K95:K97" si="34">I95-J95</f>
        <v>530</v>
      </c>
      <c r="L95" s="78">
        <f t="shared" ref="L95:L97" si="35">J95/I95</f>
        <v>0.4705294705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5</v>
      </c>
      <c r="S95" s="81">
        <f t="shared" si="31"/>
        <v>17</v>
      </c>
      <c r="T95" s="78">
        <f t="shared" si="32"/>
        <v>0.2272727273</v>
      </c>
      <c r="U95" s="77">
        <f t="shared" ref="U95:X95" si="33">SUM(U11:U94)</f>
        <v>14</v>
      </c>
      <c r="V95" s="77">
        <f t="shared" si="33"/>
        <v>44</v>
      </c>
      <c r="W95" s="77">
        <f t="shared" si="33"/>
        <v>1</v>
      </c>
      <c r="X95" s="82">
        <f t="shared" si="33"/>
        <v>6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9.0</v>
      </c>
      <c r="G100" s="96">
        <f>E100-F100</f>
        <v>4</v>
      </c>
      <c r="H100" s="97">
        <f>F100/E100</f>
        <v>0.6923076923</v>
      </c>
      <c r="I100" s="96">
        <v>20.0</v>
      </c>
      <c r="J100" s="95">
        <v>13.0</v>
      </c>
      <c r="K100" s="98">
        <f t="shared" si="38"/>
        <v>7</v>
      </c>
      <c r="L100" s="99">
        <f t="shared" si="39"/>
        <v>0.65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>
        <v>1.0</v>
      </c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0.0</v>
      </c>
      <c r="G121" s="96">
        <f t="shared" si="42"/>
        <v>5</v>
      </c>
      <c r="H121" s="97">
        <f t="shared" si="43"/>
        <v>0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11.0</v>
      </c>
      <c r="K123" s="98">
        <f t="shared" si="44"/>
        <v>56</v>
      </c>
      <c r="L123" s="99">
        <f t="shared" si="45"/>
        <v>0.1641791045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/>
      <c r="X123" s="101">
        <v>2.0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5.0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16.0</v>
      </c>
      <c r="G127" s="96">
        <f t="shared" si="46"/>
        <v>14</v>
      </c>
      <c r="H127" s="97">
        <f t="shared" si="47"/>
        <v>0.5333333333</v>
      </c>
      <c r="I127" s="96">
        <v>28.0</v>
      </c>
      <c r="J127" s="95">
        <v>19.0</v>
      </c>
      <c r="K127" s="98">
        <f t="shared" ref="K127:K129" si="48">I127-J127</f>
        <v>9</v>
      </c>
      <c r="L127" s="99">
        <f t="shared" ref="L127:L129" si="49">J127/I127</f>
        <v>0.6785714286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6.0</v>
      </c>
      <c r="G129" s="96">
        <f t="shared" si="46"/>
        <v>4</v>
      </c>
      <c r="H129" s="97">
        <f t="shared" si="47"/>
        <v>0.6</v>
      </c>
      <c r="I129" s="96">
        <v>10.0</v>
      </c>
      <c r="J129" s="95">
        <v>9.0</v>
      </c>
      <c r="K129" s="98">
        <f t="shared" si="48"/>
        <v>1</v>
      </c>
      <c r="L129" s="99">
        <f t="shared" si="49"/>
        <v>0.9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5.0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1.0</v>
      </c>
      <c r="G136" s="96">
        <f>E136-F136</f>
        <v>2</v>
      </c>
      <c r="H136" s="97">
        <f>F136/E136</f>
        <v>0.3333333333</v>
      </c>
      <c r="I136" s="96">
        <v>12.0</v>
      </c>
      <c r="J136" s="95">
        <v>9.0</v>
      </c>
      <c r="K136" s="98">
        <f>I136-J136</f>
        <v>3</v>
      </c>
      <c r="L136" s="99">
        <f>J136/I136</f>
        <v>0.75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4.0</v>
      </c>
      <c r="K139" s="98">
        <f t="shared" ref="K139:K142" si="50">I139-J139</f>
        <v>6</v>
      </c>
      <c r="L139" s="99">
        <f t="shared" ref="L139:L142" si="51">J139/I139</f>
        <v>0.4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14.0</v>
      </c>
      <c r="K140" s="98">
        <f t="shared" si="50"/>
        <v>12</v>
      </c>
      <c r="L140" s="99">
        <f t="shared" si="51"/>
        <v>0.5384615385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16.0</v>
      </c>
      <c r="G147" s="96">
        <f>E147-F147</f>
        <v>12</v>
      </c>
      <c r="H147" s="97">
        <f>F147/E147</f>
        <v>0.5714285714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24.0</v>
      </c>
      <c r="G149" s="96">
        <f>E149-F149</f>
        <v>0</v>
      </c>
      <c r="H149" s="97">
        <f>F149/E149</f>
        <v>1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>
        <v>1.0</v>
      </c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5.0</v>
      </c>
      <c r="K155" s="98">
        <f>I155-J155</f>
        <v>3</v>
      </c>
      <c r="L155" s="99">
        <f>J155/I155</f>
        <v>0.625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218</v>
      </c>
      <c r="G159" s="107">
        <f t="shared" ref="G159:G160" si="61">E159-F159</f>
        <v>138</v>
      </c>
      <c r="H159" s="108">
        <f t="shared" ref="H159:H160" si="62">F159/E159</f>
        <v>0.6123595506</v>
      </c>
      <c r="I159" s="107">
        <f t="shared" ref="I159:J159" si="55">SUM(I96:I158)</f>
        <v>276</v>
      </c>
      <c r="J159" s="107">
        <f t="shared" si="55"/>
        <v>116</v>
      </c>
      <c r="K159" s="109">
        <f t="shared" si="56"/>
        <v>160</v>
      </c>
      <c r="L159" s="110">
        <f t="shared" si="57"/>
        <v>0.4202898551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20</v>
      </c>
      <c r="V159" s="107">
        <f t="shared" si="60"/>
        <v>38</v>
      </c>
      <c r="W159" s="107">
        <f t="shared" si="60"/>
        <v>2</v>
      </c>
      <c r="X159" s="111">
        <f t="shared" si="60"/>
        <v>6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3.0</v>
      </c>
      <c r="G165" s="125">
        <f>E165-F165</f>
        <v>10</v>
      </c>
      <c r="H165" s="126">
        <f>F165/E165</f>
        <v>0.2307692308</v>
      </c>
      <c r="I165" s="125">
        <v>20.0</v>
      </c>
      <c r="J165" s="121">
        <v>2.0</v>
      </c>
      <c r="K165" s="127">
        <f>I165-J165</f>
        <v>18</v>
      </c>
      <c r="L165" s="128">
        <f>J165/I165</f>
        <v>0.1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3.0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11.0</v>
      </c>
      <c r="G174" s="125">
        <f t="shared" ref="G174:G175" si="65">E174-F174</f>
        <v>16</v>
      </c>
      <c r="H174" s="126">
        <f t="shared" ref="H174:H175" si="66">F174/E174</f>
        <v>0.4074074074</v>
      </c>
      <c r="I174" s="125">
        <v>54.0</v>
      </c>
      <c r="J174" s="121">
        <v>16.0</v>
      </c>
      <c r="K174" s="127">
        <f t="shared" ref="K174:K175" si="67">I174-J174</f>
        <v>38</v>
      </c>
      <c r="L174" s="128">
        <f t="shared" ref="L174:L175" si="68">J174/I174</f>
        <v>0.2962962963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f t="shared" si="65"/>
        <v>5</v>
      </c>
      <c r="H175" s="126">
        <f t="shared" si="66"/>
        <v>0.5</v>
      </c>
      <c r="I175" s="125">
        <v>10.0</v>
      </c>
      <c r="J175" s="121">
        <v>2.0</v>
      </c>
      <c r="K175" s="127">
        <f t="shared" si="67"/>
        <v>8</v>
      </c>
      <c r="L175" s="128">
        <f t="shared" si="68"/>
        <v>0.2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3.0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4.0</v>
      </c>
      <c r="K187" s="127">
        <f t="shared" ref="K187:K189" si="71">I187-J187</f>
        <v>9</v>
      </c>
      <c r="L187" s="128">
        <f t="shared" ref="L187:L189" si="72">J187/I187</f>
        <v>0.3076923077</v>
      </c>
      <c r="M187" s="125"/>
      <c r="N187" s="121"/>
      <c r="O187" s="127"/>
      <c r="P187" s="126"/>
      <c r="Q187" s="125"/>
      <c r="R187" s="121"/>
      <c r="S187" s="127"/>
      <c r="T187" s="128"/>
      <c r="U187" s="120">
        <v>2.0</v>
      </c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>
        <v>3.0</v>
      </c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4.0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7.0</v>
      </c>
      <c r="K198" s="127">
        <f>I198-J198</f>
        <v>8</v>
      </c>
      <c r="L198" s="128">
        <f>J198/I198</f>
        <v>0.4666666667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1.0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56.0</v>
      </c>
      <c r="J208" s="121">
        <v>27.0</v>
      </c>
      <c r="K208" s="127">
        <f t="shared" si="75"/>
        <v>29</v>
      </c>
      <c r="L208" s="128">
        <f t="shared" si="76"/>
        <v>0.4821428571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1.0</v>
      </c>
      <c r="G209" s="125">
        <f t="shared" si="73"/>
        <v>4</v>
      </c>
      <c r="H209" s="126">
        <f t="shared" si="74"/>
        <v>0.2</v>
      </c>
      <c r="I209" s="125">
        <v>5.0</v>
      </c>
      <c r="J209" s="121">
        <v>5.0</v>
      </c>
      <c r="K209" s="127">
        <f t="shared" si="75"/>
        <v>0</v>
      </c>
      <c r="L209" s="128">
        <f t="shared" si="76"/>
        <v>1</v>
      </c>
      <c r="M209" s="125">
        <v>5.0</v>
      </c>
      <c r="N209" s="121">
        <v>1.0</v>
      </c>
      <c r="O209" s="127">
        <f>M209-N209</f>
        <v>4</v>
      </c>
      <c r="P209" s="126">
        <f>N209/M209</f>
        <v>0.2</v>
      </c>
      <c r="Q209" s="125">
        <v>5.0</v>
      </c>
      <c r="R209" s="121">
        <v>1.0</v>
      </c>
      <c r="S209" s="127">
        <f>Q209-R209</f>
        <v>4</v>
      </c>
      <c r="T209" s="128">
        <f>R209/Q209</f>
        <v>0.2</v>
      </c>
      <c r="U209" s="120"/>
      <c r="V209" s="121">
        <v>1.0</v>
      </c>
      <c r="W209" s="121">
        <v>1.0</v>
      </c>
      <c r="X209" s="122">
        <v>2.0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7.0</v>
      </c>
      <c r="K214" s="127">
        <f t="shared" ref="K214:K215" si="79">I214-J214</f>
        <v>23</v>
      </c>
      <c r="L214" s="128">
        <f t="shared" ref="L214:L215" si="80">J214/I214</f>
        <v>0.2333333333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2.0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4.0</v>
      </c>
      <c r="K215" s="127">
        <f t="shared" si="79"/>
        <v>21</v>
      </c>
      <c r="L215" s="128">
        <f t="shared" si="80"/>
        <v>0.16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19.0</v>
      </c>
      <c r="G220" s="125">
        <f>E220-F220</f>
        <v>29</v>
      </c>
      <c r="H220" s="126">
        <f>F220/E220</f>
        <v>0.3958333333</v>
      </c>
      <c r="I220" s="125">
        <v>34.0</v>
      </c>
      <c r="J220" s="121">
        <v>7.0</v>
      </c>
      <c r="K220" s="127">
        <f>I220-J220</f>
        <v>27</v>
      </c>
      <c r="L220" s="128">
        <f>J220/I220</f>
        <v>0.2058823529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4.0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113</v>
      </c>
      <c r="G222" s="77">
        <f t="shared" ref="G222:G223" si="86">E222-F222</f>
        <v>156</v>
      </c>
      <c r="H222" s="33">
        <f t="shared" ref="H222:H223" si="87">F222/E222</f>
        <v>0.4200743494</v>
      </c>
      <c r="I222" s="77">
        <f t="shared" ref="I222:J222" si="82">SUM(I160:I221)</f>
        <v>382</v>
      </c>
      <c r="J222" s="77">
        <f t="shared" si="82"/>
        <v>103</v>
      </c>
      <c r="K222" s="32">
        <f t="shared" ref="K222:K223" si="88">I222-J222</f>
        <v>279</v>
      </c>
      <c r="L222" s="78">
        <f t="shared" ref="L222:L223" si="89">J222/I222</f>
        <v>0.2696335079</v>
      </c>
      <c r="M222" s="77">
        <f t="shared" ref="M222:N222" si="83">SUM(M160:M221)</f>
        <v>5</v>
      </c>
      <c r="N222" s="77">
        <f t="shared" si="83"/>
        <v>1</v>
      </c>
      <c r="O222" s="32">
        <f>M222-N222</f>
        <v>4</v>
      </c>
      <c r="P222" s="33">
        <f>N222/M222</f>
        <v>0.2</v>
      </c>
      <c r="Q222" s="77">
        <f t="shared" ref="Q222:R222" si="84">SUM(Q160:Q221)</f>
        <v>5</v>
      </c>
      <c r="R222" s="77">
        <f t="shared" si="84"/>
        <v>1</v>
      </c>
      <c r="S222" s="32">
        <f>Q222-R222</f>
        <v>4</v>
      </c>
      <c r="T222" s="78">
        <f>R222/Q222</f>
        <v>0.2</v>
      </c>
      <c r="U222" s="76">
        <f t="shared" ref="U222:X222" si="85">SUM(U160:U221)</f>
        <v>6</v>
      </c>
      <c r="V222" s="77">
        <f t="shared" si="85"/>
        <v>36</v>
      </c>
      <c r="W222" s="77">
        <f t="shared" si="85"/>
        <v>3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>
        <v>1.0</v>
      </c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24.0</v>
      </c>
      <c r="K232" s="145">
        <f t="shared" si="90"/>
        <v>34</v>
      </c>
      <c r="L232" s="147">
        <f t="shared" si="91"/>
        <v>0.4137931034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>
        <v>1.0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61.0</v>
      </c>
      <c r="G238" s="143">
        <f t="shared" si="92"/>
        <v>39</v>
      </c>
      <c r="H238" s="146">
        <f t="shared" si="93"/>
        <v>0.61</v>
      </c>
      <c r="I238" s="143">
        <v>96.0</v>
      </c>
      <c r="J238" s="144">
        <v>77.0</v>
      </c>
      <c r="K238" s="145">
        <f>I238-J238</f>
        <v>19</v>
      </c>
      <c r="L238" s="147">
        <f>J238/I238</f>
        <v>0.8020833333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4.0</v>
      </c>
      <c r="V238" s="144">
        <v>19.0</v>
      </c>
      <c r="W238" s="144">
        <v>0.0</v>
      </c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28.0</v>
      </c>
      <c r="K242" s="145">
        <f t="shared" si="94"/>
        <v>12</v>
      </c>
      <c r="L242" s="147">
        <f t="shared" si="95"/>
        <v>0.7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3.0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3.0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2.0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10.0</v>
      </c>
      <c r="K257" s="145">
        <f>I257-J257</f>
        <v>0</v>
      </c>
      <c r="L257" s="147">
        <f>J257/I257</f>
        <v>1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7.0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2.0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2.0</v>
      </c>
      <c r="K259" s="145">
        <f>I259-J259</f>
        <v>18</v>
      </c>
      <c r="L259" s="147">
        <f>J259/I259</f>
        <v>0.1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2.0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7.0</v>
      </c>
      <c r="G268" s="143">
        <f>E268-F268</f>
        <v>8</v>
      </c>
      <c r="H268" s="146">
        <f>F268/E268</f>
        <v>0.4666666667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3.0</v>
      </c>
      <c r="K269" s="145">
        <f t="shared" si="96"/>
        <v>8</v>
      </c>
      <c r="L269" s="147">
        <f t="shared" si="97"/>
        <v>0.2727272727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3.0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8.0</v>
      </c>
      <c r="K270" s="145">
        <f t="shared" si="96"/>
        <v>2</v>
      </c>
      <c r="L270" s="147">
        <f t="shared" si="97"/>
        <v>0.8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6.0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9.0</v>
      </c>
      <c r="G278" s="143">
        <f>E278-F278</f>
        <v>6</v>
      </c>
      <c r="H278" s="146">
        <f>F278/E278</f>
        <v>0.6</v>
      </c>
      <c r="I278" s="143">
        <v>9.0</v>
      </c>
      <c r="J278" s="144">
        <v>4.0</v>
      </c>
      <c r="K278" s="145">
        <f>I278-J278</f>
        <v>5</v>
      </c>
      <c r="L278" s="147">
        <f>J278/I278</f>
        <v>0.4444444444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2.0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1.0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8.0</v>
      </c>
      <c r="K287" s="145">
        <f t="shared" ref="K287:K289" si="100">I287-J287</f>
        <v>32</v>
      </c>
      <c r="L287" s="147">
        <f t="shared" ref="L287:L289" si="101">J287/I287</f>
        <v>0.2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107</v>
      </c>
      <c r="G297" s="77">
        <f>E297-F297</f>
        <v>141</v>
      </c>
      <c r="H297" s="33">
        <f t="shared" ref="H297:H298" si="108">F297/E297</f>
        <v>0.4314516129</v>
      </c>
      <c r="I297" s="77">
        <f t="shared" ref="I297:J297" si="103">SUM(I223:I296)</f>
        <v>379</v>
      </c>
      <c r="J297" s="77">
        <f t="shared" si="103"/>
        <v>173</v>
      </c>
      <c r="K297" s="77">
        <f>I297-J297</f>
        <v>206</v>
      </c>
      <c r="L297" s="78">
        <f t="shared" ref="L297:L298" si="110">J297/I297</f>
        <v>0.4564643799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9</v>
      </c>
      <c r="V297" s="77">
        <f t="shared" si="106"/>
        <v>93</v>
      </c>
      <c r="W297" s="77">
        <f t="shared" si="106"/>
        <v>0</v>
      </c>
      <c r="X297" s="82">
        <f t="shared" si="106"/>
        <v>6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1745</v>
      </c>
      <c r="F298" s="158">
        <f t="shared" si="107"/>
        <v>1053</v>
      </c>
      <c r="G298" s="158">
        <f t="shared" si="107"/>
        <v>692</v>
      </c>
      <c r="H298" s="159">
        <f t="shared" si="108"/>
        <v>0.6034383954</v>
      </c>
      <c r="I298" s="158">
        <f t="shared" ref="I298:K298" si="109">I95+I159+I222+I297</f>
        <v>2038</v>
      </c>
      <c r="J298" s="158">
        <f t="shared" si="109"/>
        <v>863</v>
      </c>
      <c r="K298" s="158">
        <f t="shared" si="109"/>
        <v>1175</v>
      </c>
      <c r="L298" s="160">
        <f t="shared" si="110"/>
        <v>0.423454367</v>
      </c>
      <c r="M298" s="158">
        <f t="shared" ref="M298:O298" si="111">M95+M159+M222+M297</f>
        <v>22</v>
      </c>
      <c r="N298" s="158">
        <f t="shared" si="111"/>
        <v>8</v>
      </c>
      <c r="O298" s="158">
        <f t="shared" si="111"/>
        <v>14</v>
      </c>
      <c r="P298" s="159">
        <f t="shared" si="112"/>
        <v>0.3636363636</v>
      </c>
      <c r="Q298" s="158">
        <f t="shared" ref="Q298:S298" si="113">Q95+Q159+Q222+Q297</f>
        <v>34</v>
      </c>
      <c r="R298" s="158">
        <f t="shared" si="113"/>
        <v>13</v>
      </c>
      <c r="S298" s="158">
        <f t="shared" si="113"/>
        <v>21</v>
      </c>
      <c r="T298" s="160">
        <f t="shared" si="114"/>
        <v>0.3823529412</v>
      </c>
      <c r="U298" s="157">
        <f t="shared" ref="U298:X298" si="115">U95+U159+U222+U297</f>
        <v>49</v>
      </c>
      <c r="V298" s="158">
        <f t="shared" si="115"/>
        <v>211</v>
      </c>
      <c r="W298" s="158">
        <f t="shared" si="115"/>
        <v>6</v>
      </c>
      <c r="X298" s="161">
        <f t="shared" si="115"/>
        <v>20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872</v>
      </c>
      <c r="F306" s="179">
        <f t="shared" si="116"/>
        <v>615</v>
      </c>
      <c r="G306" s="178">
        <f t="shared" si="116"/>
        <v>257</v>
      </c>
      <c r="H306" s="180">
        <f t="shared" ref="H306:H307" si="120">F306/E306</f>
        <v>0.7052752294</v>
      </c>
      <c r="I306" s="178">
        <f t="shared" ref="I306:O306" si="117">(I95)</f>
        <v>1001</v>
      </c>
      <c r="J306" s="179">
        <f t="shared" si="117"/>
        <v>471</v>
      </c>
      <c r="K306" s="178">
        <f t="shared" si="117"/>
        <v>530</v>
      </c>
      <c r="L306" s="180">
        <f t="shared" si="117"/>
        <v>0.4705294705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5</v>
      </c>
      <c r="S306" s="178">
        <f t="shared" si="118"/>
        <v>17</v>
      </c>
      <c r="T306" s="180">
        <f t="shared" si="118"/>
        <v>0.2272727273</v>
      </c>
      <c r="U306" s="181">
        <f t="shared" si="118"/>
        <v>14</v>
      </c>
      <c r="V306" s="181">
        <f t="shared" si="118"/>
        <v>44</v>
      </c>
      <c r="W306" s="181">
        <f t="shared" si="118"/>
        <v>1</v>
      </c>
      <c r="X306" s="182">
        <f t="shared" si="118"/>
        <v>6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218</v>
      </c>
      <c r="G307" s="184">
        <f t="shared" si="119"/>
        <v>138</v>
      </c>
      <c r="H307" s="186">
        <f t="shared" si="120"/>
        <v>0.6123595506</v>
      </c>
      <c r="I307" s="184">
        <f t="shared" ref="I307:L307" si="121">I159</f>
        <v>276</v>
      </c>
      <c r="J307" s="185">
        <f t="shared" si="121"/>
        <v>116</v>
      </c>
      <c r="K307" s="184">
        <f t="shared" si="121"/>
        <v>160</v>
      </c>
      <c r="L307" s="186">
        <f t="shared" si="121"/>
        <v>0.4202898551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20</v>
      </c>
      <c r="V307" s="185">
        <f t="shared" si="123"/>
        <v>38</v>
      </c>
      <c r="W307" s="185">
        <f t="shared" si="123"/>
        <v>2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113</v>
      </c>
      <c r="G308" s="189">
        <f t="shared" si="124"/>
        <v>156</v>
      </c>
      <c r="H308" s="191">
        <f t="shared" si="124"/>
        <v>0.4200743494</v>
      </c>
      <c r="I308" s="189">
        <f t="shared" si="124"/>
        <v>382</v>
      </c>
      <c r="J308" s="190">
        <f t="shared" si="124"/>
        <v>103</v>
      </c>
      <c r="K308" s="189">
        <f t="shared" si="124"/>
        <v>279</v>
      </c>
      <c r="L308" s="191">
        <f t="shared" si="124"/>
        <v>0.2696335079</v>
      </c>
      <c r="M308" s="189">
        <f t="shared" si="124"/>
        <v>5</v>
      </c>
      <c r="N308" s="190">
        <f t="shared" si="124"/>
        <v>1</v>
      </c>
      <c r="O308" s="189">
        <f t="shared" si="124"/>
        <v>4</v>
      </c>
      <c r="P308" s="191">
        <f t="shared" si="124"/>
        <v>0.2</v>
      </c>
      <c r="Q308" s="189">
        <f t="shared" si="124"/>
        <v>5</v>
      </c>
      <c r="R308" s="190">
        <f t="shared" si="124"/>
        <v>1</v>
      </c>
      <c r="S308" s="189">
        <f t="shared" si="124"/>
        <v>4</v>
      </c>
      <c r="T308" s="191">
        <f t="shared" si="124"/>
        <v>0.2</v>
      </c>
      <c r="U308" s="192">
        <f t="shared" si="124"/>
        <v>6</v>
      </c>
      <c r="V308" s="192">
        <f t="shared" si="124"/>
        <v>36</v>
      </c>
      <c r="W308" s="192">
        <f t="shared" si="124"/>
        <v>3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107</v>
      </c>
      <c r="G309" s="195">
        <f t="shared" si="125"/>
        <v>141</v>
      </c>
      <c r="H309" s="197">
        <f t="shared" si="125"/>
        <v>0.4314516129</v>
      </c>
      <c r="I309" s="195">
        <f t="shared" si="125"/>
        <v>379</v>
      </c>
      <c r="J309" s="196">
        <f t="shared" si="125"/>
        <v>173</v>
      </c>
      <c r="K309" s="195">
        <f t="shared" si="125"/>
        <v>206</v>
      </c>
      <c r="L309" s="197">
        <f t="shared" si="125"/>
        <v>0.4564643799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9</v>
      </c>
      <c r="V309" s="196">
        <f t="shared" si="125"/>
        <v>93</v>
      </c>
      <c r="W309" s="196">
        <f t="shared" si="125"/>
        <v>0</v>
      </c>
      <c r="X309" s="198">
        <f t="shared" si="125"/>
        <v>6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1745</v>
      </c>
      <c r="F310" s="200">
        <f t="shared" si="126"/>
        <v>1053</v>
      </c>
      <c r="G310" s="200">
        <f t="shared" si="126"/>
        <v>692</v>
      </c>
      <c r="H310" s="201">
        <f t="shared" si="126"/>
        <v>0.6034383954</v>
      </c>
      <c r="I310" s="200">
        <f t="shared" si="126"/>
        <v>2038</v>
      </c>
      <c r="J310" s="200">
        <f t="shared" si="126"/>
        <v>863</v>
      </c>
      <c r="K310" s="200">
        <f t="shared" si="126"/>
        <v>1175</v>
      </c>
      <c r="L310" s="201">
        <f t="shared" si="126"/>
        <v>0.423454367</v>
      </c>
      <c r="M310" s="200">
        <f t="shared" si="126"/>
        <v>22</v>
      </c>
      <c r="N310" s="200">
        <f t="shared" si="126"/>
        <v>8</v>
      </c>
      <c r="O310" s="200">
        <f t="shared" si="126"/>
        <v>14</v>
      </c>
      <c r="P310" s="201">
        <f t="shared" si="126"/>
        <v>0.3636363636</v>
      </c>
      <c r="Q310" s="200">
        <f t="shared" si="126"/>
        <v>34</v>
      </c>
      <c r="R310" s="200">
        <f t="shared" si="126"/>
        <v>13</v>
      </c>
      <c r="S310" s="200">
        <f t="shared" si="126"/>
        <v>21</v>
      </c>
      <c r="T310" s="201">
        <f t="shared" si="126"/>
        <v>0.3823529412</v>
      </c>
      <c r="U310" s="200">
        <f t="shared" si="126"/>
        <v>49</v>
      </c>
      <c r="V310" s="200">
        <f t="shared" si="126"/>
        <v>211</v>
      </c>
      <c r="W310" s="200">
        <f t="shared" si="126"/>
        <v>6</v>
      </c>
      <c r="X310" s="202">
        <f t="shared" si="126"/>
        <v>20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882</v>
      </c>
      <c r="F318" s="179">
        <f t="shared" si="127"/>
        <v>617</v>
      </c>
      <c r="G318" s="178">
        <f t="shared" si="127"/>
        <v>265</v>
      </c>
      <c r="H318" s="180">
        <f t="shared" ref="H318:H322" si="130">F318/E318</f>
        <v>0.6995464853</v>
      </c>
      <c r="I318" s="178">
        <f t="shared" ref="I318:K318" si="128">I306+Q306</f>
        <v>1023</v>
      </c>
      <c r="J318" s="179">
        <f t="shared" si="128"/>
        <v>476</v>
      </c>
      <c r="K318" s="178">
        <f t="shared" si="128"/>
        <v>547</v>
      </c>
      <c r="L318" s="204">
        <f t="shared" ref="L318:L322" si="132">J318/I318</f>
        <v>0.4652981427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219</v>
      </c>
      <c r="G319" s="206">
        <f t="shared" si="129"/>
        <v>139</v>
      </c>
      <c r="H319" s="208">
        <f t="shared" si="130"/>
        <v>0.6117318436</v>
      </c>
      <c r="I319" s="206">
        <f t="shared" ref="I319:K319" si="131">I307+Q307</f>
        <v>278</v>
      </c>
      <c r="J319" s="207">
        <f t="shared" si="131"/>
        <v>118</v>
      </c>
      <c r="K319" s="206">
        <f t="shared" si="131"/>
        <v>160</v>
      </c>
      <c r="L319" s="209">
        <f t="shared" si="132"/>
        <v>0.4244604317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114</v>
      </c>
      <c r="G320" s="189">
        <f t="shared" si="133"/>
        <v>160</v>
      </c>
      <c r="H320" s="191">
        <f t="shared" si="130"/>
        <v>0.4160583942</v>
      </c>
      <c r="I320" s="189">
        <f t="shared" ref="I320:K320" si="134">I308+Q308</f>
        <v>387</v>
      </c>
      <c r="J320" s="190">
        <f t="shared" si="134"/>
        <v>104</v>
      </c>
      <c r="K320" s="189">
        <f t="shared" si="134"/>
        <v>283</v>
      </c>
      <c r="L320" s="210">
        <f t="shared" si="132"/>
        <v>0.2687338501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111</v>
      </c>
      <c r="G321" s="195">
        <f t="shared" si="135"/>
        <v>142</v>
      </c>
      <c r="H321" s="197">
        <f t="shared" si="130"/>
        <v>0.4387351779</v>
      </c>
      <c r="I321" s="195">
        <f t="shared" ref="I321:K321" si="136">I309+Q309</f>
        <v>384</v>
      </c>
      <c r="J321" s="196">
        <f t="shared" si="136"/>
        <v>178</v>
      </c>
      <c r="K321" s="195">
        <f t="shared" si="136"/>
        <v>206</v>
      </c>
      <c r="L321" s="211">
        <f t="shared" si="132"/>
        <v>0.4635416667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1767</v>
      </c>
      <c r="F322" s="200">
        <f t="shared" si="137"/>
        <v>1061</v>
      </c>
      <c r="G322" s="213">
        <f t="shared" si="137"/>
        <v>706</v>
      </c>
      <c r="H322" s="214">
        <f t="shared" si="130"/>
        <v>0.6004527448</v>
      </c>
      <c r="I322" s="213">
        <f t="shared" ref="I322:K322" si="138">I310+Q310</f>
        <v>2072</v>
      </c>
      <c r="J322" s="200">
        <f t="shared" si="138"/>
        <v>876</v>
      </c>
      <c r="K322" s="213">
        <f t="shared" si="138"/>
        <v>1196</v>
      </c>
      <c r="L322" s="215">
        <f t="shared" si="132"/>
        <v>0.4227799228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1745</v>
      </c>
      <c r="F326" s="224">
        <f t="shared" si="139"/>
        <v>1053</v>
      </c>
      <c r="G326" s="224">
        <f t="shared" si="139"/>
        <v>692</v>
      </c>
      <c r="H326" s="225">
        <f t="shared" ref="H326:H330" si="141">F326/E326</f>
        <v>0.6034383954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2038</v>
      </c>
      <c r="F327" s="224">
        <f t="shared" si="140"/>
        <v>863</v>
      </c>
      <c r="G327" s="224">
        <f t="shared" si="140"/>
        <v>1175</v>
      </c>
      <c r="H327" s="225">
        <f t="shared" si="141"/>
        <v>0.423454367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8</v>
      </c>
      <c r="G328" s="224">
        <f t="shared" si="142"/>
        <v>14</v>
      </c>
      <c r="H328" s="225">
        <f t="shared" si="141"/>
        <v>0.3636363636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13</v>
      </c>
      <c r="G329" s="224">
        <f t="shared" si="143"/>
        <v>21</v>
      </c>
      <c r="H329" s="225">
        <f t="shared" si="141"/>
        <v>0.3823529412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3839</v>
      </c>
      <c r="F330" s="213">
        <f t="shared" si="144"/>
        <v>1937</v>
      </c>
      <c r="G330" s="213">
        <f t="shared" si="144"/>
        <v>1902</v>
      </c>
      <c r="H330" s="227">
        <f t="shared" si="141"/>
        <v>0.5045584788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1053</v>
      </c>
      <c r="F333" s="224">
        <f>U298</f>
        <v>49</v>
      </c>
      <c r="G333" s="224">
        <f t="shared" ref="G333:G334" si="146">J344-G335</f>
        <v>236</v>
      </c>
      <c r="H333" s="230">
        <f t="shared" ref="H333:H336" si="147">E333+F333+G333</f>
        <v>1338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863</v>
      </c>
      <c r="F334" s="224">
        <f>V298</f>
        <v>211</v>
      </c>
      <c r="G334" s="224">
        <f t="shared" si="146"/>
        <v>220</v>
      </c>
      <c r="H334" s="230">
        <f t="shared" si="147"/>
        <v>1294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8</v>
      </c>
      <c r="F335" s="224">
        <f>W298</f>
        <v>6</v>
      </c>
      <c r="G335" s="231">
        <v>0.0</v>
      </c>
      <c r="H335" s="230">
        <f t="shared" si="147"/>
        <v>14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13</v>
      </c>
      <c r="F336" s="224">
        <f>X298</f>
        <v>20</v>
      </c>
      <c r="G336" s="231">
        <v>1.0</v>
      </c>
      <c r="H336" s="230">
        <f t="shared" si="147"/>
        <v>34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1937</v>
      </c>
      <c r="F337" s="213">
        <f t="shared" si="148"/>
        <v>286</v>
      </c>
      <c r="G337" s="213">
        <f t="shared" si="148"/>
        <v>457</v>
      </c>
      <c r="H337" s="232">
        <f>H333+H334+H335+H336</f>
        <v>2680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737</v>
      </c>
      <c r="F344" s="245">
        <v>432.0</v>
      </c>
      <c r="G344" s="245">
        <f t="shared" ref="G344:G346" si="150">SUM(E344:F344)</f>
        <v>1169</v>
      </c>
      <c r="H344" s="246">
        <v>35.0</v>
      </c>
      <c r="I344" s="246">
        <v>148.0</v>
      </c>
      <c r="J344" s="246">
        <v>236.0</v>
      </c>
      <c r="K344" s="247">
        <f t="shared" ref="K344:K345" si="151">M344-L344</f>
        <v>772</v>
      </c>
      <c r="L344" s="247">
        <f t="shared" ref="L344:L345" si="152">F344+I344</f>
        <v>580</v>
      </c>
      <c r="M344" s="248">
        <f t="shared" ref="M344:M345" si="153">H333+H335</f>
        <v>1352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794</v>
      </c>
      <c r="F345" s="245">
        <v>313.0</v>
      </c>
      <c r="G345" s="245">
        <f t="shared" si="150"/>
        <v>1107</v>
      </c>
      <c r="H345" s="246">
        <v>48.0</v>
      </c>
      <c r="I345" s="246">
        <v>173.0</v>
      </c>
      <c r="J345" s="246">
        <f>SUM(H345:I345)</f>
        <v>221</v>
      </c>
      <c r="K345" s="247">
        <f t="shared" si="151"/>
        <v>842</v>
      </c>
      <c r="L345" s="247">
        <f t="shared" si="152"/>
        <v>486</v>
      </c>
      <c r="M345" s="248">
        <f t="shared" si="153"/>
        <v>1328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1531</v>
      </c>
      <c r="F346" s="250">
        <f>SUM(F344:F345)</f>
        <v>745</v>
      </c>
      <c r="G346" s="250">
        <f t="shared" si="150"/>
        <v>2276</v>
      </c>
      <c r="H346" s="251">
        <f t="shared" ref="H346:M346" si="154">SUM(H344:H345)</f>
        <v>83</v>
      </c>
      <c r="I346" s="251">
        <f t="shared" si="154"/>
        <v>321</v>
      </c>
      <c r="J346" s="251">
        <f t="shared" si="154"/>
        <v>457</v>
      </c>
      <c r="K346" s="252">
        <f t="shared" si="154"/>
        <v>1614</v>
      </c>
      <c r="L346" s="252">
        <f t="shared" si="154"/>
        <v>1066</v>
      </c>
      <c r="M346" s="253">
        <f t="shared" si="154"/>
        <v>2680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6.0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8.0</v>
      </c>
      <c r="G354" s="269">
        <f t="shared" si="155"/>
        <v>9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6.0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0.0</v>
      </c>
      <c r="F356" s="274">
        <v>7.0</v>
      </c>
      <c r="G356" s="275">
        <f t="shared" si="155"/>
        <v>7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2</v>
      </c>
      <c r="F357" s="277">
        <f t="shared" si="156"/>
        <v>27</v>
      </c>
      <c r="G357" s="277">
        <f t="shared" si="156"/>
        <v>29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21.0</v>
      </c>
      <c r="F358" s="279">
        <v>31.0</v>
      </c>
      <c r="G358" s="279">
        <f>SUM(E358:F358)</f>
        <v>52</v>
      </c>
      <c r="H358" s="163"/>
      <c r="I358" s="280">
        <f>G357+G358</f>
        <v>81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43516.0</v>
      </c>
      <c r="K365" s="5"/>
      <c r="L365" s="5"/>
      <c r="M365" s="5"/>
      <c r="N365" s="22"/>
      <c r="O365" s="225">
        <f>J365/J373</f>
        <v>0.507682436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9018.0</v>
      </c>
      <c r="K366" s="5"/>
      <c r="L366" s="5"/>
      <c r="M366" s="5"/>
      <c r="N366" s="22"/>
      <c r="O366" s="225">
        <f>J366/J373</f>
        <v>0.1052091233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5869.0</v>
      </c>
      <c r="K367" s="5"/>
      <c r="L367" s="5"/>
      <c r="M367" s="5"/>
      <c r="N367" s="22"/>
      <c r="O367" s="225">
        <f>J367/J373</f>
        <v>0.06847109607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5016.0</v>
      </c>
      <c r="K368" s="5"/>
      <c r="L368" s="5"/>
      <c r="M368" s="5"/>
      <c r="N368" s="22"/>
      <c r="O368" s="225">
        <f>J368/J373</f>
        <v>0.05851951234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4539.0</v>
      </c>
      <c r="K369" s="5"/>
      <c r="L369" s="5"/>
      <c r="M369" s="5"/>
      <c r="N369" s="22"/>
      <c r="O369" s="225">
        <f>J369/J373</f>
        <v>0.05295455871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3890.0</v>
      </c>
      <c r="K370" s="5"/>
      <c r="L370" s="5"/>
      <c r="M370" s="5"/>
      <c r="N370" s="22"/>
      <c r="O370" s="225">
        <f>J370/J373</f>
        <v>0.04538295514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5198.0</v>
      </c>
      <c r="K371" s="5"/>
      <c r="L371" s="5"/>
      <c r="M371" s="5"/>
      <c r="N371" s="22"/>
      <c r="O371" s="225">
        <f>J371/J373</f>
        <v>0.06064282798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8669.0</v>
      </c>
      <c r="K372" s="5"/>
      <c r="L372" s="5"/>
      <c r="M372" s="5"/>
      <c r="N372" s="22"/>
      <c r="O372" s="225">
        <f>J372/J373</f>
        <v>0.1011374905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85715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593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17223.0</v>
      </c>
      <c r="I381" s="22"/>
      <c r="J381" s="316">
        <f>H381/H387</f>
        <v>0.2009333256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19914</v>
      </c>
      <c r="U381" s="22"/>
      <c r="V381" s="322">
        <f>T381/T387</f>
        <v>0.1888388412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3775.0</v>
      </c>
      <c r="I382" s="22"/>
      <c r="J382" s="316">
        <f>H382/H387</f>
        <v>0.04404129966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5102</v>
      </c>
      <c r="U382" s="22"/>
      <c r="V382" s="322">
        <f>T382/T387</f>
        <v>0.04838082594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0.000104999125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0.0002370679437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0.00002333313889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0.00009482717747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21009</v>
      </c>
      <c r="I385" s="22"/>
      <c r="J385" s="316">
        <f>H385/H387</f>
        <v>0.2451029575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25051</v>
      </c>
      <c r="U385" s="22"/>
      <c r="V385" s="322">
        <f>T385/T387</f>
        <v>0.2375515623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64706</v>
      </c>
      <c r="I386" s="22"/>
      <c r="J386" s="316">
        <f>H386/H387</f>
        <v>0.7548970425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80404</v>
      </c>
      <c r="U386" s="22"/>
      <c r="V386" s="322">
        <f>T386/T387</f>
        <v>0.7624484377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85715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105455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27.0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2.71"/>
    <col customWidth="1" min="5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44432.0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15.0</v>
      </c>
      <c r="G16" s="54">
        <f t="shared" ref="G16:G17" si="1">E16-F16</f>
        <v>20</v>
      </c>
      <c r="H16" s="55">
        <f t="shared" ref="H16:H17" si="2">F16/E16</f>
        <v>0.4285714286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>
        <v>2.0</v>
      </c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6.0</v>
      </c>
      <c r="G19" s="54">
        <f t="shared" ref="G19:G20" si="5">E19-F19</f>
        <v>4</v>
      </c>
      <c r="H19" s="55">
        <f t="shared" ref="H19:H20" si="6">F19/E19</f>
        <v>0.6</v>
      </c>
      <c r="I19" s="54">
        <v>10.0</v>
      </c>
      <c r="J19" s="53">
        <v>5.0</v>
      </c>
      <c r="K19" s="54">
        <f t="shared" ref="K19:K22" si="7">I19-J19</f>
        <v>5</v>
      </c>
      <c r="L19" s="56">
        <f t="shared" ref="L19:L22" si="8">J19/I19</f>
        <v>0.5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43.0</v>
      </c>
      <c r="K20" s="54">
        <f t="shared" si="7"/>
        <v>27</v>
      </c>
      <c r="L20" s="56">
        <f t="shared" si="8"/>
        <v>0.6142857143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13.0</v>
      </c>
      <c r="K21" s="54">
        <f t="shared" si="7"/>
        <v>14</v>
      </c>
      <c r="L21" s="56">
        <f t="shared" si="8"/>
        <v>0.4814814815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30.0</v>
      </c>
      <c r="G22" s="54">
        <f>E22-F22</f>
        <v>1</v>
      </c>
      <c r="H22" s="55">
        <f>F22/E22</f>
        <v>0.9677419355</v>
      </c>
      <c r="I22" s="54">
        <v>60.0</v>
      </c>
      <c r="J22" s="53">
        <v>33.0</v>
      </c>
      <c r="K22" s="54">
        <f t="shared" si="7"/>
        <v>27</v>
      </c>
      <c r="L22" s="56">
        <f t="shared" si="8"/>
        <v>0.55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8.0</v>
      </c>
      <c r="K25" s="54">
        <f t="shared" ref="K25:K30" si="11">I25-J25</f>
        <v>0</v>
      </c>
      <c r="L25" s="56">
        <f t="shared" ref="L25:L30" si="12">J25/I25</f>
        <v>1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13.0</v>
      </c>
      <c r="K26" s="54">
        <f t="shared" si="11"/>
        <v>17</v>
      </c>
      <c r="L26" s="56">
        <f t="shared" si="12"/>
        <v>0.4333333333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44.0</v>
      </c>
      <c r="G28" s="54">
        <f t="shared" ref="G28:G29" si="13">E28-F28</f>
        <v>27</v>
      </c>
      <c r="H28" s="55">
        <f t="shared" ref="H28:H29" si="14">F28/E28</f>
        <v>0.6197183099</v>
      </c>
      <c r="I28" s="54">
        <v>24.0</v>
      </c>
      <c r="J28" s="53">
        <v>20.0</v>
      </c>
      <c r="K28" s="54">
        <f t="shared" si="11"/>
        <v>4</v>
      </c>
      <c r="L28" s="56">
        <f t="shared" si="12"/>
        <v>0.8333333333</v>
      </c>
      <c r="M28" s="66"/>
      <c r="N28" s="61"/>
      <c r="O28" s="59"/>
      <c r="P28" s="55"/>
      <c r="Q28" s="66">
        <v>10.0</v>
      </c>
      <c r="R28" s="53" t="s">
        <v>594</v>
      </c>
      <c r="S28" s="54">
        <f>Q28-R28</f>
        <v>9</v>
      </c>
      <c r="T28" s="56">
        <f>R28/Q28</f>
        <v>0.1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74.0</v>
      </c>
      <c r="G29" s="54">
        <f t="shared" si="13"/>
        <v>32</v>
      </c>
      <c r="H29" s="55">
        <f t="shared" si="14"/>
        <v>0.6981132075</v>
      </c>
      <c r="I29" s="68">
        <v>101.0</v>
      </c>
      <c r="J29" s="69">
        <v>98.0</v>
      </c>
      <c r="K29" s="54">
        <f t="shared" si="11"/>
        <v>3</v>
      </c>
      <c r="L29" s="56">
        <f t="shared" si="12"/>
        <v>0.9702970297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61.0</v>
      </c>
      <c r="G34" s="54">
        <f>E34-F34</f>
        <v>7</v>
      </c>
      <c r="H34" s="55">
        <f>F34/E34</f>
        <v>0.8970588235</v>
      </c>
      <c r="I34" s="54">
        <v>14.0</v>
      </c>
      <c r="J34" s="53">
        <v>7.0</v>
      </c>
      <c r="K34" s="54">
        <f>I34-J34</f>
        <v>7</v>
      </c>
      <c r="L34" s="56">
        <f>J34/I34</f>
        <v>0.5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15.0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27.0</v>
      </c>
      <c r="G38" s="54">
        <f>E38-F38</f>
        <v>24</v>
      </c>
      <c r="H38" s="55">
        <f>F38/E38</f>
        <v>0.5294117647</v>
      </c>
      <c r="I38" s="54">
        <v>26.0</v>
      </c>
      <c r="J38" s="53">
        <v>10.0</v>
      </c>
      <c r="K38" s="54">
        <f>I38-J38</f>
        <v>16</v>
      </c>
      <c r="L38" s="56">
        <f>J38/I38</f>
        <v>0.3846153846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3.0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2.0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14.0</v>
      </c>
      <c r="G41" s="54">
        <f t="shared" ref="G41:G42" si="15">E41-F41</f>
        <v>17</v>
      </c>
      <c r="H41" s="55">
        <f t="shared" ref="H41:H42" si="16">F41/E41</f>
        <v>0.4516129032</v>
      </c>
      <c r="I41" s="54">
        <v>36.0</v>
      </c>
      <c r="J41" s="53">
        <v>18.0</v>
      </c>
      <c r="K41" s="54">
        <f t="shared" ref="K41:K42" si="17">I41-J41</f>
        <v>18</v>
      </c>
      <c r="L41" s="56">
        <f t="shared" ref="L41:L42" si="18">J41/I41</f>
        <v>0.5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192.0</v>
      </c>
      <c r="G42" s="54">
        <f t="shared" si="15"/>
        <v>14</v>
      </c>
      <c r="H42" s="55">
        <f t="shared" si="16"/>
        <v>0.932038835</v>
      </c>
      <c r="I42" s="54">
        <v>250.0</v>
      </c>
      <c r="J42" s="53">
        <v>97.0</v>
      </c>
      <c r="K42" s="54">
        <f t="shared" si="17"/>
        <v>153</v>
      </c>
      <c r="L42" s="56">
        <f t="shared" si="18"/>
        <v>0.388</v>
      </c>
      <c r="M42" s="66"/>
      <c r="N42" s="61"/>
      <c r="O42" s="59"/>
      <c r="P42" s="55"/>
      <c r="Q42" s="66"/>
      <c r="R42" s="53"/>
      <c r="S42" s="54"/>
      <c r="T42" s="56"/>
      <c r="U42" s="61">
        <v>5.0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12.0</v>
      </c>
      <c r="K49" s="54">
        <f>I49-J49</f>
        <v>28</v>
      </c>
      <c r="L49" s="56">
        <f>J49/I49</f>
        <v>0.3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17.0</v>
      </c>
      <c r="G58" s="54">
        <f>E58-F58</f>
        <v>19</v>
      </c>
      <c r="H58" s="55">
        <f>F58/E58</f>
        <v>0.4722222222</v>
      </c>
      <c r="I58" s="54">
        <v>48.0</v>
      </c>
      <c r="J58" s="53">
        <v>22.0</v>
      </c>
      <c r="K58" s="54">
        <f>I58-J58</f>
        <v>26</v>
      </c>
      <c r="L58" s="56">
        <f>J58/I58</f>
        <v>0.4583333333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>
        <v>1.0</v>
      </c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1.0</v>
      </c>
      <c r="K68" s="54">
        <f>I68-J68</f>
        <v>9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1.0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8.0</v>
      </c>
      <c r="K73" s="54">
        <f t="shared" ref="K73:K76" si="21">I73-J73</f>
        <v>3</v>
      </c>
      <c r="L73" s="56">
        <f t="shared" ref="L73:L76" si="22">J73/I73</f>
        <v>0.7272727273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15.0</v>
      </c>
      <c r="G75" s="54">
        <f t="shared" si="19"/>
        <v>25</v>
      </c>
      <c r="H75" s="55">
        <f t="shared" si="20"/>
        <v>0.375</v>
      </c>
      <c r="I75" s="54">
        <v>80.0</v>
      </c>
      <c r="J75" s="53">
        <v>16.0</v>
      </c>
      <c r="K75" s="54">
        <f t="shared" si="21"/>
        <v>64</v>
      </c>
      <c r="L75" s="56">
        <f t="shared" si="22"/>
        <v>0.2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8.0</v>
      </c>
      <c r="K78" s="54">
        <f>I78-J78</f>
        <v>12</v>
      </c>
      <c r="L78" s="56">
        <f>J78/I78</f>
        <v>0.4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/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5.0</v>
      </c>
      <c r="K87" s="54">
        <f>I87-J87</f>
        <v>0</v>
      </c>
      <c r="L87" s="56">
        <f>J87/I87</f>
        <v>1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10.0</v>
      </c>
      <c r="G93" s="54">
        <f t="shared" ref="G93:G97" si="25">E93-F93</f>
        <v>13</v>
      </c>
      <c r="H93" s="55">
        <f t="shared" ref="H93:H97" si="26">F93/E93</f>
        <v>0.4347826087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5.0</v>
      </c>
      <c r="G94" s="54">
        <f t="shared" si="25"/>
        <v>13</v>
      </c>
      <c r="H94" s="55">
        <f t="shared" si="26"/>
        <v>0.2777777778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0.0</v>
      </c>
      <c r="S94" s="54">
        <f t="shared" ref="S94:S96" si="31">Q94-R94</f>
        <v>2</v>
      </c>
      <c r="T94" s="56">
        <f t="shared" ref="T94:T96" si="32">R94/Q94</f>
        <v>0</v>
      </c>
      <c r="U94" s="61">
        <v>2.0</v>
      </c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860</v>
      </c>
      <c r="F95" s="77">
        <f t="shared" si="27"/>
        <v>607</v>
      </c>
      <c r="G95" s="77">
        <f t="shared" si="25"/>
        <v>253</v>
      </c>
      <c r="H95" s="33">
        <f t="shared" si="26"/>
        <v>0.7058139535</v>
      </c>
      <c r="I95" s="32">
        <f t="shared" ref="I95:J95" si="28">SUM(I11:I94)</f>
        <v>1001</v>
      </c>
      <c r="J95" s="32">
        <f t="shared" si="28"/>
        <v>486</v>
      </c>
      <c r="K95" s="32">
        <f t="shared" ref="K95:K97" si="34">I95-J95</f>
        <v>515</v>
      </c>
      <c r="L95" s="78">
        <f t="shared" ref="L95:L97" si="35">J95/I95</f>
        <v>0.4855144855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4</v>
      </c>
      <c r="S95" s="81">
        <f t="shared" si="31"/>
        <v>18</v>
      </c>
      <c r="T95" s="78">
        <f t="shared" si="32"/>
        <v>0.1818181818</v>
      </c>
      <c r="U95" s="77">
        <f t="shared" ref="U95:X95" si="33">SUM(U11:U94)</f>
        <v>15</v>
      </c>
      <c r="V95" s="77">
        <f t="shared" si="33"/>
        <v>38</v>
      </c>
      <c r="W95" s="77">
        <f t="shared" si="33"/>
        <v>1</v>
      </c>
      <c r="X95" s="82">
        <f t="shared" si="33"/>
        <v>5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1.0</v>
      </c>
      <c r="G96" s="88">
        <f t="shared" si="25"/>
        <v>1</v>
      </c>
      <c r="H96" s="89">
        <f t="shared" si="26"/>
        <v>0.5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9.0</v>
      </c>
      <c r="K100" s="98">
        <f t="shared" si="38"/>
        <v>11</v>
      </c>
      <c r="L100" s="99">
        <f t="shared" si="39"/>
        <v>0.45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>
        <v>1.0</v>
      </c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19.0</v>
      </c>
      <c r="G116" s="96">
        <f>E116-F116</f>
        <v>14</v>
      </c>
      <c r="H116" s="97">
        <f>F116/E116</f>
        <v>0.5757575758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7.0</v>
      </c>
      <c r="K123" s="98">
        <f t="shared" si="44"/>
        <v>60</v>
      </c>
      <c r="L123" s="99">
        <f t="shared" si="45"/>
        <v>0.1044776119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/>
      <c r="X123" s="101">
        <v>2.0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5.0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52.0</v>
      </c>
      <c r="G126" s="96">
        <f t="shared" ref="G126:G129" si="46">E126-F126</f>
        <v>18</v>
      </c>
      <c r="H126" s="97">
        <f t="shared" ref="H126:H129" si="47">F126/E126</f>
        <v>0.7428571429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16.0</v>
      </c>
      <c r="G127" s="96">
        <f t="shared" si="46"/>
        <v>14</v>
      </c>
      <c r="H127" s="97">
        <f t="shared" si="47"/>
        <v>0.5333333333</v>
      </c>
      <c r="I127" s="96">
        <v>28.0</v>
      </c>
      <c r="J127" s="95">
        <v>19.0</v>
      </c>
      <c r="K127" s="98">
        <f t="shared" ref="K127:K129" si="48">I127-J127</f>
        <v>9</v>
      </c>
      <c r="L127" s="99">
        <f t="shared" ref="L127:L129" si="49">J127/I127</f>
        <v>0.6785714286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6.0</v>
      </c>
      <c r="G129" s="96">
        <f t="shared" si="46"/>
        <v>4</v>
      </c>
      <c r="H129" s="97">
        <f t="shared" si="47"/>
        <v>0.6</v>
      </c>
      <c r="I129" s="96">
        <v>10.0</v>
      </c>
      <c r="J129" s="95">
        <v>9.0</v>
      </c>
      <c r="K129" s="98">
        <f t="shared" si="48"/>
        <v>1</v>
      </c>
      <c r="L129" s="99">
        <f t="shared" si="49"/>
        <v>0.9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3.0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1.0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6.0</v>
      </c>
      <c r="K136" s="98">
        <f>I136-J136</f>
        <v>6</v>
      </c>
      <c r="L136" s="99">
        <f>J136/I136</f>
        <v>0.5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6.0</v>
      </c>
      <c r="K139" s="98">
        <f t="shared" ref="K139:K142" si="50">I139-J139</f>
        <v>4</v>
      </c>
      <c r="L139" s="99">
        <f t="shared" ref="L139:L142" si="51">J139/I139</f>
        <v>0.6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14.0</v>
      </c>
      <c r="K140" s="98">
        <f t="shared" si="50"/>
        <v>12</v>
      </c>
      <c r="L140" s="99">
        <f t="shared" si="51"/>
        <v>0.5384615385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1.0</v>
      </c>
      <c r="K145" s="98">
        <f t="shared" si="52"/>
        <v>11</v>
      </c>
      <c r="L145" s="99">
        <f t="shared" si="53"/>
        <v>0.08333333333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19.0</v>
      </c>
      <c r="G147" s="96">
        <f>E147-F147</f>
        <v>9</v>
      </c>
      <c r="H147" s="97">
        <f>F147/E147</f>
        <v>0.6785714286</v>
      </c>
      <c r="I147" s="96">
        <v>20.0</v>
      </c>
      <c r="J147" s="95">
        <v>12.0</v>
      </c>
      <c r="K147" s="98">
        <f>I147-J147</f>
        <v>8</v>
      </c>
      <c r="L147" s="99">
        <f>J147/I147</f>
        <v>0.6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24.0</v>
      </c>
      <c r="G149" s="96">
        <f>E149-F149</f>
        <v>0</v>
      </c>
      <c r="H149" s="97">
        <f>F149/E149</f>
        <v>1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217</v>
      </c>
      <c r="G159" s="107">
        <f t="shared" ref="G159:G160" si="61">E159-F159</f>
        <v>139</v>
      </c>
      <c r="H159" s="108">
        <f t="shared" ref="H159:H160" si="62">F159/E159</f>
        <v>0.6095505618</v>
      </c>
      <c r="I159" s="107">
        <f t="shared" ref="I159:J159" si="55">SUM(I96:I158)</f>
        <v>276</v>
      </c>
      <c r="J159" s="107">
        <f t="shared" si="55"/>
        <v>104</v>
      </c>
      <c r="K159" s="109">
        <f t="shared" si="56"/>
        <v>172</v>
      </c>
      <c r="L159" s="110">
        <f t="shared" si="57"/>
        <v>0.3768115942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18</v>
      </c>
      <c r="V159" s="107">
        <f t="shared" si="60"/>
        <v>35</v>
      </c>
      <c r="W159" s="107">
        <f t="shared" si="60"/>
        <v>2</v>
      </c>
      <c r="X159" s="111">
        <f t="shared" si="60"/>
        <v>4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1.0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3.0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2.0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12.0</v>
      </c>
      <c r="G174" s="125">
        <f t="shared" ref="G174:G175" si="65">E174-F174</f>
        <v>15</v>
      </c>
      <c r="H174" s="126">
        <f t="shared" ref="H174:H175" si="66">F174/E174</f>
        <v>0.4444444444</v>
      </c>
      <c r="I174" s="125">
        <v>54.0</v>
      </c>
      <c r="J174" s="121">
        <v>16.0</v>
      </c>
      <c r="K174" s="127">
        <f t="shared" ref="K174:K175" si="67">I174-J174</f>
        <v>38</v>
      </c>
      <c r="L174" s="128">
        <f t="shared" ref="L174:L175" si="68">J174/I174</f>
        <v>0.2962962963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3.0</v>
      </c>
      <c r="K175" s="127">
        <f t="shared" si="67"/>
        <v>7</v>
      </c>
      <c r="L175" s="128">
        <f t="shared" si="68"/>
        <v>0.3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1.0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>
        <v>1.0</v>
      </c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>
        <v>2.0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>
        <v>1.0</v>
      </c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7.0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8.0</v>
      </c>
      <c r="K198" s="127">
        <f>I198-J198</f>
        <v>7</v>
      </c>
      <c r="L198" s="128">
        <f>J198/I198</f>
        <v>0.5333333333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56.0</v>
      </c>
      <c r="J208" s="121">
        <v>26.0</v>
      </c>
      <c r="K208" s="127">
        <f t="shared" si="75"/>
        <v>30</v>
      </c>
      <c r="L208" s="128">
        <f t="shared" si="76"/>
        <v>0.4642857143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2.0</v>
      </c>
      <c r="W208" s="121"/>
      <c r="X208" s="122">
        <v>1.0</v>
      </c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1.0</v>
      </c>
      <c r="G209" s="125">
        <f t="shared" si="73"/>
        <v>4</v>
      </c>
      <c r="H209" s="126">
        <f t="shared" si="74"/>
        <v>0.2</v>
      </c>
      <c r="I209" s="125">
        <v>5.0</v>
      </c>
      <c r="J209" s="121">
        <v>5.0</v>
      </c>
      <c r="K209" s="127">
        <f t="shared" si="75"/>
        <v>0</v>
      </c>
      <c r="L209" s="128">
        <f t="shared" si="76"/>
        <v>1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0.0</v>
      </c>
      <c r="S209" s="127">
        <f>Q209-R209</f>
        <v>5</v>
      </c>
      <c r="T209" s="128">
        <f>R209/Q209</f>
        <v>0</v>
      </c>
      <c r="U209" s="120"/>
      <c r="V209" s="121">
        <v>2.0</v>
      </c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5.0</v>
      </c>
      <c r="G210" s="125">
        <f t="shared" si="73"/>
        <v>5</v>
      </c>
      <c r="H210" s="126">
        <f t="shared" si="74"/>
        <v>0.5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4.0</v>
      </c>
      <c r="K215" s="127">
        <f t="shared" si="79"/>
        <v>21</v>
      </c>
      <c r="L215" s="128">
        <f t="shared" si="80"/>
        <v>0.16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19.0</v>
      </c>
      <c r="G220" s="125">
        <f>E220-F220</f>
        <v>29</v>
      </c>
      <c r="H220" s="126">
        <f>F220/E220</f>
        <v>0.3958333333</v>
      </c>
      <c r="I220" s="125">
        <v>34.0</v>
      </c>
      <c r="J220" s="121">
        <v>4.0</v>
      </c>
      <c r="K220" s="127">
        <f>I220-J220</f>
        <v>30</v>
      </c>
      <c r="L220" s="128">
        <f>J220/I220</f>
        <v>0.1176470588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113</v>
      </c>
      <c r="G222" s="77">
        <f t="shared" ref="G222:G223" si="86">E222-F222</f>
        <v>156</v>
      </c>
      <c r="H222" s="33">
        <f t="shared" ref="H222:H223" si="87">F222/E222</f>
        <v>0.4200743494</v>
      </c>
      <c r="I222" s="77">
        <f t="shared" ref="I222:J222" si="82">SUM(I160:I221)</f>
        <v>382</v>
      </c>
      <c r="J222" s="77">
        <f t="shared" si="82"/>
        <v>101</v>
      </c>
      <c r="K222" s="32">
        <f t="shared" ref="K222:K223" si="88">I222-J222</f>
        <v>281</v>
      </c>
      <c r="L222" s="78">
        <f t="shared" ref="L222:L223" si="89">J222/I222</f>
        <v>0.2643979058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0</v>
      </c>
      <c r="S222" s="32">
        <f>Q222-R222</f>
        <v>5</v>
      </c>
      <c r="T222" s="78">
        <f>R222/Q222</f>
        <v>0</v>
      </c>
      <c r="U222" s="76">
        <f t="shared" ref="U222:X222" si="85">SUM(U160:U221)</f>
        <v>5</v>
      </c>
      <c r="V222" s="77">
        <f t="shared" si="85"/>
        <v>32</v>
      </c>
      <c r="W222" s="77">
        <f t="shared" si="85"/>
        <v>1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>
        <v>1.0</v>
      </c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16.0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8.0</v>
      </c>
      <c r="G232" s="143">
        <f>E232-F232</f>
        <v>15</v>
      </c>
      <c r="H232" s="146">
        <f>F232/E232</f>
        <v>0.347826087</v>
      </c>
      <c r="I232" s="143">
        <v>58.0</v>
      </c>
      <c r="J232" s="144">
        <v>18.0</v>
      </c>
      <c r="K232" s="145">
        <f t="shared" si="90"/>
        <v>40</v>
      </c>
      <c r="L232" s="147">
        <f t="shared" si="91"/>
        <v>0.3103448276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61.0</v>
      </c>
      <c r="G238" s="143">
        <f t="shared" si="92"/>
        <v>39</v>
      </c>
      <c r="H238" s="146">
        <f t="shared" si="93"/>
        <v>0.61</v>
      </c>
      <c r="I238" s="143">
        <v>96.0</v>
      </c>
      <c r="J238" s="144">
        <v>81.0</v>
      </c>
      <c r="K238" s="145">
        <f>I238-J238</f>
        <v>15</v>
      </c>
      <c r="L238" s="147">
        <f>J238/I238</f>
        <v>0.84375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4.0</v>
      </c>
      <c r="V238" s="144">
        <v>16.0</v>
      </c>
      <c r="W238" s="144"/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>
        <v>1.0</v>
      </c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23.0</v>
      </c>
      <c r="K242" s="145">
        <f t="shared" si="94"/>
        <v>17</v>
      </c>
      <c r="L242" s="147">
        <f t="shared" si="95"/>
        <v>0.575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5.0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6.0</v>
      </c>
      <c r="K257" s="145">
        <f>I257-J257</f>
        <v>4</v>
      </c>
      <c r="L257" s="147">
        <f>J257/I257</f>
        <v>0.6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>
        <v>1.0</v>
      </c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2.0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1.0</v>
      </c>
      <c r="G259" s="143">
        <f>E259-F259</f>
        <v>9</v>
      </c>
      <c r="H259" s="146">
        <f>F259/E259</f>
        <v>0.1</v>
      </c>
      <c r="I259" s="143">
        <v>20.0</v>
      </c>
      <c r="J259" s="144">
        <v>2.0</v>
      </c>
      <c r="K259" s="145">
        <f>I259-J259</f>
        <v>18</v>
      </c>
      <c r="L259" s="147">
        <f>J259/I259</f>
        <v>0.1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3.0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2.0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>
        <v>1.0</v>
      </c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>
        <v>1.0</v>
      </c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6.0</v>
      </c>
      <c r="G268" s="143">
        <f>E268-F268</f>
        <v>9</v>
      </c>
      <c r="H268" s="146">
        <f>F268/E268</f>
        <v>0.4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3.0</v>
      </c>
      <c r="K269" s="145">
        <f t="shared" si="96"/>
        <v>8</v>
      </c>
      <c r="L269" s="147">
        <f t="shared" si="97"/>
        <v>0.2727272727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3.0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1.0</v>
      </c>
      <c r="G270" s="143">
        <f>E270-F270</f>
        <v>3</v>
      </c>
      <c r="H270" s="146">
        <f>F270/E270</f>
        <v>0.25</v>
      </c>
      <c r="I270" s="143">
        <v>10.0</v>
      </c>
      <c r="J270" s="144">
        <v>7.0</v>
      </c>
      <c r="K270" s="145">
        <f t="shared" si="96"/>
        <v>3</v>
      </c>
      <c r="L270" s="147">
        <f t="shared" si="97"/>
        <v>0.7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2.0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5.0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8.0</v>
      </c>
      <c r="G278" s="143">
        <f>E278-F278</f>
        <v>7</v>
      </c>
      <c r="H278" s="146">
        <f>F278/E278</f>
        <v>0.5333333333</v>
      </c>
      <c r="I278" s="143">
        <v>9.0</v>
      </c>
      <c r="J278" s="144">
        <v>3.0</v>
      </c>
      <c r="K278" s="145">
        <f>I278-J278</f>
        <v>6</v>
      </c>
      <c r="L278" s="147">
        <f>J278/I278</f>
        <v>0.3333333333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1.0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8.0</v>
      </c>
      <c r="K287" s="145">
        <f t="shared" ref="K287:K289" si="100">I287-J287</f>
        <v>32</v>
      </c>
      <c r="L287" s="147">
        <f t="shared" ref="L287:L289" si="101">J287/I287</f>
        <v>0.2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103</v>
      </c>
      <c r="G297" s="77">
        <f>E297-F297</f>
        <v>145</v>
      </c>
      <c r="H297" s="33">
        <f t="shared" ref="H297:H298" si="108">F297/E297</f>
        <v>0.4153225806</v>
      </c>
      <c r="I297" s="77">
        <f t="shared" ref="I297:J297" si="103">SUM(I223:I296)</f>
        <v>379</v>
      </c>
      <c r="J297" s="77">
        <f t="shared" si="103"/>
        <v>160</v>
      </c>
      <c r="K297" s="77">
        <f>I297-J297</f>
        <v>219</v>
      </c>
      <c r="L297" s="78">
        <f t="shared" ref="L297:L298" si="110">J297/I297</f>
        <v>0.4221635884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9</v>
      </c>
      <c r="V297" s="77">
        <f t="shared" si="106"/>
        <v>87</v>
      </c>
      <c r="W297" s="77">
        <f t="shared" si="106"/>
        <v>0</v>
      </c>
      <c r="X297" s="82">
        <f t="shared" si="106"/>
        <v>6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1733</v>
      </c>
      <c r="F298" s="158">
        <f t="shared" si="107"/>
        <v>1040</v>
      </c>
      <c r="G298" s="158">
        <f t="shared" si="107"/>
        <v>693</v>
      </c>
      <c r="H298" s="159">
        <f t="shared" si="108"/>
        <v>0.6001154068</v>
      </c>
      <c r="I298" s="158">
        <f t="shared" ref="I298:K298" si="109">I95+I159+I222+I297</f>
        <v>2038</v>
      </c>
      <c r="J298" s="158">
        <f t="shared" si="109"/>
        <v>851</v>
      </c>
      <c r="K298" s="158">
        <f t="shared" si="109"/>
        <v>1187</v>
      </c>
      <c r="L298" s="160">
        <f t="shared" si="110"/>
        <v>0.4175662414</v>
      </c>
      <c r="M298" s="158">
        <f t="shared" ref="M298:O298" si="111">M95+M159+M222+M297</f>
        <v>22</v>
      </c>
      <c r="N298" s="158">
        <f t="shared" si="111"/>
        <v>8</v>
      </c>
      <c r="O298" s="158">
        <f t="shared" si="111"/>
        <v>14</v>
      </c>
      <c r="P298" s="159">
        <f t="shared" si="112"/>
        <v>0.3636363636</v>
      </c>
      <c r="Q298" s="158">
        <f t="shared" ref="Q298:S298" si="113">Q95+Q159+Q222+Q297</f>
        <v>34</v>
      </c>
      <c r="R298" s="158">
        <f t="shared" si="113"/>
        <v>11</v>
      </c>
      <c r="S298" s="158">
        <f t="shared" si="113"/>
        <v>23</v>
      </c>
      <c r="T298" s="160">
        <f t="shared" si="114"/>
        <v>0.3235294118</v>
      </c>
      <c r="U298" s="157">
        <f t="shared" ref="U298:X298" si="115">U95+U159+U222+U297</f>
        <v>47</v>
      </c>
      <c r="V298" s="158">
        <f t="shared" si="115"/>
        <v>192</v>
      </c>
      <c r="W298" s="158">
        <f t="shared" si="115"/>
        <v>4</v>
      </c>
      <c r="X298" s="161">
        <f t="shared" si="115"/>
        <v>17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860</v>
      </c>
      <c r="F306" s="179">
        <f t="shared" si="116"/>
        <v>607</v>
      </c>
      <c r="G306" s="178">
        <f t="shared" si="116"/>
        <v>253</v>
      </c>
      <c r="H306" s="180">
        <f t="shared" ref="H306:H307" si="120">F306/E306</f>
        <v>0.7058139535</v>
      </c>
      <c r="I306" s="178">
        <f t="shared" ref="I306:O306" si="117">(I95)</f>
        <v>1001</v>
      </c>
      <c r="J306" s="179">
        <f t="shared" si="117"/>
        <v>486</v>
      </c>
      <c r="K306" s="178">
        <f t="shared" si="117"/>
        <v>515</v>
      </c>
      <c r="L306" s="180">
        <f t="shared" si="117"/>
        <v>0.4855144855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4</v>
      </c>
      <c r="S306" s="178">
        <f t="shared" si="118"/>
        <v>18</v>
      </c>
      <c r="T306" s="180">
        <f t="shared" si="118"/>
        <v>0.1818181818</v>
      </c>
      <c r="U306" s="181">
        <f t="shared" si="118"/>
        <v>15</v>
      </c>
      <c r="V306" s="181">
        <f t="shared" si="118"/>
        <v>38</v>
      </c>
      <c r="W306" s="181">
        <f t="shared" si="118"/>
        <v>1</v>
      </c>
      <c r="X306" s="182">
        <f t="shared" si="118"/>
        <v>5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217</v>
      </c>
      <c r="G307" s="184">
        <f t="shared" si="119"/>
        <v>139</v>
      </c>
      <c r="H307" s="186">
        <f t="shared" si="120"/>
        <v>0.6095505618</v>
      </c>
      <c r="I307" s="184">
        <f t="shared" ref="I307:L307" si="121">I159</f>
        <v>276</v>
      </c>
      <c r="J307" s="185">
        <f t="shared" si="121"/>
        <v>104</v>
      </c>
      <c r="K307" s="184">
        <f t="shared" si="121"/>
        <v>172</v>
      </c>
      <c r="L307" s="186">
        <f t="shared" si="121"/>
        <v>0.3768115942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18</v>
      </c>
      <c r="V307" s="185">
        <f t="shared" si="123"/>
        <v>35</v>
      </c>
      <c r="W307" s="185">
        <f t="shared" si="123"/>
        <v>2</v>
      </c>
      <c r="X307" s="187">
        <f t="shared" si="123"/>
        <v>4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113</v>
      </c>
      <c r="G308" s="189">
        <f t="shared" si="124"/>
        <v>156</v>
      </c>
      <c r="H308" s="191">
        <f t="shared" si="124"/>
        <v>0.4200743494</v>
      </c>
      <c r="I308" s="189">
        <f t="shared" si="124"/>
        <v>382</v>
      </c>
      <c r="J308" s="190">
        <f t="shared" si="124"/>
        <v>101</v>
      </c>
      <c r="K308" s="189">
        <f t="shared" si="124"/>
        <v>281</v>
      </c>
      <c r="L308" s="191">
        <f t="shared" si="124"/>
        <v>0.2643979058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0</v>
      </c>
      <c r="S308" s="189">
        <f t="shared" si="124"/>
        <v>5</v>
      </c>
      <c r="T308" s="191">
        <f t="shared" si="124"/>
        <v>0</v>
      </c>
      <c r="U308" s="192">
        <f t="shared" si="124"/>
        <v>5</v>
      </c>
      <c r="V308" s="192">
        <f t="shared" si="124"/>
        <v>32</v>
      </c>
      <c r="W308" s="192">
        <f t="shared" si="124"/>
        <v>1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103</v>
      </c>
      <c r="G309" s="195">
        <f t="shared" si="125"/>
        <v>145</v>
      </c>
      <c r="H309" s="197">
        <f t="shared" si="125"/>
        <v>0.4153225806</v>
      </c>
      <c r="I309" s="195">
        <f t="shared" si="125"/>
        <v>379</v>
      </c>
      <c r="J309" s="196">
        <f t="shared" si="125"/>
        <v>160</v>
      </c>
      <c r="K309" s="195">
        <f t="shared" si="125"/>
        <v>219</v>
      </c>
      <c r="L309" s="197">
        <f t="shared" si="125"/>
        <v>0.4221635884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9</v>
      </c>
      <c r="V309" s="196">
        <f t="shared" si="125"/>
        <v>87</v>
      </c>
      <c r="W309" s="196">
        <f t="shared" si="125"/>
        <v>0</v>
      </c>
      <c r="X309" s="198">
        <f t="shared" si="125"/>
        <v>6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1733</v>
      </c>
      <c r="F310" s="200">
        <f t="shared" si="126"/>
        <v>1040</v>
      </c>
      <c r="G310" s="200">
        <f t="shared" si="126"/>
        <v>693</v>
      </c>
      <c r="H310" s="201">
        <f t="shared" si="126"/>
        <v>0.6001154068</v>
      </c>
      <c r="I310" s="200">
        <f t="shared" si="126"/>
        <v>2038</v>
      </c>
      <c r="J310" s="200">
        <f t="shared" si="126"/>
        <v>851</v>
      </c>
      <c r="K310" s="200">
        <f t="shared" si="126"/>
        <v>1187</v>
      </c>
      <c r="L310" s="201">
        <f t="shared" si="126"/>
        <v>0.4175662414</v>
      </c>
      <c r="M310" s="200">
        <f t="shared" si="126"/>
        <v>22</v>
      </c>
      <c r="N310" s="200">
        <f t="shared" si="126"/>
        <v>8</v>
      </c>
      <c r="O310" s="200">
        <f t="shared" si="126"/>
        <v>14</v>
      </c>
      <c r="P310" s="201">
        <f t="shared" si="126"/>
        <v>0.3636363636</v>
      </c>
      <c r="Q310" s="200">
        <f t="shared" si="126"/>
        <v>34</v>
      </c>
      <c r="R310" s="200">
        <f t="shared" si="126"/>
        <v>11</v>
      </c>
      <c r="S310" s="200">
        <f t="shared" si="126"/>
        <v>23</v>
      </c>
      <c r="T310" s="201">
        <f t="shared" si="126"/>
        <v>0.3235294118</v>
      </c>
      <c r="U310" s="200">
        <f t="shared" si="126"/>
        <v>47</v>
      </c>
      <c r="V310" s="200">
        <f t="shared" si="126"/>
        <v>192</v>
      </c>
      <c r="W310" s="200">
        <f t="shared" si="126"/>
        <v>4</v>
      </c>
      <c r="X310" s="202">
        <f t="shared" si="126"/>
        <v>17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870</v>
      </c>
      <c r="F318" s="179">
        <f t="shared" si="127"/>
        <v>608</v>
      </c>
      <c r="G318" s="178">
        <f t="shared" si="127"/>
        <v>262</v>
      </c>
      <c r="H318" s="180">
        <f t="shared" ref="H318:H322" si="130">F318/E318</f>
        <v>0.6988505747</v>
      </c>
      <c r="I318" s="178">
        <f t="shared" ref="I318:K318" si="128">I306+Q306</f>
        <v>1023</v>
      </c>
      <c r="J318" s="179">
        <f t="shared" si="128"/>
        <v>490</v>
      </c>
      <c r="K318" s="178">
        <f t="shared" si="128"/>
        <v>533</v>
      </c>
      <c r="L318" s="204">
        <f t="shared" ref="L318:L322" si="132">J318/I318</f>
        <v>0.4789833822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218</v>
      </c>
      <c r="G319" s="206">
        <f t="shared" si="129"/>
        <v>140</v>
      </c>
      <c r="H319" s="208">
        <f t="shared" si="130"/>
        <v>0.6089385475</v>
      </c>
      <c r="I319" s="206">
        <f t="shared" ref="I319:K319" si="131">I307+Q307</f>
        <v>278</v>
      </c>
      <c r="J319" s="207">
        <f t="shared" si="131"/>
        <v>106</v>
      </c>
      <c r="K319" s="206">
        <f t="shared" si="131"/>
        <v>172</v>
      </c>
      <c r="L319" s="209">
        <f t="shared" si="132"/>
        <v>0.381294964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115</v>
      </c>
      <c r="G320" s="189">
        <f t="shared" si="133"/>
        <v>159</v>
      </c>
      <c r="H320" s="191">
        <f t="shared" si="130"/>
        <v>0.4197080292</v>
      </c>
      <c r="I320" s="189">
        <f t="shared" ref="I320:K320" si="134">I308+Q308</f>
        <v>387</v>
      </c>
      <c r="J320" s="190">
        <f t="shared" si="134"/>
        <v>101</v>
      </c>
      <c r="K320" s="189">
        <f t="shared" si="134"/>
        <v>286</v>
      </c>
      <c r="L320" s="210">
        <f t="shared" si="132"/>
        <v>0.2609819121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107</v>
      </c>
      <c r="G321" s="195">
        <f t="shared" si="135"/>
        <v>146</v>
      </c>
      <c r="H321" s="197">
        <f t="shared" si="130"/>
        <v>0.4229249012</v>
      </c>
      <c r="I321" s="195">
        <f t="shared" ref="I321:K321" si="136">I309+Q309</f>
        <v>384</v>
      </c>
      <c r="J321" s="196">
        <f t="shared" si="136"/>
        <v>165</v>
      </c>
      <c r="K321" s="195">
        <f t="shared" si="136"/>
        <v>219</v>
      </c>
      <c r="L321" s="211">
        <f t="shared" si="132"/>
        <v>0.4296875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1755</v>
      </c>
      <c r="F322" s="200">
        <f t="shared" si="137"/>
        <v>1048</v>
      </c>
      <c r="G322" s="213">
        <f t="shared" si="137"/>
        <v>707</v>
      </c>
      <c r="H322" s="214">
        <f t="shared" si="130"/>
        <v>0.5971509972</v>
      </c>
      <c r="I322" s="213">
        <f t="shared" ref="I322:K322" si="138">I310+Q310</f>
        <v>2072</v>
      </c>
      <c r="J322" s="200">
        <f t="shared" si="138"/>
        <v>862</v>
      </c>
      <c r="K322" s="213">
        <f t="shared" si="138"/>
        <v>1210</v>
      </c>
      <c r="L322" s="215">
        <f t="shared" si="132"/>
        <v>0.416023166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1733</v>
      </c>
      <c r="F326" s="224">
        <f t="shared" si="139"/>
        <v>1040</v>
      </c>
      <c r="G326" s="224">
        <f t="shared" si="139"/>
        <v>693</v>
      </c>
      <c r="H326" s="225">
        <f t="shared" ref="H326:H330" si="141">F326/E326</f>
        <v>0.6001154068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2038</v>
      </c>
      <c r="F327" s="224">
        <f t="shared" si="140"/>
        <v>851</v>
      </c>
      <c r="G327" s="224">
        <f t="shared" si="140"/>
        <v>1187</v>
      </c>
      <c r="H327" s="225">
        <f t="shared" si="141"/>
        <v>0.4175662414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8</v>
      </c>
      <c r="G328" s="224">
        <f t="shared" si="142"/>
        <v>14</v>
      </c>
      <c r="H328" s="225">
        <f t="shared" si="141"/>
        <v>0.3636363636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11</v>
      </c>
      <c r="G329" s="224">
        <f t="shared" si="143"/>
        <v>23</v>
      </c>
      <c r="H329" s="225">
        <f t="shared" si="141"/>
        <v>0.3235294118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3827</v>
      </c>
      <c r="F330" s="213">
        <f t="shared" si="144"/>
        <v>1910</v>
      </c>
      <c r="G330" s="213">
        <f t="shared" si="144"/>
        <v>1917</v>
      </c>
      <c r="H330" s="227">
        <f t="shared" si="141"/>
        <v>0.4990854455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1040</v>
      </c>
      <c r="F333" s="224">
        <f>U298</f>
        <v>47</v>
      </c>
      <c r="G333" s="224">
        <f t="shared" ref="G333:G334" si="146">J344-G335</f>
        <v>236</v>
      </c>
      <c r="H333" s="230">
        <f t="shared" ref="H333:H336" si="147">E333+F333+G333</f>
        <v>1323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851</v>
      </c>
      <c r="F334" s="224">
        <f>V298</f>
        <v>192</v>
      </c>
      <c r="G334" s="224">
        <f t="shared" si="146"/>
        <v>219</v>
      </c>
      <c r="H334" s="230">
        <f t="shared" si="147"/>
        <v>1262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8</v>
      </c>
      <c r="F335" s="224">
        <f>W298</f>
        <v>4</v>
      </c>
      <c r="G335" s="231">
        <v>0.0</v>
      </c>
      <c r="H335" s="230">
        <f t="shared" si="147"/>
        <v>12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11</v>
      </c>
      <c r="F336" s="224">
        <f>X298</f>
        <v>17</v>
      </c>
      <c r="G336" s="231">
        <v>1.0</v>
      </c>
      <c r="H336" s="230">
        <f t="shared" si="147"/>
        <v>29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1910</v>
      </c>
      <c r="F337" s="213">
        <f t="shared" si="148"/>
        <v>260</v>
      </c>
      <c r="G337" s="213">
        <f t="shared" si="148"/>
        <v>456</v>
      </c>
      <c r="H337" s="232">
        <f>H333+H334+H335+H336</f>
        <v>2626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709</v>
      </c>
      <c r="F344" s="245">
        <v>434.0</v>
      </c>
      <c r="G344" s="245">
        <f t="shared" ref="G344:G346" si="150">SUM(E344:F344)</f>
        <v>1143</v>
      </c>
      <c r="H344" s="246">
        <v>33.0</v>
      </c>
      <c r="I344" s="246">
        <v>159.0</v>
      </c>
      <c r="J344" s="246">
        <v>236.0</v>
      </c>
      <c r="K344" s="247">
        <f t="shared" ref="K344:K345" si="151">M344-L344</f>
        <v>742</v>
      </c>
      <c r="L344" s="247">
        <f t="shared" ref="L344:L345" si="152">F344+I344</f>
        <v>593</v>
      </c>
      <c r="M344" s="248">
        <f t="shared" ref="M344:M345" si="153">H333+H335</f>
        <v>1335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752</v>
      </c>
      <c r="F345" s="245">
        <v>319.0</v>
      </c>
      <c r="G345" s="245">
        <f t="shared" si="150"/>
        <v>1071</v>
      </c>
      <c r="H345" s="246">
        <v>45.0</v>
      </c>
      <c r="I345" s="246">
        <v>175.0</v>
      </c>
      <c r="J345" s="246">
        <f>SUM(H345:I345)</f>
        <v>220</v>
      </c>
      <c r="K345" s="247">
        <f t="shared" si="151"/>
        <v>797</v>
      </c>
      <c r="L345" s="247">
        <f t="shared" si="152"/>
        <v>494</v>
      </c>
      <c r="M345" s="248">
        <f t="shared" si="153"/>
        <v>1291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1461</v>
      </c>
      <c r="F346" s="250">
        <f>SUM(F344:F345)</f>
        <v>753</v>
      </c>
      <c r="G346" s="250">
        <f t="shared" si="150"/>
        <v>2214</v>
      </c>
      <c r="H346" s="251">
        <f t="shared" ref="H346:M346" si="154">SUM(H344:H345)</f>
        <v>78</v>
      </c>
      <c r="I346" s="251">
        <f t="shared" si="154"/>
        <v>334</v>
      </c>
      <c r="J346" s="251">
        <f t="shared" si="154"/>
        <v>456</v>
      </c>
      <c r="K346" s="252">
        <f t="shared" si="154"/>
        <v>1539</v>
      </c>
      <c r="L346" s="252">
        <f t="shared" si="154"/>
        <v>1087</v>
      </c>
      <c r="M346" s="253">
        <f t="shared" si="154"/>
        <v>2626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2.0</v>
      </c>
      <c r="G353" s="266">
        <f t="shared" ref="G353:G356" si="155">SUM(E353:F353)</f>
        <v>2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5.0</v>
      </c>
      <c r="G354" s="269">
        <f t="shared" si="155"/>
        <v>5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5.0</v>
      </c>
      <c r="G355" s="272">
        <f t="shared" si="155"/>
        <v>5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0.0</v>
      </c>
      <c r="F356" s="274">
        <v>9.0</v>
      </c>
      <c r="G356" s="275">
        <f t="shared" si="155"/>
        <v>9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0</v>
      </c>
      <c r="F357" s="277">
        <f t="shared" si="156"/>
        <v>21</v>
      </c>
      <c r="G357" s="277">
        <f t="shared" si="156"/>
        <v>21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12.0</v>
      </c>
      <c r="F358" s="279">
        <v>59.0</v>
      </c>
      <c r="G358" s="279">
        <f>SUM(E358:F358)</f>
        <v>71</v>
      </c>
      <c r="H358" s="163"/>
      <c r="I358" s="280">
        <f>G357+G358</f>
        <v>92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43593.0</v>
      </c>
      <c r="K365" s="5"/>
      <c r="L365" s="5"/>
      <c r="M365" s="5"/>
      <c r="N365" s="22"/>
      <c r="O365" s="225">
        <f>J365/J373</f>
        <v>0.507662746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9044.0</v>
      </c>
      <c r="K366" s="5"/>
      <c r="L366" s="5"/>
      <c r="M366" s="5"/>
      <c r="N366" s="22"/>
      <c r="O366" s="225">
        <f>J366/J373</f>
        <v>0.1053219984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5886.0</v>
      </c>
      <c r="K367" s="5"/>
      <c r="L367" s="5"/>
      <c r="M367" s="5"/>
      <c r="N367" s="22"/>
      <c r="O367" s="225">
        <f>J367/J373</f>
        <v>0.06854547572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5028.0</v>
      </c>
      <c r="K368" s="5"/>
      <c r="L368" s="5"/>
      <c r="M368" s="5"/>
      <c r="N368" s="22"/>
      <c r="O368" s="225">
        <f>J368/J373</f>
        <v>0.05855362758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4549.0</v>
      </c>
      <c r="K369" s="5"/>
      <c r="L369" s="5"/>
      <c r="M369" s="5"/>
      <c r="N369" s="22"/>
      <c r="O369" s="225">
        <f>J369/J373</f>
        <v>0.05297542797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3899.0</v>
      </c>
      <c r="K370" s="5"/>
      <c r="L370" s="5"/>
      <c r="M370" s="5"/>
      <c r="N370" s="22"/>
      <c r="O370" s="225">
        <f>J370/J373</f>
        <v>0.04540584605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7887.0</v>
      </c>
      <c r="K371" s="5"/>
      <c r="L371" s="5"/>
      <c r="M371" s="5"/>
      <c r="N371" s="22"/>
      <c r="O371" s="225">
        <f>J371/J373</f>
        <v>0.09184814254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5984.0</v>
      </c>
      <c r="K372" s="5"/>
      <c r="L372" s="5"/>
      <c r="M372" s="5"/>
      <c r="N372" s="22"/>
      <c r="O372" s="225">
        <f>J372/J373</f>
        <v>0.06968673576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85870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595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17241.0</v>
      </c>
      <c r="I381" s="22"/>
      <c r="J381" s="316">
        <f>H381/H387</f>
        <v>0.2007802492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19932</v>
      </c>
      <c r="U381" s="22"/>
      <c r="V381" s="322">
        <f>T381/T387</f>
        <v>0.1887321276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3779.0</v>
      </c>
      <c r="I382" s="22"/>
      <c r="J382" s="316">
        <f>H382/H387</f>
        <v>0.04400838477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5106</v>
      </c>
      <c r="U382" s="22"/>
      <c r="V382" s="322">
        <f>T382/T387</f>
        <v>0.04834769435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0.0001048095959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0.0002367200076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0.00002329102131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0.00009468800303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21031</v>
      </c>
      <c r="I385" s="22"/>
      <c r="J385" s="316">
        <f>H385/H387</f>
        <v>0.2449167346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25073</v>
      </c>
      <c r="U385" s="22"/>
      <c r="V385" s="322">
        <f>T385/T387</f>
        <v>0.23741123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64839</v>
      </c>
      <c r="I386" s="22"/>
      <c r="J386" s="316">
        <f>H386/H387</f>
        <v>0.7550832654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80537</v>
      </c>
      <c r="U386" s="22"/>
      <c r="V386" s="322">
        <f>T386/T387</f>
        <v>0.76258877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85870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105610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44433.0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5.0</v>
      </c>
      <c r="K17" s="54">
        <f t="shared" si="3"/>
        <v>3</v>
      </c>
      <c r="L17" s="56">
        <f t="shared" si="4"/>
        <v>0.625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4.0</v>
      </c>
      <c r="G19" s="54">
        <f t="shared" ref="G19:G20" si="5">E19-F19</f>
        <v>6</v>
      </c>
      <c r="H19" s="55">
        <f t="shared" ref="H19:H20" si="6">F19/E19</f>
        <v>0.4</v>
      </c>
      <c r="I19" s="54">
        <v>10.0</v>
      </c>
      <c r="J19" s="53">
        <v>5.0</v>
      </c>
      <c r="K19" s="54">
        <f t="shared" ref="K19:K22" si="7">I19-J19</f>
        <v>5</v>
      </c>
      <c r="L19" s="56">
        <f t="shared" ref="L19:L22" si="8">J19/I19</f>
        <v>0.5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66.0</v>
      </c>
      <c r="G20" s="54">
        <f t="shared" si="5"/>
        <v>14</v>
      </c>
      <c r="H20" s="55">
        <f t="shared" si="6"/>
        <v>0.825</v>
      </c>
      <c r="I20" s="54">
        <v>70.0</v>
      </c>
      <c r="J20" s="53">
        <v>45.0</v>
      </c>
      <c r="K20" s="54">
        <f t="shared" si="7"/>
        <v>25</v>
      </c>
      <c r="L20" s="56">
        <f t="shared" si="8"/>
        <v>0.6428571429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15.0</v>
      </c>
      <c r="K21" s="54">
        <f t="shared" si="7"/>
        <v>12</v>
      </c>
      <c r="L21" s="56">
        <f t="shared" si="8"/>
        <v>0.5555555556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1.0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31.0</v>
      </c>
      <c r="F22" s="53">
        <v>29.0</v>
      </c>
      <c r="G22" s="54">
        <f>E22-F22</f>
        <v>2</v>
      </c>
      <c r="H22" s="55">
        <f>F22/E22</f>
        <v>0.935483871</v>
      </c>
      <c r="I22" s="54">
        <v>60.0</v>
      </c>
      <c r="J22" s="53">
        <v>34.0</v>
      </c>
      <c r="K22" s="54">
        <f t="shared" si="7"/>
        <v>26</v>
      </c>
      <c r="L22" s="56">
        <f t="shared" si="8"/>
        <v>0.5666666667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>
        <v>1.0</v>
      </c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3.0</v>
      </c>
      <c r="S23" s="54">
        <v>6.0</v>
      </c>
      <c r="T23" s="56">
        <f>R23/Q23</f>
        <v>0.3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8.0</v>
      </c>
      <c r="K25" s="54">
        <f t="shared" ref="K25:K30" si="11">I25-J25</f>
        <v>0</v>
      </c>
      <c r="L25" s="56">
        <f t="shared" ref="L25:L30" si="12">J25/I25</f>
        <v>1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19.0</v>
      </c>
      <c r="K26" s="54">
        <f t="shared" si="11"/>
        <v>11</v>
      </c>
      <c r="L26" s="56">
        <f t="shared" si="12"/>
        <v>0.6333333333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14.0</v>
      </c>
      <c r="K27" s="54">
        <f t="shared" si="11"/>
        <v>1</v>
      </c>
      <c r="L27" s="56">
        <f t="shared" si="12"/>
        <v>0.9333333333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46.0</v>
      </c>
      <c r="G28" s="54">
        <f t="shared" ref="G28:G29" si="13">E28-F28</f>
        <v>25</v>
      </c>
      <c r="H28" s="55">
        <f t="shared" ref="H28:H29" si="14">F28/E28</f>
        <v>0.6478873239</v>
      </c>
      <c r="I28" s="54">
        <v>24.0</v>
      </c>
      <c r="J28" s="53">
        <v>17.0</v>
      </c>
      <c r="K28" s="54">
        <f t="shared" si="11"/>
        <v>7</v>
      </c>
      <c r="L28" s="56">
        <f t="shared" si="12"/>
        <v>0.7083333333</v>
      </c>
      <c r="M28" s="66"/>
      <c r="N28" s="61"/>
      <c r="O28" s="59"/>
      <c r="P28" s="55"/>
      <c r="Q28" s="66">
        <v>10.0</v>
      </c>
      <c r="R28" s="53">
        <v>0.0</v>
      </c>
      <c r="S28" s="54">
        <f>Q28-R28</f>
        <v>10</v>
      </c>
      <c r="T28" s="56">
        <f>R28/Q28</f>
        <v>0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75.0</v>
      </c>
      <c r="G29" s="54">
        <f t="shared" si="13"/>
        <v>31</v>
      </c>
      <c r="H29" s="55">
        <f t="shared" si="14"/>
        <v>0.7075471698</v>
      </c>
      <c r="I29" s="68">
        <v>101.0</v>
      </c>
      <c r="J29" s="69">
        <v>97.0</v>
      </c>
      <c r="K29" s="54">
        <f t="shared" si="11"/>
        <v>4</v>
      </c>
      <c r="L29" s="56">
        <f t="shared" si="12"/>
        <v>0.9603960396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65.0</v>
      </c>
      <c r="G34" s="54">
        <f>E34-F34</f>
        <v>3</v>
      </c>
      <c r="H34" s="55">
        <f>F34/E34</f>
        <v>0.9558823529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12.0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26.0</v>
      </c>
      <c r="G38" s="54">
        <f>E38-F38</f>
        <v>25</v>
      </c>
      <c r="H38" s="55">
        <f>F38/E38</f>
        <v>0.5098039216</v>
      </c>
      <c r="I38" s="54">
        <v>26.0</v>
      </c>
      <c r="J38" s="53">
        <v>16.0</v>
      </c>
      <c r="K38" s="54">
        <f>I38-J38</f>
        <v>10</v>
      </c>
      <c r="L38" s="56">
        <f>J38/I38</f>
        <v>0.6153846154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4.0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22.0</v>
      </c>
      <c r="K41" s="54">
        <f t="shared" ref="K41:K42" si="17">I41-J41</f>
        <v>14</v>
      </c>
      <c r="L41" s="56">
        <f t="shared" ref="L41:L42" si="18">J41/I41</f>
        <v>0.6111111111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198.0</v>
      </c>
      <c r="G42" s="54">
        <f t="shared" si="15"/>
        <v>8</v>
      </c>
      <c r="H42" s="55">
        <f t="shared" si="16"/>
        <v>0.9611650485</v>
      </c>
      <c r="I42" s="54">
        <v>250.0</v>
      </c>
      <c r="J42" s="53">
        <v>95.0</v>
      </c>
      <c r="K42" s="54">
        <f t="shared" si="17"/>
        <v>155</v>
      </c>
      <c r="L42" s="56">
        <f t="shared" si="18"/>
        <v>0.38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3.0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6.0</v>
      </c>
      <c r="G49" s="54">
        <f>E49-F49</f>
        <v>3</v>
      </c>
      <c r="H49" s="55">
        <f>F49/E49</f>
        <v>0.6666666667</v>
      </c>
      <c r="I49" s="54">
        <v>40.0</v>
      </c>
      <c r="J49" s="53">
        <v>16.0</v>
      </c>
      <c r="K49" s="54">
        <f>I49-J49</f>
        <v>24</v>
      </c>
      <c r="L49" s="56">
        <f>J49/I49</f>
        <v>0.4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1.0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20.0</v>
      </c>
      <c r="G58" s="54">
        <f>E58-F58</f>
        <v>16</v>
      </c>
      <c r="H58" s="55">
        <f>F58/E58</f>
        <v>0.5555555556</v>
      </c>
      <c r="I58" s="54">
        <v>48.0</v>
      </c>
      <c r="J58" s="53">
        <v>23.0</v>
      </c>
      <c r="K58" s="54">
        <f>I58-J58</f>
        <v>25</v>
      </c>
      <c r="L58" s="56">
        <f>J58/I58</f>
        <v>0.4791666667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>
        <v>1.0</v>
      </c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2.0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6.0</v>
      </c>
      <c r="G73" s="54">
        <f t="shared" ref="G73:G75" si="19">E73-F73</f>
        <v>6</v>
      </c>
      <c r="H73" s="55">
        <f t="shared" ref="H73:H75" si="20">F73/E73</f>
        <v>0.5</v>
      </c>
      <c r="I73" s="54">
        <v>11.0</v>
      </c>
      <c r="J73" s="53">
        <v>11.0</v>
      </c>
      <c r="K73" s="54">
        <f t="shared" ref="K73:K76" si="21">I73-J73</f>
        <v>0</v>
      </c>
      <c r="L73" s="56">
        <f t="shared" ref="L73:L76" si="22">J73/I73</f>
        <v>1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2.0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14.0</v>
      </c>
      <c r="G75" s="54">
        <f t="shared" si="19"/>
        <v>26</v>
      </c>
      <c r="H75" s="55">
        <f t="shared" si="20"/>
        <v>0.35</v>
      </c>
      <c r="I75" s="54">
        <v>80.0</v>
      </c>
      <c r="J75" s="53">
        <v>20.0</v>
      </c>
      <c r="K75" s="54">
        <f t="shared" si="21"/>
        <v>60</v>
      </c>
      <c r="L75" s="56">
        <f t="shared" si="22"/>
        <v>0.25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10.0</v>
      </c>
      <c r="K78" s="54">
        <f>I78-J78</f>
        <v>10</v>
      </c>
      <c r="L78" s="56">
        <f>J78/I78</f>
        <v>0.5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8.0</v>
      </c>
      <c r="G82" s="54">
        <f>E82-F82</f>
        <v>2</v>
      </c>
      <c r="H82" s="55">
        <f>F82/E82</f>
        <v>0.8</v>
      </c>
      <c r="I82" s="54">
        <v>20.0</v>
      </c>
      <c r="J82" s="53">
        <v>4.0</v>
      </c>
      <c r="K82" s="54">
        <f>I82-J82</f>
        <v>16</v>
      </c>
      <c r="L82" s="56">
        <f>J82/I82</f>
        <v>0.2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>
        <v>1.0</v>
      </c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4.0</v>
      </c>
      <c r="G85" s="54">
        <f>E85-F85</f>
        <v>4</v>
      </c>
      <c r="H85" s="55">
        <f>F85/E85</f>
        <v>0.5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/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10.0</v>
      </c>
      <c r="G93" s="54">
        <f t="shared" ref="G93:G97" si="25">E93-F93</f>
        <v>13</v>
      </c>
      <c r="H93" s="55">
        <f t="shared" ref="H93:H97" si="26">F93/E93</f>
        <v>0.4347826087</v>
      </c>
      <c r="I93" s="54">
        <v>30.0</v>
      </c>
      <c r="J93" s="53">
        <v>5.0</v>
      </c>
      <c r="K93" s="54">
        <f t="shared" si="23"/>
        <v>25</v>
      </c>
      <c r="L93" s="56">
        <f t="shared" si="24"/>
        <v>0.1666666667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2.0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860</v>
      </c>
      <c r="F95" s="77">
        <f t="shared" si="27"/>
        <v>629</v>
      </c>
      <c r="G95" s="77">
        <f t="shared" si="25"/>
        <v>231</v>
      </c>
      <c r="H95" s="33">
        <f t="shared" si="26"/>
        <v>0.7313953488</v>
      </c>
      <c r="I95" s="32">
        <f t="shared" ref="I95:J95" si="28">SUM(I11:I94)</f>
        <v>1001</v>
      </c>
      <c r="J95" s="32">
        <f t="shared" si="28"/>
        <v>507</v>
      </c>
      <c r="K95" s="32">
        <f t="shared" ref="K95:K97" si="34">I95-J95</f>
        <v>494</v>
      </c>
      <c r="L95" s="78">
        <f t="shared" ref="L95:L97" si="35">J95/I95</f>
        <v>0.5064935065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3</v>
      </c>
      <c r="S95" s="81">
        <f t="shared" si="31"/>
        <v>19</v>
      </c>
      <c r="T95" s="78">
        <f t="shared" si="32"/>
        <v>0.1363636364</v>
      </c>
      <c r="U95" s="77">
        <f t="shared" ref="U95:X95" si="33">SUM(U11:U94)</f>
        <v>14</v>
      </c>
      <c r="V95" s="77">
        <f t="shared" si="33"/>
        <v>38</v>
      </c>
      <c r="W95" s="77">
        <f t="shared" si="33"/>
        <v>1</v>
      </c>
      <c r="X95" s="82">
        <f t="shared" si="33"/>
        <v>3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2.0</v>
      </c>
      <c r="G96" s="88">
        <f t="shared" si="25"/>
        <v>0</v>
      </c>
      <c r="H96" s="89">
        <f t="shared" si="26"/>
        <v>1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3.0</v>
      </c>
      <c r="K97" s="98">
        <f t="shared" si="34"/>
        <v>12</v>
      </c>
      <c r="L97" s="99">
        <f t="shared" si="35"/>
        <v>0.2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8.0</v>
      </c>
      <c r="K100" s="98">
        <f t="shared" si="38"/>
        <v>12</v>
      </c>
      <c r="L100" s="99">
        <f t="shared" si="39"/>
        <v>0.4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2.0</v>
      </c>
      <c r="G102" s="96">
        <f>E102-F102</f>
        <v>11</v>
      </c>
      <c r="H102" s="97">
        <f>F102/E102</f>
        <v>0.1538461538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>
        <v>1.0</v>
      </c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19.0</v>
      </c>
      <c r="G116" s="96">
        <f>E116-F116</f>
        <v>14</v>
      </c>
      <c r="H116" s="97">
        <f>F116/E116</f>
        <v>0.5757575758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>
        <v>1.0</v>
      </c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/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43.0</v>
      </c>
      <c r="G123" s="96">
        <f t="shared" si="42"/>
        <v>27</v>
      </c>
      <c r="H123" s="97">
        <f t="shared" si="43"/>
        <v>0.6142857143</v>
      </c>
      <c r="I123" s="96">
        <v>67.0</v>
      </c>
      <c r="J123" s="95">
        <v>8.0</v>
      </c>
      <c r="K123" s="98">
        <f t="shared" si="44"/>
        <v>59</v>
      </c>
      <c r="L123" s="99">
        <f t="shared" si="45"/>
        <v>0.1194029851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3.0</v>
      </c>
      <c r="W123" s="95"/>
      <c r="X123" s="101">
        <v>2.0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6.0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19.0</v>
      </c>
      <c r="G127" s="96">
        <f t="shared" si="46"/>
        <v>11</v>
      </c>
      <c r="H127" s="97">
        <f t="shared" si="47"/>
        <v>0.6333333333</v>
      </c>
      <c r="I127" s="96">
        <v>28.0</v>
      </c>
      <c r="J127" s="95">
        <v>20.0</v>
      </c>
      <c r="K127" s="98">
        <f t="shared" ref="K127:K129" si="48">I127-J127</f>
        <v>8</v>
      </c>
      <c r="L127" s="99">
        <f t="shared" ref="L127:L129" si="49">J127/I127</f>
        <v>0.7142857143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2.0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1.0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2.0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15.0</v>
      </c>
      <c r="K140" s="98">
        <f t="shared" si="50"/>
        <v>11</v>
      </c>
      <c r="L140" s="99">
        <f t="shared" si="51"/>
        <v>0.5769230769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15.0</v>
      </c>
      <c r="K147" s="98">
        <f>I147-J147</f>
        <v>5</v>
      </c>
      <c r="L147" s="99">
        <f>J147/I147</f>
        <v>0.75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20.0</v>
      </c>
      <c r="G149" s="96">
        <f>E149-F149</f>
        <v>4</v>
      </c>
      <c r="H149" s="97">
        <f>F149/E149</f>
        <v>0.8333333333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217</v>
      </c>
      <c r="G159" s="107">
        <f t="shared" ref="G159:G160" si="61">E159-F159</f>
        <v>139</v>
      </c>
      <c r="H159" s="108">
        <f t="shared" ref="H159:H160" si="62">F159/E159</f>
        <v>0.6095505618</v>
      </c>
      <c r="I159" s="107">
        <f t="shared" ref="I159:J159" si="55">SUM(I96:I158)</f>
        <v>276</v>
      </c>
      <c r="J159" s="107">
        <f t="shared" si="55"/>
        <v>106</v>
      </c>
      <c r="K159" s="109">
        <f t="shared" si="56"/>
        <v>170</v>
      </c>
      <c r="L159" s="110">
        <f t="shared" si="57"/>
        <v>0.384057971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18</v>
      </c>
      <c r="V159" s="107">
        <f t="shared" si="60"/>
        <v>37</v>
      </c>
      <c r="W159" s="107">
        <f t="shared" si="60"/>
        <v>2</v>
      </c>
      <c r="X159" s="111">
        <f t="shared" si="60"/>
        <v>3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8.0</v>
      </c>
      <c r="G160" s="116">
        <f t="shared" si="61"/>
        <v>11</v>
      </c>
      <c r="H160" s="117">
        <f t="shared" si="62"/>
        <v>0.4210526316</v>
      </c>
      <c r="I160" s="116">
        <v>15.0</v>
      </c>
      <c r="J160" s="115">
        <v>7.0</v>
      </c>
      <c r="K160" s="118">
        <f t="shared" si="56"/>
        <v>8</v>
      </c>
      <c r="L160" s="119">
        <f t="shared" si="57"/>
        <v>0.4666666667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1.0</v>
      </c>
      <c r="K162" s="127">
        <f>I162-J162</f>
        <v>4</v>
      </c>
      <c r="L162" s="128">
        <f>J162/I162</f>
        <v>0.2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13.0</v>
      </c>
      <c r="G174" s="125">
        <f t="shared" ref="G174:G175" si="65">E174-F174</f>
        <v>14</v>
      </c>
      <c r="H174" s="126">
        <f t="shared" ref="H174:H175" si="66">F174/E174</f>
        <v>0.4814814815</v>
      </c>
      <c r="I174" s="125">
        <v>54.0</v>
      </c>
      <c r="J174" s="121">
        <v>16.0</v>
      </c>
      <c r="K174" s="127">
        <f t="shared" ref="K174:K175" si="67">I174-J174</f>
        <v>38</v>
      </c>
      <c r="L174" s="128">
        <f t="shared" ref="L174:L175" si="68">J174/I174</f>
        <v>0.2962962963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3.0</v>
      </c>
      <c r="K175" s="127">
        <f t="shared" si="67"/>
        <v>7</v>
      </c>
      <c r="L175" s="128">
        <f t="shared" si="68"/>
        <v>0.3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>
        <v>1.0</v>
      </c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7.0</v>
      </c>
      <c r="K188" s="127">
        <f t="shared" si="71"/>
        <v>3</v>
      </c>
      <c r="L188" s="128">
        <f t="shared" si="72"/>
        <v>0.7</v>
      </c>
      <c r="M188" s="125"/>
      <c r="N188" s="121"/>
      <c r="O188" s="127"/>
      <c r="P188" s="126"/>
      <c r="Q188" s="125"/>
      <c r="R188" s="121"/>
      <c r="S188" s="127"/>
      <c r="T188" s="128"/>
      <c r="U188" s="120">
        <v>1.0</v>
      </c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6.0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>
        <v>1.0</v>
      </c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1.0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21.0</v>
      </c>
      <c r="G208" s="125">
        <f t="shared" si="73"/>
        <v>35</v>
      </c>
      <c r="H208" s="126">
        <f t="shared" si="74"/>
        <v>0.375</v>
      </c>
      <c r="I208" s="125">
        <v>56.0</v>
      </c>
      <c r="J208" s="121">
        <v>22.0</v>
      </c>
      <c r="K208" s="127">
        <f t="shared" si="75"/>
        <v>34</v>
      </c>
      <c r="L208" s="128">
        <f t="shared" si="76"/>
        <v>0.3928571429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1.0</v>
      </c>
      <c r="W208" s="121"/>
      <c r="X208" s="122">
        <v>1.0</v>
      </c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1.0</v>
      </c>
      <c r="G209" s="125">
        <f t="shared" si="73"/>
        <v>4</v>
      </c>
      <c r="H209" s="126">
        <f t="shared" si="74"/>
        <v>0.2</v>
      </c>
      <c r="I209" s="125">
        <v>5.0</v>
      </c>
      <c r="J209" s="121">
        <v>4.0</v>
      </c>
      <c r="K209" s="127">
        <f t="shared" si="75"/>
        <v>1</v>
      </c>
      <c r="L209" s="128">
        <f t="shared" si="76"/>
        <v>0.8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2.0</v>
      </c>
      <c r="S209" s="127">
        <f>Q209-R209</f>
        <v>3</v>
      </c>
      <c r="T209" s="128">
        <f>R209/Q209</f>
        <v>0.4</v>
      </c>
      <c r="U209" s="120">
        <v>1.0</v>
      </c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17.0</v>
      </c>
      <c r="G220" s="125">
        <f>E220-F220</f>
        <v>31</v>
      </c>
      <c r="H220" s="126">
        <f>F220/E220</f>
        <v>0.3541666667</v>
      </c>
      <c r="I220" s="125">
        <v>34.0</v>
      </c>
      <c r="J220" s="121">
        <v>8.0</v>
      </c>
      <c r="K220" s="127">
        <f>I220-J220</f>
        <v>26</v>
      </c>
      <c r="L220" s="128">
        <f>J220/I220</f>
        <v>0.2352941176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1.0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111</v>
      </c>
      <c r="G222" s="77">
        <f t="shared" ref="G222:G223" si="86">E222-F222</f>
        <v>158</v>
      </c>
      <c r="H222" s="33">
        <f t="shared" ref="H222:H223" si="87">F222/E222</f>
        <v>0.4126394052</v>
      </c>
      <c r="I222" s="77">
        <f t="shared" ref="I222:J222" si="82">SUM(I160:I221)</f>
        <v>382</v>
      </c>
      <c r="J222" s="77">
        <f t="shared" si="82"/>
        <v>101</v>
      </c>
      <c r="K222" s="32">
        <f t="shared" ref="K222:K223" si="88">I222-J222</f>
        <v>281</v>
      </c>
      <c r="L222" s="78">
        <f t="shared" ref="L222:L223" si="89">J222/I222</f>
        <v>0.2643979058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2</v>
      </c>
      <c r="S222" s="32">
        <f>Q222-R222</f>
        <v>3</v>
      </c>
      <c r="T222" s="78">
        <f>R222/Q222</f>
        <v>0.4</v>
      </c>
      <c r="U222" s="76">
        <f t="shared" ref="U222:X222" si="85">SUM(U160:U221)</f>
        <v>6</v>
      </c>
      <c r="V222" s="77">
        <f t="shared" si="85"/>
        <v>24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3.0</v>
      </c>
      <c r="K223" s="141">
        <f t="shared" si="88"/>
        <v>27</v>
      </c>
      <c r="L223" s="142">
        <f t="shared" si="89"/>
        <v>0.1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>
        <v>1.0</v>
      </c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6.0</v>
      </c>
      <c r="G232" s="143">
        <f>E232-F232</f>
        <v>17</v>
      </c>
      <c r="H232" s="146">
        <f>F232/E232</f>
        <v>0.2608695652</v>
      </c>
      <c r="I232" s="143">
        <v>58.0</v>
      </c>
      <c r="J232" s="144">
        <v>18.0</v>
      </c>
      <c r="K232" s="145">
        <f t="shared" si="90"/>
        <v>40</v>
      </c>
      <c r="L232" s="147">
        <f t="shared" si="91"/>
        <v>0.3103448276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58.0</v>
      </c>
      <c r="G238" s="143">
        <f t="shared" si="92"/>
        <v>42</v>
      </c>
      <c r="H238" s="146">
        <f t="shared" si="93"/>
        <v>0.58</v>
      </c>
      <c r="I238" s="143">
        <v>96.0</v>
      </c>
      <c r="J238" s="144">
        <v>89.0</v>
      </c>
      <c r="K238" s="145">
        <f>I238-J238</f>
        <v>7</v>
      </c>
      <c r="L238" s="147">
        <f>J238/I238</f>
        <v>0.9270833333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4.0</v>
      </c>
      <c r="V238" s="144">
        <v>15.0</v>
      </c>
      <c r="W238" s="144"/>
      <c r="X238" s="148">
        <v>7.0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>
        <v>1.0</v>
      </c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33.0</v>
      </c>
      <c r="K242" s="145">
        <f t="shared" si="94"/>
        <v>7</v>
      </c>
      <c r="L242" s="147">
        <f t="shared" si="95"/>
        <v>0.825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4.0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8.0</v>
      </c>
      <c r="K257" s="145">
        <f>I257-J257</f>
        <v>2</v>
      </c>
      <c r="L257" s="147">
        <f>J257/I257</f>
        <v>0.8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3.0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4.0</v>
      </c>
      <c r="G259" s="143">
        <f>E259-F259</f>
        <v>6</v>
      </c>
      <c r="H259" s="146">
        <f>F259/E259</f>
        <v>0.4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3.0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7.0</v>
      </c>
      <c r="G268" s="143">
        <f>E268-F268</f>
        <v>8</v>
      </c>
      <c r="H268" s="146">
        <f>F268/E268</f>
        <v>0.4666666667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5.0</v>
      </c>
      <c r="K269" s="145">
        <f t="shared" si="96"/>
        <v>6</v>
      </c>
      <c r="L269" s="147">
        <f t="shared" si="97"/>
        <v>0.4545454545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10.0</v>
      </c>
      <c r="K270" s="145">
        <f t="shared" si="96"/>
        <v>0</v>
      </c>
      <c r="L270" s="147">
        <f t="shared" si="97"/>
        <v>1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5.0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4.0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2.0</v>
      </c>
      <c r="K278" s="145">
        <f>I278-J278</f>
        <v>7</v>
      </c>
      <c r="L278" s="147">
        <f>J278/I278</f>
        <v>0.2222222222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>
        <v>1.0</v>
      </c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2.0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>
        <v>1.0</v>
      </c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105</v>
      </c>
      <c r="G297" s="77">
        <f>E297-F297</f>
        <v>143</v>
      </c>
      <c r="H297" s="33">
        <f t="shared" ref="H297:H298" si="108">F297/E297</f>
        <v>0.4233870968</v>
      </c>
      <c r="I297" s="77">
        <f t="shared" ref="I297:J297" si="103">SUM(I223:I296)</f>
        <v>379</v>
      </c>
      <c r="J297" s="77">
        <f t="shared" si="103"/>
        <v>181</v>
      </c>
      <c r="K297" s="77">
        <f>I297-J297</f>
        <v>198</v>
      </c>
      <c r="L297" s="78">
        <f t="shared" ref="L297:L298" si="110">J297/I297</f>
        <v>0.4775725594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10</v>
      </c>
      <c r="V297" s="77">
        <f t="shared" si="106"/>
        <v>77</v>
      </c>
      <c r="W297" s="77">
        <f t="shared" si="106"/>
        <v>0</v>
      </c>
      <c r="X297" s="82">
        <f t="shared" si="106"/>
        <v>7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1733</v>
      </c>
      <c r="F298" s="158">
        <f t="shared" si="107"/>
        <v>1062</v>
      </c>
      <c r="G298" s="158">
        <f t="shared" si="107"/>
        <v>671</v>
      </c>
      <c r="H298" s="159">
        <f t="shared" si="108"/>
        <v>0.6128101558</v>
      </c>
      <c r="I298" s="158">
        <f t="shared" ref="I298:K298" si="109">I95+I159+I222+I297</f>
        <v>2038</v>
      </c>
      <c r="J298" s="158">
        <f t="shared" si="109"/>
        <v>895</v>
      </c>
      <c r="K298" s="158">
        <f t="shared" si="109"/>
        <v>1143</v>
      </c>
      <c r="L298" s="160">
        <f t="shared" si="110"/>
        <v>0.4391560353</v>
      </c>
      <c r="M298" s="158">
        <f t="shared" ref="M298:O298" si="111">M95+M159+M222+M297</f>
        <v>22</v>
      </c>
      <c r="N298" s="158">
        <f t="shared" si="111"/>
        <v>8</v>
      </c>
      <c r="O298" s="158">
        <f t="shared" si="111"/>
        <v>14</v>
      </c>
      <c r="P298" s="159">
        <f t="shared" si="112"/>
        <v>0.3636363636</v>
      </c>
      <c r="Q298" s="158">
        <f t="shared" ref="Q298:S298" si="113">Q95+Q159+Q222+Q297</f>
        <v>34</v>
      </c>
      <c r="R298" s="158">
        <f t="shared" si="113"/>
        <v>11</v>
      </c>
      <c r="S298" s="158">
        <f t="shared" si="113"/>
        <v>23</v>
      </c>
      <c r="T298" s="160">
        <f t="shared" si="114"/>
        <v>0.3235294118</v>
      </c>
      <c r="U298" s="157">
        <f t="shared" ref="U298:X298" si="115">U95+U159+U222+U297</f>
        <v>48</v>
      </c>
      <c r="V298" s="158">
        <f t="shared" si="115"/>
        <v>176</v>
      </c>
      <c r="W298" s="158">
        <f t="shared" si="115"/>
        <v>4</v>
      </c>
      <c r="X298" s="161">
        <f t="shared" si="115"/>
        <v>14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860</v>
      </c>
      <c r="F306" s="179">
        <f t="shared" si="116"/>
        <v>629</v>
      </c>
      <c r="G306" s="178">
        <f t="shared" si="116"/>
        <v>231</v>
      </c>
      <c r="H306" s="180">
        <f t="shared" ref="H306:H307" si="120">F306/E306</f>
        <v>0.7313953488</v>
      </c>
      <c r="I306" s="178">
        <f t="shared" ref="I306:O306" si="117">(I95)</f>
        <v>1001</v>
      </c>
      <c r="J306" s="179">
        <f t="shared" si="117"/>
        <v>507</v>
      </c>
      <c r="K306" s="178">
        <f t="shared" si="117"/>
        <v>494</v>
      </c>
      <c r="L306" s="180">
        <f t="shared" si="117"/>
        <v>0.5064935065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3</v>
      </c>
      <c r="S306" s="178">
        <f t="shared" si="118"/>
        <v>19</v>
      </c>
      <c r="T306" s="180">
        <f t="shared" si="118"/>
        <v>0.1363636364</v>
      </c>
      <c r="U306" s="181">
        <f t="shared" si="118"/>
        <v>14</v>
      </c>
      <c r="V306" s="181">
        <f t="shared" si="118"/>
        <v>38</v>
      </c>
      <c r="W306" s="181">
        <f t="shared" si="118"/>
        <v>1</v>
      </c>
      <c r="X306" s="182">
        <f t="shared" si="118"/>
        <v>3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217</v>
      </c>
      <c r="G307" s="184">
        <f t="shared" si="119"/>
        <v>139</v>
      </c>
      <c r="H307" s="186">
        <f t="shared" si="120"/>
        <v>0.6095505618</v>
      </c>
      <c r="I307" s="184">
        <f t="shared" ref="I307:L307" si="121">I159</f>
        <v>276</v>
      </c>
      <c r="J307" s="185">
        <f t="shared" si="121"/>
        <v>106</v>
      </c>
      <c r="K307" s="184">
        <f t="shared" si="121"/>
        <v>170</v>
      </c>
      <c r="L307" s="186">
        <f t="shared" si="121"/>
        <v>0.384057971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18</v>
      </c>
      <c r="V307" s="185">
        <f t="shared" si="123"/>
        <v>37</v>
      </c>
      <c r="W307" s="185">
        <f t="shared" si="123"/>
        <v>2</v>
      </c>
      <c r="X307" s="187">
        <f t="shared" si="123"/>
        <v>3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111</v>
      </c>
      <c r="G308" s="189">
        <f t="shared" si="124"/>
        <v>158</v>
      </c>
      <c r="H308" s="191">
        <f t="shared" si="124"/>
        <v>0.4126394052</v>
      </c>
      <c r="I308" s="189">
        <f t="shared" si="124"/>
        <v>382</v>
      </c>
      <c r="J308" s="190">
        <f t="shared" si="124"/>
        <v>101</v>
      </c>
      <c r="K308" s="189">
        <f t="shared" si="124"/>
        <v>281</v>
      </c>
      <c r="L308" s="191">
        <f t="shared" si="124"/>
        <v>0.2643979058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2</v>
      </c>
      <c r="S308" s="189">
        <f t="shared" si="124"/>
        <v>3</v>
      </c>
      <c r="T308" s="191">
        <f t="shared" si="124"/>
        <v>0.4</v>
      </c>
      <c r="U308" s="192">
        <f t="shared" si="124"/>
        <v>6</v>
      </c>
      <c r="V308" s="192">
        <f t="shared" si="124"/>
        <v>24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105</v>
      </c>
      <c r="G309" s="195">
        <f t="shared" si="125"/>
        <v>143</v>
      </c>
      <c r="H309" s="197">
        <f t="shared" si="125"/>
        <v>0.4233870968</v>
      </c>
      <c r="I309" s="195">
        <f t="shared" si="125"/>
        <v>379</v>
      </c>
      <c r="J309" s="196">
        <f t="shared" si="125"/>
        <v>181</v>
      </c>
      <c r="K309" s="195">
        <f t="shared" si="125"/>
        <v>198</v>
      </c>
      <c r="L309" s="197">
        <f t="shared" si="125"/>
        <v>0.4775725594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10</v>
      </c>
      <c r="V309" s="196">
        <f t="shared" si="125"/>
        <v>77</v>
      </c>
      <c r="W309" s="196">
        <f t="shared" si="125"/>
        <v>0</v>
      </c>
      <c r="X309" s="198">
        <f t="shared" si="125"/>
        <v>7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1733</v>
      </c>
      <c r="F310" s="200">
        <f t="shared" si="126"/>
        <v>1062</v>
      </c>
      <c r="G310" s="200">
        <f t="shared" si="126"/>
        <v>671</v>
      </c>
      <c r="H310" s="201">
        <f t="shared" si="126"/>
        <v>0.6128101558</v>
      </c>
      <c r="I310" s="200">
        <f t="shared" si="126"/>
        <v>2038</v>
      </c>
      <c r="J310" s="200">
        <f t="shared" si="126"/>
        <v>895</v>
      </c>
      <c r="K310" s="200">
        <f t="shared" si="126"/>
        <v>1143</v>
      </c>
      <c r="L310" s="201">
        <f t="shared" si="126"/>
        <v>0.4391560353</v>
      </c>
      <c r="M310" s="200">
        <f t="shared" si="126"/>
        <v>22</v>
      </c>
      <c r="N310" s="200">
        <f t="shared" si="126"/>
        <v>8</v>
      </c>
      <c r="O310" s="200">
        <f t="shared" si="126"/>
        <v>14</v>
      </c>
      <c r="P310" s="201">
        <f t="shared" si="126"/>
        <v>0.3636363636</v>
      </c>
      <c r="Q310" s="200">
        <f t="shared" si="126"/>
        <v>34</v>
      </c>
      <c r="R310" s="200">
        <f t="shared" si="126"/>
        <v>11</v>
      </c>
      <c r="S310" s="200">
        <f t="shared" si="126"/>
        <v>23</v>
      </c>
      <c r="T310" s="201">
        <f t="shared" si="126"/>
        <v>0.3235294118</v>
      </c>
      <c r="U310" s="200">
        <f t="shared" si="126"/>
        <v>48</v>
      </c>
      <c r="V310" s="200">
        <f t="shared" si="126"/>
        <v>176</v>
      </c>
      <c r="W310" s="200">
        <f t="shared" si="126"/>
        <v>4</v>
      </c>
      <c r="X310" s="202">
        <f t="shared" si="126"/>
        <v>14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870</v>
      </c>
      <c r="F318" s="179">
        <f t="shared" si="127"/>
        <v>631</v>
      </c>
      <c r="G318" s="178">
        <f t="shared" si="127"/>
        <v>239</v>
      </c>
      <c r="H318" s="180">
        <f t="shared" ref="H318:H322" si="130">F318/E318</f>
        <v>0.7252873563</v>
      </c>
      <c r="I318" s="178">
        <f t="shared" ref="I318:K318" si="128">I306+Q306</f>
        <v>1023</v>
      </c>
      <c r="J318" s="179">
        <f t="shared" si="128"/>
        <v>510</v>
      </c>
      <c r="K318" s="178">
        <f t="shared" si="128"/>
        <v>513</v>
      </c>
      <c r="L318" s="204">
        <f t="shared" ref="L318:L322" si="132">J318/I318</f>
        <v>0.4985337243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219</v>
      </c>
      <c r="G319" s="206">
        <f t="shared" si="129"/>
        <v>139</v>
      </c>
      <c r="H319" s="208">
        <f t="shared" si="130"/>
        <v>0.6117318436</v>
      </c>
      <c r="I319" s="206">
        <f t="shared" ref="I319:K319" si="131">I307+Q307</f>
        <v>278</v>
      </c>
      <c r="J319" s="207">
        <f t="shared" si="131"/>
        <v>108</v>
      </c>
      <c r="K319" s="206">
        <f t="shared" si="131"/>
        <v>170</v>
      </c>
      <c r="L319" s="209">
        <f t="shared" si="132"/>
        <v>0.3884892086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113</v>
      </c>
      <c r="G320" s="189">
        <f t="shared" si="133"/>
        <v>161</v>
      </c>
      <c r="H320" s="191">
        <f t="shared" si="130"/>
        <v>0.4124087591</v>
      </c>
      <c r="I320" s="189">
        <f t="shared" ref="I320:K320" si="134">I308+Q308</f>
        <v>387</v>
      </c>
      <c r="J320" s="190">
        <f t="shared" si="134"/>
        <v>103</v>
      </c>
      <c r="K320" s="189">
        <f t="shared" si="134"/>
        <v>284</v>
      </c>
      <c r="L320" s="210">
        <f t="shared" si="132"/>
        <v>0.2661498708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107</v>
      </c>
      <c r="G321" s="195">
        <f t="shared" si="135"/>
        <v>146</v>
      </c>
      <c r="H321" s="197">
        <f t="shared" si="130"/>
        <v>0.4229249012</v>
      </c>
      <c r="I321" s="195">
        <f t="shared" ref="I321:K321" si="136">I309+Q309</f>
        <v>384</v>
      </c>
      <c r="J321" s="196">
        <f t="shared" si="136"/>
        <v>185</v>
      </c>
      <c r="K321" s="195">
        <f t="shared" si="136"/>
        <v>199</v>
      </c>
      <c r="L321" s="211">
        <f t="shared" si="132"/>
        <v>0.4817708333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1755</v>
      </c>
      <c r="F322" s="200">
        <f t="shared" si="137"/>
        <v>1070</v>
      </c>
      <c r="G322" s="213">
        <f t="shared" si="137"/>
        <v>685</v>
      </c>
      <c r="H322" s="214">
        <f t="shared" si="130"/>
        <v>0.6096866097</v>
      </c>
      <c r="I322" s="213">
        <f t="shared" ref="I322:K322" si="138">I310+Q310</f>
        <v>2072</v>
      </c>
      <c r="J322" s="200">
        <f t="shared" si="138"/>
        <v>906</v>
      </c>
      <c r="K322" s="213">
        <f t="shared" si="138"/>
        <v>1166</v>
      </c>
      <c r="L322" s="215">
        <f t="shared" si="132"/>
        <v>0.4372586873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1733</v>
      </c>
      <c r="F326" s="224">
        <f t="shared" si="139"/>
        <v>1062</v>
      </c>
      <c r="G326" s="224">
        <f t="shared" si="139"/>
        <v>671</v>
      </c>
      <c r="H326" s="225">
        <f t="shared" ref="H326:H330" si="141">F326/E326</f>
        <v>0.6128101558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2038</v>
      </c>
      <c r="F327" s="224">
        <f t="shared" si="140"/>
        <v>895</v>
      </c>
      <c r="G327" s="224">
        <f t="shared" si="140"/>
        <v>1143</v>
      </c>
      <c r="H327" s="225">
        <f t="shared" si="141"/>
        <v>0.4391560353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8</v>
      </c>
      <c r="G328" s="224">
        <f t="shared" si="142"/>
        <v>14</v>
      </c>
      <c r="H328" s="225">
        <f t="shared" si="141"/>
        <v>0.3636363636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11</v>
      </c>
      <c r="G329" s="224">
        <f t="shared" si="143"/>
        <v>23</v>
      </c>
      <c r="H329" s="225">
        <f t="shared" si="141"/>
        <v>0.3235294118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3827</v>
      </c>
      <c r="F330" s="213">
        <f t="shared" si="144"/>
        <v>1976</v>
      </c>
      <c r="G330" s="213">
        <f t="shared" si="144"/>
        <v>1851</v>
      </c>
      <c r="H330" s="227">
        <f t="shared" si="141"/>
        <v>0.51633133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1062</v>
      </c>
      <c r="F333" s="224">
        <f>U298</f>
        <v>48</v>
      </c>
      <c r="G333" s="224">
        <f t="shared" ref="G333:G334" si="146">J344-G335</f>
        <v>236</v>
      </c>
      <c r="H333" s="230">
        <f t="shared" ref="H333:H336" si="147">E333+F333+G333</f>
        <v>1346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895</v>
      </c>
      <c r="F334" s="224">
        <f>V298</f>
        <v>176</v>
      </c>
      <c r="G334" s="224">
        <f t="shared" si="146"/>
        <v>210</v>
      </c>
      <c r="H334" s="230">
        <f t="shared" si="147"/>
        <v>1281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8</v>
      </c>
      <c r="F335" s="224">
        <f>W298</f>
        <v>4</v>
      </c>
      <c r="G335" s="231">
        <v>0.0</v>
      </c>
      <c r="H335" s="230">
        <f t="shared" si="147"/>
        <v>12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11</v>
      </c>
      <c r="F336" s="224">
        <f>X298</f>
        <v>14</v>
      </c>
      <c r="G336" s="231">
        <v>1.0</v>
      </c>
      <c r="H336" s="230">
        <f t="shared" si="147"/>
        <v>26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1976</v>
      </c>
      <c r="F337" s="213">
        <f t="shared" si="148"/>
        <v>242</v>
      </c>
      <c r="G337" s="213">
        <f t="shared" si="148"/>
        <v>447</v>
      </c>
      <c r="H337" s="232">
        <f>H333+H334+H335+H336</f>
        <v>2665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723</v>
      </c>
      <c r="F344" s="245">
        <v>422.0</v>
      </c>
      <c r="G344" s="245">
        <f t="shared" ref="G344:G346" si="150">SUM(E344:F344)</f>
        <v>1145</v>
      </c>
      <c r="H344" s="246">
        <v>50.0</v>
      </c>
      <c r="I344" s="246">
        <v>163.0</v>
      </c>
      <c r="J344" s="246">
        <v>236.0</v>
      </c>
      <c r="K344" s="247">
        <f t="shared" ref="K344:K345" si="151">M344-L344</f>
        <v>773</v>
      </c>
      <c r="L344" s="247">
        <f t="shared" ref="L344:L345" si="152">F344+I344</f>
        <v>585</v>
      </c>
      <c r="M344" s="248">
        <f t="shared" ref="M344:M345" si="153">H333+H335</f>
        <v>1358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786</v>
      </c>
      <c r="F345" s="245">
        <v>310.0</v>
      </c>
      <c r="G345" s="245">
        <f t="shared" si="150"/>
        <v>1096</v>
      </c>
      <c r="H345" s="246">
        <v>30.0</v>
      </c>
      <c r="I345" s="246">
        <v>181.0</v>
      </c>
      <c r="J345" s="246">
        <f>SUM(H345:I345)</f>
        <v>211</v>
      </c>
      <c r="K345" s="247">
        <f t="shared" si="151"/>
        <v>816</v>
      </c>
      <c r="L345" s="247">
        <f t="shared" si="152"/>
        <v>491</v>
      </c>
      <c r="M345" s="248">
        <f t="shared" si="153"/>
        <v>1307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1509</v>
      </c>
      <c r="F346" s="250">
        <f>SUM(F344:F345)</f>
        <v>732</v>
      </c>
      <c r="G346" s="250">
        <f t="shared" si="150"/>
        <v>2241</v>
      </c>
      <c r="H346" s="251">
        <f t="shared" ref="H346:M346" si="154">SUM(H344:H345)</f>
        <v>80</v>
      </c>
      <c r="I346" s="251">
        <f t="shared" si="154"/>
        <v>344</v>
      </c>
      <c r="J346" s="251">
        <f t="shared" si="154"/>
        <v>447</v>
      </c>
      <c r="K346" s="252">
        <f t="shared" si="154"/>
        <v>1589</v>
      </c>
      <c r="L346" s="252">
        <f t="shared" si="154"/>
        <v>1076</v>
      </c>
      <c r="M346" s="253">
        <f t="shared" si="154"/>
        <v>2665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5.0</v>
      </c>
      <c r="G353" s="266">
        <f t="shared" ref="G353:G356" si="155">SUM(E353:F353)</f>
        <v>5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4.0</v>
      </c>
      <c r="G354" s="269">
        <f t="shared" si="155"/>
        <v>4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9.0</v>
      </c>
      <c r="G355" s="272">
        <f t="shared" si="155"/>
        <v>9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1.0</v>
      </c>
      <c r="F356" s="274">
        <v>12.0</v>
      </c>
      <c r="G356" s="275">
        <f t="shared" si="155"/>
        <v>13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1</v>
      </c>
      <c r="F357" s="277">
        <f t="shared" si="156"/>
        <v>30</v>
      </c>
      <c r="G357" s="277">
        <f t="shared" si="156"/>
        <v>31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3.0</v>
      </c>
      <c r="F358" s="279">
        <v>46.0</v>
      </c>
      <c r="G358" s="279">
        <f>SUM(E358:F358)</f>
        <v>49</v>
      </c>
      <c r="H358" s="163"/>
      <c r="I358" s="280">
        <f>G357+G358</f>
        <v>80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43666.0</v>
      </c>
      <c r="K365" s="5"/>
      <c r="L365" s="5"/>
      <c r="M365" s="5"/>
      <c r="N365" s="22"/>
      <c r="O365" s="225">
        <f>J365/J373</f>
        <v>0.5075612279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9068.0</v>
      </c>
      <c r="K366" s="5"/>
      <c r="L366" s="5"/>
      <c r="M366" s="5"/>
      <c r="N366" s="22"/>
      <c r="O366" s="225">
        <f>J366/J373</f>
        <v>0.105403866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5899.0</v>
      </c>
      <c r="K367" s="5"/>
      <c r="L367" s="5"/>
      <c r="M367" s="5"/>
      <c r="N367" s="22"/>
      <c r="O367" s="225">
        <f>J367/J373</f>
        <v>0.06856830677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5047.0</v>
      </c>
      <c r="K368" s="5"/>
      <c r="L368" s="5"/>
      <c r="M368" s="5"/>
      <c r="N368" s="22"/>
      <c r="O368" s="225">
        <f>J368/J373</f>
        <v>0.05866489986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4562.0</v>
      </c>
      <c r="K369" s="5"/>
      <c r="L369" s="5"/>
      <c r="M369" s="5"/>
      <c r="N369" s="22"/>
      <c r="O369" s="225">
        <f>J369/J373</f>
        <v>0.0530273971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3902.0</v>
      </c>
      <c r="K370" s="5"/>
      <c r="L370" s="5"/>
      <c r="M370" s="5"/>
      <c r="N370" s="22"/>
      <c r="O370" s="225">
        <f>J370/J373</f>
        <v>0.04535574386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5194.0</v>
      </c>
      <c r="K371" s="5"/>
      <c r="L371" s="5"/>
      <c r="M371" s="5"/>
      <c r="N371" s="22"/>
      <c r="O371" s="225">
        <f>J371/J373</f>
        <v>0.06037358627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8693.0</v>
      </c>
      <c r="K372" s="5"/>
      <c r="L372" s="5"/>
      <c r="M372" s="5"/>
      <c r="N372" s="22"/>
      <c r="O372" s="225">
        <f>J372/J373</f>
        <v>0.1010449722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86031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596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17275.0</v>
      </c>
      <c r="I381" s="22"/>
      <c r="J381" s="316">
        <f>H381/H387</f>
        <v>0.2007997117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19966</v>
      </c>
      <c r="U381" s="22"/>
      <c r="V381" s="322">
        <f>T381/T387</f>
        <v>0.188766297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3781.0</v>
      </c>
      <c r="I382" s="22"/>
      <c r="J382" s="316">
        <f>H382/H387</f>
        <v>0.0439492741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5108</v>
      </c>
      <c r="U382" s="22"/>
      <c r="V382" s="322">
        <f>T382/T387</f>
        <v>0.04829301037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0.0001046134533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0.0002363596827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0.00002324743406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0.00009454387308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21067</v>
      </c>
      <c r="I385" s="22"/>
      <c r="J385" s="316">
        <f>H385/H387</f>
        <v>0.2448768467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25109</v>
      </c>
      <c r="U385" s="22"/>
      <c r="V385" s="322">
        <f>T385/T387</f>
        <v>0.2373902109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64964</v>
      </c>
      <c r="I386" s="22"/>
      <c r="J386" s="316">
        <f>H386/H387</f>
        <v>0.7551231533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80662</v>
      </c>
      <c r="U386" s="22"/>
      <c r="V386" s="322">
        <f>T386/T387</f>
        <v>0.7626097891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86031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105771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7.0"/>
    <col customWidth="1" min="4" max="4" width="30.71"/>
    <col customWidth="1" min="5" max="5" width="7.0"/>
    <col customWidth="1" min="6" max="8" width="4.71"/>
    <col customWidth="1" min="9" max="9" width="7.57"/>
    <col customWidth="1" min="10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44434.0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17.0</v>
      </c>
      <c r="K16" s="54">
        <f t="shared" ref="K16:K17" si="3">I16-J16</f>
        <v>21</v>
      </c>
      <c r="L16" s="56">
        <f t="shared" ref="L16:L17" si="4">J16/I16</f>
        <v>0.4473684211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5.0</v>
      </c>
      <c r="G19" s="54">
        <f t="shared" ref="G19:G20" si="5">E19-F19</f>
        <v>5</v>
      </c>
      <c r="H19" s="55">
        <f t="shared" ref="H19:H20" si="6">F19/E19</f>
        <v>0.5</v>
      </c>
      <c r="I19" s="54">
        <v>10.0</v>
      </c>
      <c r="J19" s="53">
        <v>2.0</v>
      </c>
      <c r="K19" s="54">
        <f t="shared" ref="K19:K22" si="7">I19-J19</f>
        <v>8</v>
      </c>
      <c r="L19" s="56">
        <f t="shared" ref="L19:L22" si="8">J19/I19</f>
        <v>0.2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60.0</v>
      </c>
      <c r="G20" s="54">
        <f t="shared" si="5"/>
        <v>20</v>
      </c>
      <c r="H20" s="55">
        <f t="shared" si="6"/>
        <v>0.75</v>
      </c>
      <c r="I20" s="54">
        <v>70.0</v>
      </c>
      <c r="J20" s="53">
        <v>42.0</v>
      </c>
      <c r="K20" s="54">
        <f t="shared" si="7"/>
        <v>28</v>
      </c>
      <c r="L20" s="56">
        <f t="shared" si="8"/>
        <v>0.6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13.0</v>
      </c>
      <c r="K21" s="54">
        <f t="shared" si="7"/>
        <v>14</v>
      </c>
      <c r="L21" s="56">
        <f t="shared" si="8"/>
        <v>0.4814814815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28.0</v>
      </c>
      <c r="K22" s="54">
        <f t="shared" si="7"/>
        <v>3</v>
      </c>
      <c r="L22" s="56">
        <f t="shared" si="8"/>
        <v>0.9032258065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1.0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3.0</v>
      </c>
      <c r="S23" s="54">
        <v>6.0</v>
      </c>
      <c r="T23" s="56">
        <f>R23/Q23</f>
        <v>0.3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7.0</v>
      </c>
      <c r="K25" s="54">
        <f t="shared" ref="K25:K30" si="11">I25-J25</f>
        <v>1</v>
      </c>
      <c r="L25" s="56">
        <f t="shared" ref="L25:L30" si="12">J25/I25</f>
        <v>0.875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22.0</v>
      </c>
      <c r="K26" s="54">
        <f t="shared" si="11"/>
        <v>8</v>
      </c>
      <c r="L26" s="56">
        <f t="shared" si="12"/>
        <v>0.7333333333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14.0</v>
      </c>
      <c r="K27" s="54">
        <f t="shared" si="11"/>
        <v>1</v>
      </c>
      <c r="L27" s="56">
        <f t="shared" si="12"/>
        <v>0.9333333333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42.0</v>
      </c>
      <c r="G28" s="54">
        <f t="shared" ref="G28:G29" si="13">E28-F28</f>
        <v>29</v>
      </c>
      <c r="H28" s="55">
        <f t="shared" ref="H28:H29" si="14">F28/E28</f>
        <v>0.5915492958</v>
      </c>
      <c r="I28" s="54">
        <v>24.0</v>
      </c>
      <c r="J28" s="53">
        <v>21.0</v>
      </c>
      <c r="K28" s="54">
        <f t="shared" si="11"/>
        <v>3</v>
      </c>
      <c r="L28" s="56">
        <f t="shared" si="12"/>
        <v>0.875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74.0</v>
      </c>
      <c r="G29" s="54">
        <f t="shared" si="13"/>
        <v>32</v>
      </c>
      <c r="H29" s="55">
        <f t="shared" si="14"/>
        <v>0.6981132075</v>
      </c>
      <c r="I29" s="68">
        <v>101.0</v>
      </c>
      <c r="J29" s="69">
        <v>93.0</v>
      </c>
      <c r="K29" s="54">
        <f t="shared" si="11"/>
        <v>8</v>
      </c>
      <c r="L29" s="56">
        <f t="shared" si="12"/>
        <v>0.9207920792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62.0</v>
      </c>
      <c r="G34" s="54">
        <f>E34-F34</f>
        <v>6</v>
      </c>
      <c r="H34" s="55">
        <f>F34/E34</f>
        <v>0.9117647059</v>
      </c>
      <c r="I34" s="54">
        <v>14.0</v>
      </c>
      <c r="J34" s="53">
        <v>7.0</v>
      </c>
      <c r="K34" s="54">
        <f>I34-J34</f>
        <v>7</v>
      </c>
      <c r="L34" s="56">
        <f>J34/I34</f>
        <v>0.5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11.0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20.0</v>
      </c>
      <c r="G38" s="54">
        <f>E38-F38</f>
        <v>31</v>
      </c>
      <c r="H38" s="55">
        <f>F38/E38</f>
        <v>0.3921568627</v>
      </c>
      <c r="I38" s="54">
        <v>26.0</v>
      </c>
      <c r="J38" s="53">
        <v>16.0</v>
      </c>
      <c r="K38" s="54">
        <f>I38-J38</f>
        <v>10</v>
      </c>
      <c r="L38" s="56">
        <f>J38/I38</f>
        <v>0.6153846154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4.0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>
        <v>1.0</v>
      </c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12.0</v>
      </c>
      <c r="G41" s="54">
        <f t="shared" ref="G41:G42" si="15">E41-F41</f>
        <v>19</v>
      </c>
      <c r="H41" s="55">
        <f t="shared" ref="H41:H42" si="16">F41/E41</f>
        <v>0.3870967742</v>
      </c>
      <c r="I41" s="54">
        <v>36.0</v>
      </c>
      <c r="J41" s="53">
        <v>22.0</v>
      </c>
      <c r="K41" s="54">
        <f t="shared" ref="K41:K42" si="17">I41-J41</f>
        <v>14</v>
      </c>
      <c r="L41" s="56">
        <f t="shared" ref="L41:L42" si="18">J41/I41</f>
        <v>0.6111111111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193.0</v>
      </c>
      <c r="G42" s="54">
        <f t="shared" si="15"/>
        <v>13</v>
      </c>
      <c r="H42" s="55">
        <f t="shared" si="16"/>
        <v>0.9368932039</v>
      </c>
      <c r="I42" s="54">
        <v>250.0</v>
      </c>
      <c r="J42" s="53">
        <v>81.0</v>
      </c>
      <c r="K42" s="54">
        <f t="shared" si="17"/>
        <v>169</v>
      </c>
      <c r="L42" s="56">
        <f t="shared" si="18"/>
        <v>0.324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3.0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2.0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11.0</v>
      </c>
      <c r="K49" s="54">
        <f>I49-J49</f>
        <v>29</v>
      </c>
      <c r="L49" s="56">
        <f>J49/I49</f>
        <v>0.275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18.0</v>
      </c>
      <c r="G58" s="54">
        <f>E58-F58</f>
        <v>18</v>
      </c>
      <c r="H58" s="55">
        <f>F58/E58</f>
        <v>0.5</v>
      </c>
      <c r="I58" s="54">
        <v>48.0</v>
      </c>
      <c r="J58" s="53">
        <v>25.0</v>
      </c>
      <c r="K58" s="54">
        <f>I58-J58</f>
        <v>23</v>
      </c>
      <c r="L58" s="56">
        <f>J58/I58</f>
        <v>0.5208333333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2.0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>
        <v>1.0</v>
      </c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3.0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7.0</v>
      </c>
      <c r="G73" s="54">
        <f t="shared" ref="G73:G75" si="19">E73-F73</f>
        <v>5</v>
      </c>
      <c r="H73" s="55">
        <f t="shared" ref="H73:H75" si="20">F73/E73</f>
        <v>0.5833333333</v>
      </c>
      <c r="I73" s="54">
        <v>11.0</v>
      </c>
      <c r="J73" s="53">
        <v>10.0</v>
      </c>
      <c r="K73" s="54">
        <f t="shared" ref="K73:K76" si="21">I73-J73</f>
        <v>1</v>
      </c>
      <c r="L73" s="56">
        <f t="shared" ref="L73:L76" si="22">J73/I73</f>
        <v>0.9090909091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12.0</v>
      </c>
      <c r="G75" s="54">
        <f t="shared" si="19"/>
        <v>28</v>
      </c>
      <c r="H75" s="55">
        <f t="shared" si="20"/>
        <v>0.3</v>
      </c>
      <c r="I75" s="54">
        <v>80.0</v>
      </c>
      <c r="J75" s="53">
        <v>21.0</v>
      </c>
      <c r="K75" s="54">
        <f t="shared" si="21"/>
        <v>59</v>
      </c>
      <c r="L75" s="56">
        <f t="shared" si="22"/>
        <v>0.2625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10.0</v>
      </c>
      <c r="K78" s="54">
        <f>I78-J78</f>
        <v>10</v>
      </c>
      <c r="L78" s="56">
        <f>J78/I78</f>
        <v>0.5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5.0</v>
      </c>
      <c r="K87" s="54">
        <f>I87-J87</f>
        <v>0</v>
      </c>
      <c r="L87" s="56">
        <f>J87/I87</f>
        <v>1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3.0</v>
      </c>
      <c r="G93" s="54">
        <f t="shared" ref="G93:G97" si="25">E93-F93</f>
        <v>20</v>
      </c>
      <c r="H93" s="55">
        <f t="shared" ref="H93:H97" si="26">F93/E93</f>
        <v>0.1304347826</v>
      </c>
      <c r="I93" s="54">
        <v>30.0</v>
      </c>
      <c r="J93" s="53">
        <v>1.0</v>
      </c>
      <c r="K93" s="54">
        <f t="shared" si="23"/>
        <v>29</v>
      </c>
      <c r="L93" s="56">
        <f t="shared" si="24"/>
        <v>0.03333333333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0.0</v>
      </c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586</v>
      </c>
      <c r="G95" s="77">
        <f t="shared" si="25"/>
        <v>269</v>
      </c>
      <c r="H95" s="33">
        <f t="shared" si="26"/>
        <v>0.685380117</v>
      </c>
      <c r="I95" s="32">
        <f t="shared" ref="I95:J95" si="28">SUM(I11:I94)</f>
        <v>972</v>
      </c>
      <c r="J95" s="32">
        <f t="shared" si="28"/>
        <v>478</v>
      </c>
      <c r="K95" s="32">
        <f t="shared" ref="K95:K97" si="34">I95-J95</f>
        <v>494</v>
      </c>
      <c r="L95" s="78">
        <f t="shared" ref="L95:L97" si="35">J95/I95</f>
        <v>0.4917695473</v>
      </c>
      <c r="M95" s="79">
        <f t="shared" ref="M95:N95" si="29">SUM(M11:M94)</f>
        <v>10</v>
      </c>
      <c r="N95" s="79">
        <f t="shared" si="29"/>
        <v>3</v>
      </c>
      <c r="O95" s="80">
        <f t="shared" ref="O95:O96" si="36">M95-N95</f>
        <v>7</v>
      </c>
      <c r="P95" s="33">
        <f t="shared" ref="P95:P96" si="37">N95/M95</f>
        <v>0.3</v>
      </c>
      <c r="Q95" s="79">
        <f t="shared" ref="Q95:R95" si="30">SUM(Q11:Q94)</f>
        <v>22</v>
      </c>
      <c r="R95" s="79">
        <f t="shared" si="30"/>
        <v>5</v>
      </c>
      <c r="S95" s="81">
        <f t="shared" si="31"/>
        <v>17</v>
      </c>
      <c r="T95" s="78">
        <f t="shared" si="32"/>
        <v>0.2272727273</v>
      </c>
      <c r="U95" s="77">
        <f t="shared" ref="U95:X95" si="33">SUM(U11:U94)</f>
        <v>12</v>
      </c>
      <c r="V95" s="77">
        <f t="shared" si="33"/>
        <v>41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0.0</v>
      </c>
      <c r="O96" s="90">
        <f t="shared" si="36"/>
        <v>2</v>
      </c>
      <c r="P96" s="89">
        <f t="shared" si="37"/>
        <v>0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4.0</v>
      </c>
      <c r="K97" s="98">
        <f t="shared" si="34"/>
        <v>11</v>
      </c>
      <c r="L97" s="99">
        <f t="shared" si="35"/>
        <v>0.2666666667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6.0</v>
      </c>
      <c r="K100" s="98">
        <f t="shared" si="38"/>
        <v>14</v>
      </c>
      <c r="L100" s="99">
        <f t="shared" si="39"/>
        <v>0.3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2.0</v>
      </c>
      <c r="G102" s="96">
        <f>E102-F102</f>
        <v>11</v>
      </c>
      <c r="H102" s="97">
        <f>F102/E102</f>
        <v>0.1538461538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4.0</v>
      </c>
      <c r="K107" s="98">
        <f t="shared" si="40"/>
        <v>6</v>
      </c>
      <c r="L107" s="99">
        <f t="shared" si="41"/>
        <v>0.4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17.0</v>
      </c>
      <c r="G116" s="96">
        <f>E116-F116</f>
        <v>16</v>
      </c>
      <c r="H116" s="97">
        <f>F116/E116</f>
        <v>0.5151515152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2.0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3.0</v>
      </c>
      <c r="K122" s="98">
        <f t="shared" ref="K122:K123" si="44">I122-J122</f>
        <v>7</v>
      </c>
      <c r="L122" s="99">
        <f t="shared" ref="L122:L123" si="45">J122/I122</f>
        <v>0.3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37.0</v>
      </c>
      <c r="G123" s="96">
        <f t="shared" si="42"/>
        <v>33</v>
      </c>
      <c r="H123" s="97">
        <f t="shared" si="43"/>
        <v>0.5285714286</v>
      </c>
      <c r="I123" s="96">
        <v>67.0</v>
      </c>
      <c r="J123" s="95">
        <v>8.0</v>
      </c>
      <c r="K123" s="98">
        <f t="shared" si="44"/>
        <v>59</v>
      </c>
      <c r="L123" s="99">
        <f t="shared" si="45"/>
        <v>0.1194029851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2.0</v>
      </c>
      <c r="W123" s="95"/>
      <c r="X123" s="101">
        <v>1.0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7.0</v>
      </c>
      <c r="V124" s="95">
        <v>1.0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50.0</v>
      </c>
      <c r="G126" s="96">
        <f t="shared" ref="G126:G129" si="46">E126-F126</f>
        <v>20</v>
      </c>
      <c r="H126" s="97">
        <f t="shared" ref="H126:H129" si="47">F126/E126</f>
        <v>0.7142857143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8.0</v>
      </c>
      <c r="G127" s="96">
        <f t="shared" si="46"/>
        <v>22</v>
      </c>
      <c r="H127" s="97">
        <f t="shared" si="47"/>
        <v>0.2666666667</v>
      </c>
      <c r="I127" s="96">
        <v>28.0</v>
      </c>
      <c r="J127" s="95">
        <v>8.0</v>
      </c>
      <c r="K127" s="98">
        <f t="shared" ref="K127:K129" si="48">I127-J127</f>
        <v>20</v>
      </c>
      <c r="L127" s="99">
        <f t="shared" ref="L127:L129" si="49">J127/I127</f>
        <v>0.2857142857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>
        <v>4.0</v>
      </c>
      <c r="V130" s="95">
        <v>4.0</v>
      </c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/>
      <c r="V131" s="95"/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2.0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2.0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19.0</v>
      </c>
      <c r="K140" s="98">
        <f t="shared" si="50"/>
        <v>7</v>
      </c>
      <c r="L140" s="99">
        <f t="shared" si="51"/>
        <v>0.7307692308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3.0</v>
      </c>
      <c r="K145" s="98">
        <f t="shared" si="52"/>
        <v>9</v>
      </c>
      <c r="L145" s="99">
        <f t="shared" si="53"/>
        <v>0.25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17.0</v>
      </c>
      <c r="G147" s="96">
        <f>E147-F147</f>
        <v>11</v>
      </c>
      <c r="H147" s="97">
        <f>F147/E147</f>
        <v>0.6071428571</v>
      </c>
      <c r="I147" s="96">
        <v>20.0</v>
      </c>
      <c r="J147" s="95">
        <v>14.0</v>
      </c>
      <c r="K147" s="98">
        <f>I147-J147</f>
        <v>6</v>
      </c>
      <c r="L147" s="99">
        <f>J147/I147</f>
        <v>0.7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19.0</v>
      </c>
      <c r="G149" s="96">
        <f>E149-F149</f>
        <v>5</v>
      </c>
      <c r="H149" s="97">
        <f>F149/E149</f>
        <v>0.7916666667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>
        <v>1.0</v>
      </c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191</v>
      </c>
      <c r="G159" s="107">
        <f t="shared" ref="G159:G160" si="61">E159-F159</f>
        <v>165</v>
      </c>
      <c r="H159" s="108">
        <f t="shared" ref="H159:H160" si="62">F159/E159</f>
        <v>0.5365168539</v>
      </c>
      <c r="I159" s="107">
        <f t="shared" ref="I159:J159" si="55">SUM(I96:I158)</f>
        <v>276</v>
      </c>
      <c r="J159" s="107">
        <f t="shared" si="55"/>
        <v>98</v>
      </c>
      <c r="K159" s="109">
        <f t="shared" si="56"/>
        <v>178</v>
      </c>
      <c r="L159" s="110">
        <f t="shared" si="57"/>
        <v>0.3550724638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19</v>
      </c>
      <c r="V159" s="107">
        <f t="shared" si="60"/>
        <v>40</v>
      </c>
      <c r="W159" s="107">
        <f t="shared" si="60"/>
        <v>2</v>
      </c>
      <c r="X159" s="111">
        <f t="shared" si="60"/>
        <v>3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5.0</v>
      </c>
      <c r="G160" s="116">
        <f t="shared" si="61"/>
        <v>14</v>
      </c>
      <c r="H160" s="117">
        <f t="shared" si="62"/>
        <v>0.2631578947</v>
      </c>
      <c r="I160" s="116">
        <v>15.0</v>
      </c>
      <c r="J160" s="115">
        <v>8.0</v>
      </c>
      <c r="K160" s="118">
        <f t="shared" si="56"/>
        <v>7</v>
      </c>
      <c r="L160" s="119">
        <f t="shared" si="57"/>
        <v>0.5333333333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4.0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1.0</v>
      </c>
      <c r="K162" s="127">
        <f>I162-J162</f>
        <v>4</v>
      </c>
      <c r="L162" s="128">
        <f>J162/I162</f>
        <v>0.2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3.0</v>
      </c>
      <c r="G165" s="125">
        <f>E165-F165</f>
        <v>10</v>
      </c>
      <c r="H165" s="126">
        <f>F165/E165</f>
        <v>0.2307692308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16.0</v>
      </c>
      <c r="K174" s="127">
        <f t="shared" ref="K174:K175" si="67">I174-J174</f>
        <v>38</v>
      </c>
      <c r="L174" s="128">
        <f t="shared" ref="L174:L175" si="68">J174/I174</f>
        <v>0.2962962963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1.0</v>
      </c>
      <c r="K175" s="127">
        <f t="shared" si="67"/>
        <v>9</v>
      </c>
      <c r="L175" s="128">
        <f t="shared" si="68"/>
        <v>0.1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11.0</v>
      </c>
      <c r="G188" s="125">
        <f t="shared" si="69"/>
        <v>9</v>
      </c>
      <c r="H188" s="126">
        <f t="shared" si="70"/>
        <v>0.55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5.0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12.0</v>
      </c>
      <c r="K198" s="127">
        <f>I198-J198</f>
        <v>3</v>
      </c>
      <c r="L198" s="128">
        <f>J198/I198</f>
        <v>0.8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1.0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>
        <v>1.0</v>
      </c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56.0</v>
      </c>
      <c r="J208" s="121">
        <v>18.0</v>
      </c>
      <c r="K208" s="127">
        <f t="shared" si="75"/>
        <v>38</v>
      </c>
      <c r="L208" s="128">
        <f t="shared" si="76"/>
        <v>0.3214285714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>
        <v>1.0</v>
      </c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3.0</v>
      </c>
      <c r="K209" s="127">
        <f t="shared" si="75"/>
        <v>2</v>
      </c>
      <c r="L209" s="128">
        <f t="shared" si="76"/>
        <v>0.6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6.0</v>
      </c>
      <c r="G210" s="125">
        <f t="shared" si="73"/>
        <v>4</v>
      </c>
      <c r="H210" s="126">
        <f t="shared" si="74"/>
        <v>0.6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11.0</v>
      </c>
      <c r="K214" s="127">
        <f t="shared" ref="K214:K215" si="79">I214-J214</f>
        <v>19</v>
      </c>
      <c r="L214" s="128">
        <f t="shared" ref="L214:L215" si="80">J214/I214</f>
        <v>0.3666666667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9.0</v>
      </c>
      <c r="K220" s="127">
        <f>I220-J220</f>
        <v>25</v>
      </c>
      <c r="L220" s="128">
        <f>J220/I220</f>
        <v>0.2647058824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2.0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110</v>
      </c>
      <c r="G222" s="77">
        <f t="shared" ref="G222:G223" si="86">E222-F222</f>
        <v>159</v>
      </c>
      <c r="H222" s="33">
        <f t="shared" ref="H222:H223" si="87">F222/E222</f>
        <v>0.4089219331</v>
      </c>
      <c r="I222" s="77">
        <f t="shared" ref="I222:J222" si="82">SUM(I160:I221)</f>
        <v>382</v>
      </c>
      <c r="J222" s="77">
        <f t="shared" si="82"/>
        <v>98</v>
      </c>
      <c r="K222" s="32">
        <f t="shared" ref="K222:K223" si="88">I222-J222</f>
        <v>284</v>
      </c>
      <c r="L222" s="78">
        <f t="shared" ref="L222:L223" si="89">J222/I222</f>
        <v>0.2565445026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2</v>
      </c>
      <c r="V222" s="77">
        <f t="shared" si="85"/>
        <v>29</v>
      </c>
      <c r="W222" s="77">
        <f t="shared" si="85"/>
        <v>1</v>
      </c>
      <c r="X222" s="82">
        <f t="shared" si="85"/>
        <v>2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4.0</v>
      </c>
      <c r="K223" s="141">
        <f t="shared" si="88"/>
        <v>26</v>
      </c>
      <c r="L223" s="142">
        <f t="shared" si="89"/>
        <v>0.1333333333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5.0</v>
      </c>
      <c r="G232" s="143">
        <f>E232-F232</f>
        <v>18</v>
      </c>
      <c r="H232" s="146">
        <f>F232/E232</f>
        <v>0.2173913043</v>
      </c>
      <c r="I232" s="143">
        <v>58.0</v>
      </c>
      <c r="J232" s="144">
        <v>13.0</v>
      </c>
      <c r="K232" s="145">
        <f t="shared" si="90"/>
        <v>45</v>
      </c>
      <c r="L232" s="147">
        <f t="shared" si="91"/>
        <v>0.224137931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/>
      <c r="X233" s="148">
        <v>2.0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56.0</v>
      </c>
      <c r="G238" s="143">
        <f t="shared" si="92"/>
        <v>44</v>
      </c>
      <c r="H238" s="146">
        <f t="shared" si="93"/>
        <v>0.56</v>
      </c>
      <c r="I238" s="143">
        <v>96.0</v>
      </c>
      <c r="J238" s="144">
        <v>87.0</v>
      </c>
      <c r="K238" s="145">
        <f>I238-J238</f>
        <v>9</v>
      </c>
      <c r="L238" s="147">
        <f>J238/I238</f>
        <v>0.90625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4.0</v>
      </c>
      <c r="V238" s="144">
        <v>13.0</v>
      </c>
      <c r="W238" s="144"/>
      <c r="X238" s="148">
        <v>6.0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>
        <v>1.0</v>
      </c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2.0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4.0</v>
      </c>
      <c r="K257" s="145">
        <f>I257-J257</f>
        <v>6</v>
      </c>
      <c r="L257" s="147">
        <f>J257/I257</f>
        <v>0.4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1.0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4.0</v>
      </c>
      <c r="G259" s="143">
        <f>E259-F259</f>
        <v>6</v>
      </c>
      <c r="H259" s="146">
        <f>F259/E259</f>
        <v>0.4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>
        <v>2.0</v>
      </c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2.0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5.0</v>
      </c>
      <c r="G268" s="143">
        <f>E268-F268</f>
        <v>10</v>
      </c>
      <c r="H268" s="146">
        <f>F268/E268</f>
        <v>0.3333333333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4.0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4.0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2.0</v>
      </c>
      <c r="K278" s="145">
        <f>I278-J278</f>
        <v>7</v>
      </c>
      <c r="L278" s="147">
        <f>J278/I278</f>
        <v>0.2222222222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>
        <v>1.0</v>
      </c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6.0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100</v>
      </c>
      <c r="G297" s="77">
        <f>E297-F297</f>
        <v>148</v>
      </c>
      <c r="H297" s="33">
        <f t="shared" ref="H297:H298" si="108">F297/E297</f>
        <v>0.4032258065</v>
      </c>
      <c r="I297" s="77">
        <f t="shared" ref="I297:J297" si="103">SUM(I223:I296)</f>
        <v>379</v>
      </c>
      <c r="J297" s="77">
        <f t="shared" si="103"/>
        <v>170</v>
      </c>
      <c r="K297" s="77">
        <f>I297-J297</f>
        <v>209</v>
      </c>
      <c r="L297" s="78">
        <f t="shared" ref="L297:L298" si="110">J297/I297</f>
        <v>0.4485488127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10</v>
      </c>
      <c r="V297" s="77">
        <f t="shared" si="106"/>
        <v>69</v>
      </c>
      <c r="W297" s="77">
        <f t="shared" si="106"/>
        <v>0</v>
      </c>
      <c r="X297" s="82">
        <f t="shared" si="106"/>
        <v>8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987</v>
      </c>
      <c r="G298" s="158">
        <f t="shared" si="107"/>
        <v>741</v>
      </c>
      <c r="H298" s="159">
        <f t="shared" si="108"/>
        <v>0.5711805556</v>
      </c>
      <c r="I298" s="158">
        <f t="shared" ref="I298:K298" si="109">I95+I159+I222+I297</f>
        <v>2009</v>
      </c>
      <c r="J298" s="158">
        <f t="shared" si="109"/>
        <v>844</v>
      </c>
      <c r="K298" s="158">
        <f t="shared" si="109"/>
        <v>1165</v>
      </c>
      <c r="L298" s="160">
        <f t="shared" si="110"/>
        <v>0.4201095072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14</v>
      </c>
      <c r="S298" s="158">
        <f t="shared" si="113"/>
        <v>20</v>
      </c>
      <c r="T298" s="160">
        <f t="shared" si="114"/>
        <v>0.4117647059</v>
      </c>
      <c r="U298" s="157">
        <f t="shared" ref="U298:X298" si="115">U95+U159+U222+U297</f>
        <v>43</v>
      </c>
      <c r="V298" s="158">
        <f t="shared" si="115"/>
        <v>179</v>
      </c>
      <c r="W298" s="158">
        <f t="shared" si="115"/>
        <v>4</v>
      </c>
      <c r="X298" s="161">
        <f t="shared" si="115"/>
        <v>15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586</v>
      </c>
      <c r="G306" s="178">
        <f t="shared" si="116"/>
        <v>269</v>
      </c>
      <c r="H306" s="180">
        <f t="shared" ref="H306:H307" si="120">F306/E306</f>
        <v>0.685380117</v>
      </c>
      <c r="I306" s="178">
        <f t="shared" ref="I306:O306" si="117">(I95)</f>
        <v>972</v>
      </c>
      <c r="J306" s="179">
        <f t="shared" si="117"/>
        <v>478</v>
      </c>
      <c r="K306" s="178">
        <f t="shared" si="117"/>
        <v>494</v>
      </c>
      <c r="L306" s="180">
        <f t="shared" si="117"/>
        <v>0.4917695473</v>
      </c>
      <c r="M306" s="178">
        <f t="shared" si="117"/>
        <v>10</v>
      </c>
      <c r="N306" s="179">
        <f t="shared" si="117"/>
        <v>3</v>
      </c>
      <c r="O306" s="178">
        <f t="shared" si="117"/>
        <v>7</v>
      </c>
      <c r="P306" s="180">
        <f t="shared" ref="P306:X306" si="118">P95</f>
        <v>0.3</v>
      </c>
      <c r="Q306" s="178">
        <f t="shared" si="118"/>
        <v>22</v>
      </c>
      <c r="R306" s="179">
        <f t="shared" si="118"/>
        <v>5</v>
      </c>
      <c r="S306" s="178">
        <f t="shared" si="118"/>
        <v>17</v>
      </c>
      <c r="T306" s="180">
        <f t="shared" si="118"/>
        <v>0.2272727273</v>
      </c>
      <c r="U306" s="181">
        <f t="shared" si="118"/>
        <v>12</v>
      </c>
      <c r="V306" s="181">
        <f t="shared" si="118"/>
        <v>41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191</v>
      </c>
      <c r="G307" s="184">
        <f t="shared" si="119"/>
        <v>165</v>
      </c>
      <c r="H307" s="186">
        <f t="shared" si="120"/>
        <v>0.5365168539</v>
      </c>
      <c r="I307" s="184">
        <f t="shared" ref="I307:L307" si="121">I159</f>
        <v>276</v>
      </c>
      <c r="J307" s="185">
        <f t="shared" si="121"/>
        <v>98</v>
      </c>
      <c r="K307" s="184">
        <f t="shared" si="121"/>
        <v>178</v>
      </c>
      <c r="L307" s="186">
        <f t="shared" si="121"/>
        <v>0.3550724638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19</v>
      </c>
      <c r="V307" s="185">
        <f t="shared" si="123"/>
        <v>40</v>
      </c>
      <c r="W307" s="185">
        <f t="shared" si="123"/>
        <v>2</v>
      </c>
      <c r="X307" s="187">
        <f t="shared" si="123"/>
        <v>3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110</v>
      </c>
      <c r="G308" s="189">
        <f t="shared" si="124"/>
        <v>159</v>
      </c>
      <c r="H308" s="191">
        <f t="shared" si="124"/>
        <v>0.4089219331</v>
      </c>
      <c r="I308" s="189">
        <f t="shared" si="124"/>
        <v>382</v>
      </c>
      <c r="J308" s="190">
        <f t="shared" si="124"/>
        <v>98</v>
      </c>
      <c r="K308" s="189">
        <f t="shared" si="124"/>
        <v>284</v>
      </c>
      <c r="L308" s="191">
        <f t="shared" si="124"/>
        <v>0.2565445026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2</v>
      </c>
      <c r="V308" s="192">
        <f t="shared" si="124"/>
        <v>29</v>
      </c>
      <c r="W308" s="192">
        <f t="shared" si="124"/>
        <v>1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100</v>
      </c>
      <c r="G309" s="195">
        <f t="shared" si="125"/>
        <v>148</v>
      </c>
      <c r="H309" s="197">
        <f t="shared" si="125"/>
        <v>0.4032258065</v>
      </c>
      <c r="I309" s="195">
        <f t="shared" si="125"/>
        <v>379</v>
      </c>
      <c r="J309" s="196">
        <f t="shared" si="125"/>
        <v>170</v>
      </c>
      <c r="K309" s="195">
        <f t="shared" si="125"/>
        <v>209</v>
      </c>
      <c r="L309" s="197">
        <f t="shared" si="125"/>
        <v>0.4485488127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10</v>
      </c>
      <c r="V309" s="196">
        <f t="shared" si="125"/>
        <v>69</v>
      </c>
      <c r="W309" s="196">
        <f t="shared" si="125"/>
        <v>0</v>
      </c>
      <c r="X309" s="198">
        <f t="shared" si="125"/>
        <v>8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987</v>
      </c>
      <c r="G310" s="200">
        <f t="shared" si="126"/>
        <v>741</v>
      </c>
      <c r="H310" s="201">
        <f t="shared" si="126"/>
        <v>0.5711805556</v>
      </c>
      <c r="I310" s="200">
        <f t="shared" si="126"/>
        <v>2009</v>
      </c>
      <c r="J310" s="200">
        <f t="shared" si="126"/>
        <v>844</v>
      </c>
      <c r="K310" s="200">
        <f t="shared" si="126"/>
        <v>1165</v>
      </c>
      <c r="L310" s="201">
        <f t="shared" si="126"/>
        <v>0.4201095072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14</v>
      </c>
      <c r="S310" s="200">
        <f t="shared" si="126"/>
        <v>20</v>
      </c>
      <c r="T310" s="201">
        <f t="shared" si="126"/>
        <v>0.4117647059</v>
      </c>
      <c r="U310" s="200">
        <f t="shared" si="126"/>
        <v>43</v>
      </c>
      <c r="V310" s="200">
        <f t="shared" si="126"/>
        <v>179</v>
      </c>
      <c r="W310" s="200">
        <f t="shared" si="126"/>
        <v>4</v>
      </c>
      <c r="X310" s="202">
        <f t="shared" si="126"/>
        <v>15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589</v>
      </c>
      <c r="G318" s="178">
        <f t="shared" si="127"/>
        <v>276</v>
      </c>
      <c r="H318" s="180">
        <f t="shared" ref="H318:H322" si="130">F318/E318</f>
        <v>0.6809248555</v>
      </c>
      <c r="I318" s="178">
        <f t="shared" ref="I318:K318" si="128">I306+Q306</f>
        <v>994</v>
      </c>
      <c r="J318" s="179">
        <f t="shared" si="128"/>
        <v>483</v>
      </c>
      <c r="K318" s="178">
        <f t="shared" si="128"/>
        <v>511</v>
      </c>
      <c r="L318" s="204">
        <f t="shared" ref="L318:L322" si="132">J318/I318</f>
        <v>0.485915493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191</v>
      </c>
      <c r="G319" s="206">
        <f t="shared" si="129"/>
        <v>167</v>
      </c>
      <c r="H319" s="208">
        <f t="shared" si="130"/>
        <v>0.5335195531</v>
      </c>
      <c r="I319" s="206">
        <f t="shared" ref="I319:K319" si="131">I307+Q307</f>
        <v>278</v>
      </c>
      <c r="J319" s="207">
        <f t="shared" si="131"/>
        <v>98</v>
      </c>
      <c r="K319" s="206">
        <f t="shared" si="131"/>
        <v>180</v>
      </c>
      <c r="L319" s="209">
        <f t="shared" si="132"/>
        <v>0.3525179856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112</v>
      </c>
      <c r="G320" s="189">
        <f t="shared" si="133"/>
        <v>162</v>
      </c>
      <c r="H320" s="191">
        <f t="shared" si="130"/>
        <v>0.4087591241</v>
      </c>
      <c r="I320" s="189">
        <f t="shared" ref="I320:K320" si="134">I308+Q308</f>
        <v>387</v>
      </c>
      <c r="J320" s="190">
        <f t="shared" si="134"/>
        <v>102</v>
      </c>
      <c r="K320" s="189">
        <f t="shared" si="134"/>
        <v>285</v>
      </c>
      <c r="L320" s="210">
        <f t="shared" si="132"/>
        <v>0.2635658915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102</v>
      </c>
      <c r="G321" s="195">
        <f t="shared" si="135"/>
        <v>151</v>
      </c>
      <c r="H321" s="197">
        <f t="shared" si="130"/>
        <v>0.4031620553</v>
      </c>
      <c r="I321" s="195">
        <f t="shared" ref="I321:K321" si="136">I309+Q309</f>
        <v>384</v>
      </c>
      <c r="J321" s="196">
        <f t="shared" si="136"/>
        <v>175</v>
      </c>
      <c r="K321" s="195">
        <f t="shared" si="136"/>
        <v>209</v>
      </c>
      <c r="L321" s="211">
        <f t="shared" si="132"/>
        <v>0.4557291667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994</v>
      </c>
      <c r="G322" s="213">
        <f t="shared" si="137"/>
        <v>756</v>
      </c>
      <c r="H322" s="214">
        <f t="shared" si="130"/>
        <v>0.568</v>
      </c>
      <c r="I322" s="213">
        <f t="shared" ref="I322:K322" si="138">I310+Q310</f>
        <v>2043</v>
      </c>
      <c r="J322" s="200">
        <f t="shared" si="138"/>
        <v>858</v>
      </c>
      <c r="K322" s="213">
        <f t="shared" si="138"/>
        <v>1185</v>
      </c>
      <c r="L322" s="215">
        <f t="shared" si="132"/>
        <v>0.4199706314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987</v>
      </c>
      <c r="G326" s="224">
        <f t="shared" si="139"/>
        <v>741</v>
      </c>
      <c r="H326" s="225">
        <f t="shared" ref="H326:H330" si="141">F326/E326</f>
        <v>0.5711805556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844</v>
      </c>
      <c r="G327" s="224">
        <f t="shared" si="140"/>
        <v>1165</v>
      </c>
      <c r="H327" s="225">
        <f t="shared" si="141"/>
        <v>0.4201095072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14</v>
      </c>
      <c r="G329" s="224">
        <f t="shared" si="143"/>
        <v>20</v>
      </c>
      <c r="H329" s="225">
        <f t="shared" si="141"/>
        <v>0.4117647059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1852</v>
      </c>
      <c r="G330" s="213">
        <f t="shared" si="144"/>
        <v>1941</v>
      </c>
      <c r="H330" s="227">
        <f t="shared" si="141"/>
        <v>0.4882678619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987</v>
      </c>
      <c r="F333" s="224">
        <f>U298</f>
        <v>43</v>
      </c>
      <c r="G333" s="224">
        <f t="shared" ref="G333:G334" si="146">J344-G335</f>
        <v>236</v>
      </c>
      <c r="H333" s="230">
        <f t="shared" ref="H333:H336" si="147">E333+F333+G333</f>
        <v>1266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844</v>
      </c>
      <c r="F334" s="224">
        <f>V298</f>
        <v>179</v>
      </c>
      <c r="G334" s="224">
        <f t="shared" si="146"/>
        <v>214</v>
      </c>
      <c r="H334" s="230">
        <f t="shared" si="147"/>
        <v>1237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4</v>
      </c>
      <c r="G335" s="231">
        <v>0.0</v>
      </c>
      <c r="H335" s="230">
        <f t="shared" si="147"/>
        <v>11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14</v>
      </c>
      <c r="F336" s="224">
        <f>X298</f>
        <v>15</v>
      </c>
      <c r="G336" s="231">
        <v>1.0</v>
      </c>
      <c r="H336" s="230">
        <f t="shared" si="147"/>
        <v>30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1852</v>
      </c>
      <c r="F337" s="213">
        <f t="shared" si="148"/>
        <v>241</v>
      </c>
      <c r="G337" s="213">
        <f t="shared" si="148"/>
        <v>451</v>
      </c>
      <c r="H337" s="232">
        <f>H333+H334+H335+H336</f>
        <v>2544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24.7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668</v>
      </c>
      <c r="F344" s="245">
        <v>433.0</v>
      </c>
      <c r="G344" s="245">
        <f t="shared" ref="G344:G346" si="150">SUM(E344:F344)</f>
        <v>1101</v>
      </c>
      <c r="H344" s="246">
        <v>29.0</v>
      </c>
      <c r="I344" s="246">
        <v>147.0</v>
      </c>
      <c r="J344" s="246">
        <v>236.0</v>
      </c>
      <c r="K344" s="247">
        <f t="shared" ref="K344:K345" si="151">M344-L344</f>
        <v>697</v>
      </c>
      <c r="L344" s="247">
        <f t="shared" ref="L344:L345" si="152">F344+I344</f>
        <v>580</v>
      </c>
      <c r="M344" s="248">
        <f t="shared" ref="M344:M345" si="153">H333+H335</f>
        <v>1277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725</v>
      </c>
      <c r="F345" s="245">
        <v>327.0</v>
      </c>
      <c r="G345" s="245">
        <f t="shared" si="150"/>
        <v>1052</v>
      </c>
      <c r="H345" s="246">
        <v>48.0</v>
      </c>
      <c r="I345" s="246">
        <v>167.0</v>
      </c>
      <c r="J345" s="246">
        <f>SUM(H345:I345)</f>
        <v>215</v>
      </c>
      <c r="K345" s="247">
        <f t="shared" si="151"/>
        <v>773</v>
      </c>
      <c r="L345" s="247">
        <f t="shared" si="152"/>
        <v>494</v>
      </c>
      <c r="M345" s="248">
        <f t="shared" si="153"/>
        <v>1267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1393</v>
      </c>
      <c r="F346" s="250">
        <f>SUM(F344:F345)</f>
        <v>760</v>
      </c>
      <c r="G346" s="250">
        <f t="shared" si="150"/>
        <v>2153</v>
      </c>
      <c r="H346" s="251">
        <f t="shared" ref="H346:M346" si="154">SUM(H344:H345)</f>
        <v>77</v>
      </c>
      <c r="I346" s="251">
        <f t="shared" si="154"/>
        <v>314</v>
      </c>
      <c r="J346" s="251">
        <f t="shared" si="154"/>
        <v>451</v>
      </c>
      <c r="K346" s="252">
        <f t="shared" si="154"/>
        <v>1470</v>
      </c>
      <c r="L346" s="252">
        <f t="shared" si="154"/>
        <v>1074</v>
      </c>
      <c r="M346" s="253">
        <f t="shared" si="154"/>
        <v>2544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597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4.0</v>
      </c>
      <c r="G353" s="266">
        <f t="shared" ref="G353:G356" si="155">SUM(E353:F353)</f>
        <v>4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1.0</v>
      </c>
      <c r="F354" s="268">
        <v>3.0</v>
      </c>
      <c r="G354" s="269">
        <f t="shared" si="155"/>
        <v>4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2.0</v>
      </c>
      <c r="F355" s="271">
        <v>9.0</v>
      </c>
      <c r="G355" s="272">
        <f t="shared" si="155"/>
        <v>11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0.0</v>
      </c>
      <c r="F356" s="274">
        <v>7.0</v>
      </c>
      <c r="G356" s="275">
        <f t="shared" si="155"/>
        <v>7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3</v>
      </c>
      <c r="F357" s="277">
        <f t="shared" si="156"/>
        <v>23</v>
      </c>
      <c r="G357" s="277">
        <f t="shared" si="156"/>
        <v>26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4.0</v>
      </c>
      <c r="F358" s="279">
        <v>53.0</v>
      </c>
      <c r="G358" s="279">
        <f>SUM(E358:F358)</f>
        <v>57</v>
      </c>
      <c r="H358" s="163"/>
      <c r="I358" s="280">
        <f>G357+G358</f>
        <v>83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43785.0</v>
      </c>
      <c r="K365" s="5"/>
      <c r="L365" s="5"/>
      <c r="M365" s="5"/>
      <c r="N365" s="22"/>
      <c r="O365" s="225">
        <f>J365/J373</f>
        <v>0.5074462537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9106.0</v>
      </c>
      <c r="K366" s="5"/>
      <c r="L366" s="5"/>
      <c r="M366" s="5"/>
      <c r="N366" s="22"/>
      <c r="O366" s="225">
        <f>J366/J373</f>
        <v>0.1055339862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5922.0</v>
      </c>
      <c r="K367" s="5"/>
      <c r="L367" s="5"/>
      <c r="M367" s="5"/>
      <c r="N367" s="22"/>
      <c r="O367" s="225">
        <f>J367/J373</f>
        <v>0.06863301849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5073.0</v>
      </c>
      <c r="K368" s="5"/>
      <c r="L368" s="5"/>
      <c r="M368" s="5"/>
      <c r="N368" s="22"/>
      <c r="O368" s="225">
        <f>J368/J373</f>
        <v>0.05879353306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4574.0</v>
      </c>
      <c r="K369" s="5"/>
      <c r="L369" s="5"/>
      <c r="M369" s="5"/>
      <c r="N369" s="22"/>
      <c r="O369" s="225">
        <f>J369/J373</f>
        <v>0.0530103726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3914.0</v>
      </c>
      <c r="K370" s="5"/>
      <c r="L370" s="5"/>
      <c r="M370" s="5"/>
      <c r="N370" s="22"/>
      <c r="O370" s="225">
        <f>J370/J373</f>
        <v>0.04536130266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2706+1778+1003+803+830+793</f>
        <v>7913</v>
      </c>
      <c r="K371" s="5"/>
      <c r="L371" s="5"/>
      <c r="M371" s="5"/>
      <c r="N371" s="22"/>
      <c r="O371" s="225">
        <f>J371/J373</f>
        <v>0.09170771281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86285-80287</f>
        <v>5998</v>
      </c>
      <c r="K372" s="5"/>
      <c r="L372" s="5"/>
      <c r="M372" s="5"/>
      <c r="N372" s="22"/>
      <c r="O372" s="225">
        <f>J372/J373</f>
        <v>0.06951382048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86285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598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17323.0</v>
      </c>
      <c r="I381" s="22"/>
      <c r="J381" s="316">
        <f>H381/H387</f>
        <v>0.200764907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20014</v>
      </c>
      <c r="U381" s="22"/>
      <c r="V381" s="322">
        <f>T381/T387</f>
        <v>0.1887668003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3794.0</v>
      </c>
      <c r="I382" s="22"/>
      <c r="J382" s="316">
        <f>H382/H387</f>
        <v>0.04397056267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5121</v>
      </c>
      <c r="U382" s="22"/>
      <c r="V382" s="322">
        <f>T382/T387</f>
        <v>0.04829992926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0.0001043054992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0.0002357934449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0.00002317899983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0.00009431737798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21128</v>
      </c>
      <c r="I385" s="22"/>
      <c r="J385" s="316">
        <f>H385/H387</f>
        <v>0.2448629542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25170</v>
      </c>
      <c r="U385" s="22"/>
      <c r="V385" s="322">
        <f>T385/T387</f>
        <v>0.2373968404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65157</v>
      </c>
      <c r="I386" s="22"/>
      <c r="J386" s="316">
        <f>H386/H387</f>
        <v>0.7551370458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80855</v>
      </c>
      <c r="U386" s="22"/>
      <c r="V386" s="322">
        <f>T386/T387</f>
        <v>0.7626031596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86285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106025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5" width="7.14"/>
    <col customWidth="1" min="6" max="7" width="4.86"/>
    <col customWidth="1" min="8" max="8" width="6.0"/>
    <col customWidth="1" min="9" max="9" width="8.29"/>
    <col customWidth="1" min="10" max="11" width="4.86"/>
    <col customWidth="1" min="12" max="12" width="6.86"/>
    <col customWidth="1" min="13" max="17" width="4.86"/>
    <col customWidth="1" min="18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44435.0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16.0</v>
      </c>
      <c r="K16" s="54">
        <f t="shared" ref="K16:K17" si="3">I16-J16</f>
        <v>22</v>
      </c>
      <c r="L16" s="56">
        <f t="shared" ref="L16:L17" si="4">J16/I16</f>
        <v>0.4210526316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7.0</v>
      </c>
      <c r="G17" s="54">
        <f t="shared" si="1"/>
        <v>0</v>
      </c>
      <c r="H17" s="55">
        <f t="shared" si="2"/>
        <v>1</v>
      </c>
      <c r="I17" s="54">
        <v>8.0</v>
      </c>
      <c r="J17" s="53">
        <v>5.0</v>
      </c>
      <c r="K17" s="54">
        <f t="shared" si="3"/>
        <v>3</v>
      </c>
      <c r="L17" s="56">
        <f t="shared" si="4"/>
        <v>0.625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5.0</v>
      </c>
      <c r="G19" s="54">
        <f t="shared" ref="G19:G20" si="5">E19-F19</f>
        <v>5</v>
      </c>
      <c r="H19" s="55">
        <f t="shared" ref="H19:H20" si="6">F19/E19</f>
        <v>0.5</v>
      </c>
      <c r="I19" s="54">
        <v>10.0</v>
      </c>
      <c r="J19" s="53">
        <v>4.0</v>
      </c>
      <c r="K19" s="54">
        <f t="shared" ref="K19:K22" si="7">I19-J19</f>
        <v>6</v>
      </c>
      <c r="L19" s="56">
        <f t="shared" ref="L19:L22" si="8">J19/I19</f>
        <v>0.4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36.0</v>
      </c>
      <c r="K20" s="54">
        <f t="shared" si="7"/>
        <v>34</v>
      </c>
      <c r="L20" s="56">
        <f t="shared" si="8"/>
        <v>0.5142857143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22.0</v>
      </c>
      <c r="K21" s="54">
        <f t="shared" si="7"/>
        <v>5</v>
      </c>
      <c r="L21" s="56">
        <f t="shared" si="8"/>
        <v>0.8148148148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25.0</v>
      </c>
      <c r="K22" s="54">
        <f t="shared" si="7"/>
        <v>6</v>
      </c>
      <c r="L22" s="56">
        <f t="shared" si="8"/>
        <v>0.8064516129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3.0</v>
      </c>
      <c r="S23" s="54">
        <v>6.0</v>
      </c>
      <c r="T23" s="56">
        <f>R23/Q23</f>
        <v>0.3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6.0</v>
      </c>
      <c r="K25" s="54">
        <f t="shared" ref="K25:K30" si="11">I25-J25</f>
        <v>2</v>
      </c>
      <c r="L25" s="56">
        <f t="shared" ref="L25:L30" si="12">J25/I25</f>
        <v>0.75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23.0</v>
      </c>
      <c r="K26" s="54">
        <f t="shared" si="11"/>
        <v>7</v>
      </c>
      <c r="L26" s="56">
        <f t="shared" si="12"/>
        <v>0.7666666667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10.0</v>
      </c>
      <c r="K27" s="54">
        <f t="shared" si="11"/>
        <v>5</v>
      </c>
      <c r="L27" s="56">
        <f t="shared" si="12"/>
        <v>0.6666666667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41.0</v>
      </c>
      <c r="G28" s="54">
        <f t="shared" ref="G28:G29" si="13">E28-F28</f>
        <v>30</v>
      </c>
      <c r="H28" s="55">
        <f t="shared" ref="H28:H29" si="14">F28/E28</f>
        <v>0.5774647887</v>
      </c>
      <c r="I28" s="54">
        <v>24.0</v>
      </c>
      <c r="J28" s="53">
        <v>23.0</v>
      </c>
      <c r="K28" s="54">
        <f t="shared" si="11"/>
        <v>1</v>
      </c>
      <c r="L28" s="56">
        <f t="shared" si="12"/>
        <v>0.9583333333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75.0</v>
      </c>
      <c r="G29" s="54">
        <f t="shared" si="13"/>
        <v>31</v>
      </c>
      <c r="H29" s="55">
        <f t="shared" si="14"/>
        <v>0.7075471698</v>
      </c>
      <c r="I29" s="68">
        <v>101.0</v>
      </c>
      <c r="J29" s="69">
        <v>93.0</v>
      </c>
      <c r="K29" s="54">
        <f t="shared" si="11"/>
        <v>8</v>
      </c>
      <c r="L29" s="56">
        <f t="shared" si="12"/>
        <v>0.9207920792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65.0</v>
      </c>
      <c r="G34" s="54">
        <f>E34-F34</f>
        <v>3</v>
      </c>
      <c r="H34" s="55">
        <f>F34/E34</f>
        <v>0.9558823529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24.0</v>
      </c>
      <c r="G38" s="54">
        <f>E38-F38</f>
        <v>27</v>
      </c>
      <c r="H38" s="55">
        <f>F38/E38</f>
        <v>0.4705882353</v>
      </c>
      <c r="I38" s="54">
        <v>26.0</v>
      </c>
      <c r="J38" s="53">
        <v>19.0</v>
      </c>
      <c r="K38" s="54">
        <f>I38-J38</f>
        <v>7</v>
      </c>
      <c r="L38" s="56">
        <f>J38/I38</f>
        <v>0.7307692308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5.0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27.0</v>
      </c>
      <c r="K41" s="54">
        <f t="shared" ref="K41:K42" si="17">I41-J41</f>
        <v>9</v>
      </c>
      <c r="L41" s="56">
        <f t="shared" ref="L41:L42" si="18">J41/I41</f>
        <v>0.75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>
        <v>1.0</v>
      </c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195.0</v>
      </c>
      <c r="G42" s="54">
        <f t="shared" si="15"/>
        <v>11</v>
      </c>
      <c r="H42" s="55">
        <f t="shared" si="16"/>
        <v>0.9466019417</v>
      </c>
      <c r="I42" s="54">
        <v>250.0</v>
      </c>
      <c r="J42" s="53">
        <v>100.0</v>
      </c>
      <c r="K42" s="54">
        <f t="shared" si="17"/>
        <v>150</v>
      </c>
      <c r="L42" s="56">
        <f t="shared" si="18"/>
        <v>0.4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4.0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1.0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10.0</v>
      </c>
      <c r="K49" s="54">
        <f>I49-J49</f>
        <v>30</v>
      </c>
      <c r="L49" s="56">
        <f>J49/I49</f>
        <v>0.25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>
        <v>1.0</v>
      </c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20.0</v>
      </c>
      <c r="G58" s="54">
        <f>E58-F58</f>
        <v>16</v>
      </c>
      <c r="H58" s="55">
        <f>F58/E58</f>
        <v>0.5555555556</v>
      </c>
      <c r="I58" s="54">
        <v>48.0</v>
      </c>
      <c r="J58" s="53">
        <v>24.0</v>
      </c>
      <c r="K58" s="54">
        <f>I58-J58</f>
        <v>24</v>
      </c>
      <c r="L58" s="56">
        <f>J58/I58</f>
        <v>0.5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2.0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>
        <v>1.0</v>
      </c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3.0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5.0</v>
      </c>
      <c r="G73" s="54">
        <f t="shared" ref="G73:G75" si="19">E73-F73</f>
        <v>7</v>
      </c>
      <c r="H73" s="55">
        <f t="shared" ref="H73:H75" si="20">F73/E73</f>
        <v>0.4166666667</v>
      </c>
      <c r="I73" s="54">
        <v>11.0</v>
      </c>
      <c r="J73" s="53">
        <v>9.0</v>
      </c>
      <c r="K73" s="54">
        <f t="shared" ref="K73:K76" si="21">I73-J73</f>
        <v>2</v>
      </c>
      <c r="L73" s="56">
        <f t="shared" ref="L73:L76" si="22">J73/I73</f>
        <v>0.8181818182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9.0</v>
      </c>
      <c r="G75" s="54">
        <f t="shared" si="19"/>
        <v>31</v>
      </c>
      <c r="H75" s="55">
        <f t="shared" si="20"/>
        <v>0.225</v>
      </c>
      <c r="I75" s="54">
        <v>80.0</v>
      </c>
      <c r="J75" s="53">
        <v>19.0</v>
      </c>
      <c r="K75" s="54">
        <f t="shared" si="21"/>
        <v>61</v>
      </c>
      <c r="L75" s="56">
        <f t="shared" si="22"/>
        <v>0.2375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6.0</v>
      </c>
      <c r="K78" s="54">
        <f>I78-J78</f>
        <v>14</v>
      </c>
      <c r="L78" s="56">
        <f>J78/I78</f>
        <v>0.3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5.0</v>
      </c>
      <c r="K82" s="54">
        <f>I82-J82</f>
        <v>15</v>
      </c>
      <c r="L82" s="56">
        <f>J82/I82</f>
        <v>0.25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3.0</v>
      </c>
      <c r="K85" s="54">
        <f>I85-J85</f>
        <v>9</v>
      </c>
      <c r="L85" s="56">
        <f>J85/I85</f>
        <v>0.25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5.0</v>
      </c>
      <c r="K87" s="54">
        <f>I87-J87</f>
        <v>0</v>
      </c>
      <c r="L87" s="56">
        <f>J87/I87</f>
        <v>1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12.0</v>
      </c>
      <c r="G93" s="54">
        <f t="shared" ref="G93:G97" si="25">E93-F93</f>
        <v>11</v>
      </c>
      <c r="H93" s="55">
        <f t="shared" ref="H93:H97" si="26">F93/E93</f>
        <v>0.5217391304</v>
      </c>
      <c r="I93" s="54">
        <v>30.0</v>
      </c>
      <c r="J93" s="53">
        <v>9.0</v>
      </c>
      <c r="K93" s="54">
        <f t="shared" si="23"/>
        <v>21</v>
      </c>
      <c r="L93" s="56">
        <f t="shared" si="24"/>
        <v>0.3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608</v>
      </c>
      <c r="G95" s="77">
        <f t="shared" si="25"/>
        <v>247</v>
      </c>
      <c r="H95" s="33">
        <f t="shared" si="26"/>
        <v>0.7111111111</v>
      </c>
      <c r="I95" s="32">
        <f t="shared" ref="I95:J95" si="28">SUM(I11:I94)</f>
        <v>972</v>
      </c>
      <c r="J95" s="32">
        <f t="shared" si="28"/>
        <v>509</v>
      </c>
      <c r="K95" s="32">
        <f t="shared" ref="K95:K97" si="34">I95-J95</f>
        <v>463</v>
      </c>
      <c r="L95" s="78">
        <f t="shared" ref="L95:L97" si="35">J95/I95</f>
        <v>0.5236625514</v>
      </c>
      <c r="M95" s="79">
        <f t="shared" ref="M95:N95" si="29">SUM(M11:M94)</f>
        <v>10</v>
      </c>
      <c r="N95" s="79">
        <f t="shared" si="29"/>
        <v>3</v>
      </c>
      <c r="O95" s="80">
        <f t="shared" ref="O95:O96" si="36">M95-N95</f>
        <v>7</v>
      </c>
      <c r="P95" s="33">
        <f t="shared" ref="P95:P96" si="37">N95/M95</f>
        <v>0.3</v>
      </c>
      <c r="Q95" s="79">
        <f t="shared" ref="Q95:R95" si="30">SUM(Q11:Q94)</f>
        <v>22</v>
      </c>
      <c r="R95" s="79">
        <f t="shared" si="30"/>
        <v>5</v>
      </c>
      <c r="S95" s="81">
        <f t="shared" si="31"/>
        <v>17</v>
      </c>
      <c r="T95" s="78">
        <f t="shared" si="32"/>
        <v>0.2272727273</v>
      </c>
      <c r="U95" s="77">
        <f t="shared" ref="U95:X95" si="33">SUM(U11:U94)</f>
        <v>11</v>
      </c>
      <c r="V95" s="77">
        <f t="shared" si="33"/>
        <v>47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3.0</v>
      </c>
      <c r="K97" s="98">
        <f t="shared" si="34"/>
        <v>12</v>
      </c>
      <c r="L97" s="99">
        <f t="shared" si="35"/>
        <v>0.2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0.0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4.0</v>
      </c>
      <c r="G100" s="96">
        <f>E100-F100</f>
        <v>9</v>
      </c>
      <c r="H100" s="97">
        <f>F100/E100</f>
        <v>0.3076923077</v>
      </c>
      <c r="I100" s="96">
        <v>20.0</v>
      </c>
      <c r="J100" s="95">
        <v>6.0</v>
      </c>
      <c r="K100" s="98">
        <f t="shared" si="38"/>
        <v>14</v>
      </c>
      <c r="L100" s="99">
        <f t="shared" si="39"/>
        <v>0.3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2.0</v>
      </c>
      <c r="G102" s="96">
        <f>E102-F102</f>
        <v>11</v>
      </c>
      <c r="H102" s="97">
        <f>F102/E102</f>
        <v>0.1538461538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0.0</v>
      </c>
      <c r="G107" s="96">
        <f>E107-F107</f>
        <v>8</v>
      </c>
      <c r="H107" s="97">
        <f>F107/E107</f>
        <v>0</v>
      </c>
      <c r="I107" s="96">
        <v>10.0</v>
      </c>
      <c r="J107" s="95">
        <v>5.0</v>
      </c>
      <c r="K107" s="98">
        <f t="shared" si="40"/>
        <v>5</v>
      </c>
      <c r="L107" s="99">
        <f t="shared" si="41"/>
        <v>0.5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15.0</v>
      </c>
      <c r="G116" s="96">
        <f>E116-F116</f>
        <v>18</v>
      </c>
      <c r="H116" s="97">
        <f>F116/E116</f>
        <v>0.4545454545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3.0</v>
      </c>
      <c r="K122" s="98">
        <f t="shared" ref="K122:K123" si="44">I122-J122</f>
        <v>7</v>
      </c>
      <c r="L122" s="99">
        <f t="shared" ref="L122:L123" si="45">J122/I122</f>
        <v>0.3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39.0</v>
      </c>
      <c r="G123" s="96">
        <f t="shared" si="42"/>
        <v>31</v>
      </c>
      <c r="H123" s="97">
        <f t="shared" si="43"/>
        <v>0.5571428571</v>
      </c>
      <c r="I123" s="96">
        <v>67.0</v>
      </c>
      <c r="J123" s="95">
        <v>16.0</v>
      </c>
      <c r="K123" s="98">
        <f t="shared" si="44"/>
        <v>51</v>
      </c>
      <c r="L123" s="99">
        <f t="shared" si="45"/>
        <v>0.2388059701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2.0</v>
      </c>
      <c r="W123" s="95"/>
      <c r="X123" s="101">
        <v>1.0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9.0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>
        <v>1.0</v>
      </c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47.0</v>
      </c>
      <c r="G126" s="96">
        <f t="shared" ref="G126:G129" si="46">E126-F126</f>
        <v>23</v>
      </c>
      <c r="H126" s="97">
        <f t="shared" ref="H126:H129" si="47">F126/E126</f>
        <v>0.6714285714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1.0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22.0</v>
      </c>
      <c r="G127" s="96">
        <f t="shared" si="46"/>
        <v>8</v>
      </c>
      <c r="H127" s="97">
        <f t="shared" si="47"/>
        <v>0.7333333333</v>
      </c>
      <c r="I127" s="96">
        <v>28.0</v>
      </c>
      <c r="J127" s="95">
        <v>24.0</v>
      </c>
      <c r="K127" s="98">
        <f t="shared" ref="K127:K129" si="48">I127-J127</f>
        <v>4</v>
      </c>
      <c r="L127" s="99">
        <f t="shared" ref="L127:L129" si="49">J127/I127</f>
        <v>0.8571428571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4.0</v>
      </c>
      <c r="K129" s="98">
        <f t="shared" si="48"/>
        <v>6</v>
      </c>
      <c r="L129" s="99">
        <f t="shared" si="49"/>
        <v>0.4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2.0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2.0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18.0</v>
      </c>
      <c r="K140" s="98">
        <f t="shared" si="50"/>
        <v>8</v>
      </c>
      <c r="L140" s="99">
        <f t="shared" si="51"/>
        <v>0.6923076923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7.0</v>
      </c>
      <c r="K145" s="98">
        <f t="shared" si="52"/>
        <v>5</v>
      </c>
      <c r="L145" s="99">
        <f t="shared" si="53"/>
        <v>0.5833333333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15.0</v>
      </c>
      <c r="G147" s="96">
        <f>E147-F147</f>
        <v>13</v>
      </c>
      <c r="H147" s="97">
        <f>F147/E147</f>
        <v>0.5357142857</v>
      </c>
      <c r="I147" s="96">
        <v>20.0</v>
      </c>
      <c r="J147" s="95">
        <v>18.0</v>
      </c>
      <c r="K147" s="98">
        <f>I147-J147</f>
        <v>2</v>
      </c>
      <c r="L147" s="99">
        <f>J147/I147</f>
        <v>0.9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19.0</v>
      </c>
      <c r="G149" s="96">
        <f>E149-F149</f>
        <v>5</v>
      </c>
      <c r="H149" s="97">
        <f>F149/E149</f>
        <v>0.7916666667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1.0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200</v>
      </c>
      <c r="G159" s="107">
        <f t="shared" ref="G159:G160" si="61">E159-F159</f>
        <v>156</v>
      </c>
      <c r="H159" s="108">
        <f t="shared" ref="H159:H160" si="62">F159/E159</f>
        <v>0.5617977528</v>
      </c>
      <c r="I159" s="107">
        <f t="shared" ref="I159:J159" si="55">SUM(I96:I158)</f>
        <v>276</v>
      </c>
      <c r="J159" s="107">
        <f t="shared" si="55"/>
        <v>127</v>
      </c>
      <c r="K159" s="109">
        <f t="shared" si="56"/>
        <v>149</v>
      </c>
      <c r="L159" s="110">
        <f t="shared" si="57"/>
        <v>0.4601449275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21</v>
      </c>
      <c r="V159" s="107">
        <f t="shared" si="60"/>
        <v>37</v>
      </c>
      <c r="W159" s="107">
        <f t="shared" si="60"/>
        <v>2</v>
      </c>
      <c r="X159" s="111">
        <f t="shared" si="60"/>
        <v>3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3.0</v>
      </c>
      <c r="G160" s="116">
        <f t="shared" si="61"/>
        <v>16</v>
      </c>
      <c r="H160" s="117">
        <f t="shared" si="62"/>
        <v>0.1578947368</v>
      </c>
      <c r="I160" s="116">
        <v>15.0</v>
      </c>
      <c r="J160" s="115">
        <v>10.0</v>
      </c>
      <c r="K160" s="118">
        <f t="shared" si="56"/>
        <v>5</v>
      </c>
      <c r="L160" s="119">
        <f t="shared" si="57"/>
        <v>0.6666666667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4.0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5.0</v>
      </c>
      <c r="G162" s="125">
        <f>E162-F162</f>
        <v>5</v>
      </c>
      <c r="H162" s="126">
        <f>F162/E162</f>
        <v>0.5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>
        <v>1.0</v>
      </c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3.0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13.0</v>
      </c>
      <c r="K174" s="127">
        <f t="shared" ref="K174:K175" si="67">I174-J174</f>
        <v>41</v>
      </c>
      <c r="L174" s="128">
        <f t="shared" ref="L174:L175" si="68">J174/I174</f>
        <v>0.2407407407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4.0</v>
      </c>
      <c r="K175" s="127">
        <f t="shared" si="67"/>
        <v>6</v>
      </c>
      <c r="L175" s="128">
        <f t="shared" si="68"/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4.0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11.0</v>
      </c>
      <c r="K198" s="127">
        <f>I198-J198</f>
        <v>4</v>
      </c>
      <c r="L198" s="128">
        <f>J198/I198</f>
        <v>0.7333333333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>
        <v>1.0</v>
      </c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4.0</v>
      </c>
      <c r="G207" s="125">
        <f t="shared" ref="G207:G210" si="73">E207-F207</f>
        <v>16</v>
      </c>
      <c r="H207" s="126">
        <f t="shared" ref="H207:H210" si="74">F207/E207</f>
        <v>0.2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21.0</v>
      </c>
      <c r="G208" s="125">
        <f t="shared" si="73"/>
        <v>35</v>
      </c>
      <c r="H208" s="126">
        <f t="shared" si="74"/>
        <v>0.375</v>
      </c>
      <c r="I208" s="125">
        <v>56.0</v>
      </c>
      <c r="J208" s="121">
        <v>17.0</v>
      </c>
      <c r="K208" s="127">
        <f t="shared" si="75"/>
        <v>39</v>
      </c>
      <c r="L208" s="128">
        <f t="shared" si="76"/>
        <v>0.3035714286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>
        <v>1.0</v>
      </c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2.0</v>
      </c>
      <c r="K209" s="127">
        <f t="shared" si="75"/>
        <v>3</v>
      </c>
      <c r="L209" s="128">
        <f t="shared" si="76"/>
        <v>0.4</v>
      </c>
      <c r="M209" s="125">
        <v>5.0</v>
      </c>
      <c r="N209" s="121">
        <v>4.0</v>
      </c>
      <c r="O209" s="127">
        <f>M209-N209</f>
        <v>1</v>
      </c>
      <c r="P209" s="126">
        <f>N209/M209</f>
        <v>0.8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8.0</v>
      </c>
      <c r="G210" s="125">
        <f t="shared" si="73"/>
        <v>2</v>
      </c>
      <c r="H210" s="126">
        <f t="shared" si="74"/>
        <v>0.8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13.0</v>
      </c>
      <c r="G214" s="125">
        <f t="shared" si="77"/>
        <v>7</v>
      </c>
      <c r="H214" s="126">
        <f t="shared" si="78"/>
        <v>0.65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17.0</v>
      </c>
      <c r="G220" s="125">
        <f>E220-F220</f>
        <v>31</v>
      </c>
      <c r="H220" s="126">
        <f>F220/E220</f>
        <v>0.3541666667</v>
      </c>
      <c r="I220" s="125">
        <v>34.0</v>
      </c>
      <c r="J220" s="121">
        <v>7.0</v>
      </c>
      <c r="K220" s="127">
        <f>I220-J220</f>
        <v>27</v>
      </c>
      <c r="L220" s="128">
        <f>J220/I220</f>
        <v>0.2058823529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2.0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107</v>
      </c>
      <c r="G222" s="77">
        <f t="shared" ref="G222:G223" si="86">E222-F222</f>
        <v>162</v>
      </c>
      <c r="H222" s="33">
        <f t="shared" ref="H222:H223" si="87">F222/E222</f>
        <v>0.3977695167</v>
      </c>
      <c r="I222" s="77">
        <f t="shared" ref="I222:J222" si="82">SUM(I160:I221)</f>
        <v>382</v>
      </c>
      <c r="J222" s="77">
        <f t="shared" si="82"/>
        <v>99</v>
      </c>
      <c r="K222" s="32">
        <f t="shared" ref="K222:K223" si="88">I222-J222</f>
        <v>283</v>
      </c>
      <c r="L222" s="78">
        <f t="shared" ref="L222:L223" si="89">J222/I222</f>
        <v>0.2591623037</v>
      </c>
      <c r="M222" s="77">
        <f t="shared" ref="M222:N222" si="83">SUM(M160:M221)</f>
        <v>5</v>
      </c>
      <c r="N222" s="77">
        <f t="shared" si="83"/>
        <v>4</v>
      </c>
      <c r="O222" s="32">
        <f>M222-N222</f>
        <v>1</v>
      </c>
      <c r="P222" s="33">
        <f>N222/M222</f>
        <v>0.8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3</v>
      </c>
      <c r="V222" s="77">
        <f t="shared" si="85"/>
        <v>28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5.0</v>
      </c>
      <c r="K223" s="141">
        <f t="shared" si="88"/>
        <v>25</v>
      </c>
      <c r="L223" s="142">
        <f t="shared" si="89"/>
        <v>0.1666666667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/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6.0</v>
      </c>
      <c r="G232" s="143">
        <f>E232-F232</f>
        <v>17</v>
      </c>
      <c r="H232" s="146">
        <f>F232/E232</f>
        <v>0.2608695652</v>
      </c>
      <c r="I232" s="143">
        <v>58.0</v>
      </c>
      <c r="J232" s="144">
        <v>12.0</v>
      </c>
      <c r="K232" s="145">
        <f t="shared" si="90"/>
        <v>46</v>
      </c>
      <c r="L232" s="147">
        <f t="shared" si="91"/>
        <v>0.2068965517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f>Q233-R233</f>
        <v>0</v>
      </c>
      <c r="T233" s="147">
        <f>R233/Q233</f>
        <v>1</v>
      </c>
      <c r="U233" s="144"/>
      <c r="V233" s="144"/>
      <c r="W233" s="144">
        <v>1.0</v>
      </c>
      <c r="X233" s="148">
        <v>2.0</v>
      </c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/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55.0</v>
      </c>
      <c r="G238" s="143">
        <f t="shared" si="92"/>
        <v>45</v>
      </c>
      <c r="H238" s="146">
        <f t="shared" si="93"/>
        <v>0.55</v>
      </c>
      <c r="I238" s="143">
        <v>96.0</v>
      </c>
      <c r="J238" s="144">
        <v>91.0</v>
      </c>
      <c r="K238" s="145">
        <f>I238-J238</f>
        <v>5</v>
      </c>
      <c r="L238" s="147">
        <f>J238/I238</f>
        <v>0.9479166667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4.0</v>
      </c>
      <c r="V238" s="144">
        <v>13.0</v>
      </c>
      <c r="W238" s="144">
        <v>1.0</v>
      </c>
      <c r="X238" s="148"/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>
        <v>1.0</v>
      </c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/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31.0</v>
      </c>
      <c r="K242" s="145">
        <f t="shared" si="94"/>
        <v>9</v>
      </c>
      <c r="L242" s="147">
        <f t="shared" si="95"/>
        <v>0.775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2.0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/>
      <c r="V257" s="144">
        <v>1.0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2.0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5.0</v>
      </c>
      <c r="G259" s="143">
        <f>E259-F259</f>
        <v>5</v>
      </c>
      <c r="H259" s="146">
        <f>F259/E259</f>
        <v>0.5</v>
      </c>
      <c r="I259" s="143">
        <v>20.0</v>
      </c>
      <c r="J259" s="144">
        <v>4.0</v>
      </c>
      <c r="K259" s="145">
        <f>I259-J259</f>
        <v>16</v>
      </c>
      <c r="L259" s="147">
        <f>J259/I259</f>
        <v>0.2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4.0</v>
      </c>
      <c r="G268" s="143">
        <f>E268-F268</f>
        <v>11</v>
      </c>
      <c r="H268" s="146">
        <f>F268/E268</f>
        <v>0.2666666667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2.0</v>
      </c>
      <c r="G270" s="143">
        <f>E270-F270</f>
        <v>2</v>
      </c>
      <c r="H270" s="146">
        <f>F270/E270</f>
        <v>0.5</v>
      </c>
      <c r="I270" s="143">
        <v>10.0</v>
      </c>
      <c r="J270" s="144">
        <v>1.0</v>
      </c>
      <c r="K270" s="145">
        <f t="shared" si="96"/>
        <v>9</v>
      </c>
      <c r="L270" s="147">
        <f t="shared" si="97"/>
        <v>0.1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5.0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>
        <v>1.0</v>
      </c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4.0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2.0</v>
      </c>
      <c r="K278" s="145">
        <f>I278-J278</f>
        <v>7</v>
      </c>
      <c r="L278" s="147">
        <f>J278/I278</f>
        <v>0.2222222222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2.0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11.0</v>
      </c>
      <c r="K287" s="145">
        <f t="shared" ref="K287:K289" si="100">I287-J287</f>
        <v>29</v>
      </c>
      <c r="L287" s="147">
        <f t="shared" ref="L287:L289" si="101">J287/I287</f>
        <v>0.275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100</v>
      </c>
      <c r="G297" s="77">
        <f>E297-F297</f>
        <v>148</v>
      </c>
      <c r="H297" s="33">
        <f t="shared" ref="H297:H298" si="108">F297/E297</f>
        <v>0.4032258065</v>
      </c>
      <c r="I297" s="77">
        <f t="shared" ref="I297:J297" si="103">SUM(I223:I296)</f>
        <v>379</v>
      </c>
      <c r="J297" s="77">
        <f t="shared" si="103"/>
        <v>175</v>
      </c>
      <c r="K297" s="77">
        <f>I297-J297</f>
        <v>204</v>
      </c>
      <c r="L297" s="78">
        <f t="shared" ref="L297:L298" si="110">J297/I297</f>
        <v>0.4617414248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5</v>
      </c>
      <c r="S297" s="77">
        <f>Q297-R297</f>
        <v>0</v>
      </c>
      <c r="T297" s="78">
        <f t="shared" ref="T297:T298" si="114">R297/Q297</f>
        <v>1</v>
      </c>
      <c r="U297" s="77">
        <f t="shared" ref="U297:X297" si="106">SUM(U223:U296)</f>
        <v>5</v>
      </c>
      <c r="V297" s="77">
        <f t="shared" si="106"/>
        <v>63</v>
      </c>
      <c r="W297" s="77">
        <f t="shared" si="106"/>
        <v>2</v>
      </c>
      <c r="X297" s="82">
        <f t="shared" si="106"/>
        <v>2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1015</v>
      </c>
      <c r="G298" s="158">
        <f t="shared" si="107"/>
        <v>713</v>
      </c>
      <c r="H298" s="159">
        <f t="shared" si="108"/>
        <v>0.5873842593</v>
      </c>
      <c r="I298" s="158">
        <f t="shared" ref="I298:K298" si="109">I95+I159+I222+I297</f>
        <v>2009</v>
      </c>
      <c r="J298" s="158">
        <f t="shared" si="109"/>
        <v>910</v>
      </c>
      <c r="K298" s="158">
        <f t="shared" si="109"/>
        <v>1099</v>
      </c>
      <c r="L298" s="160">
        <f t="shared" si="110"/>
        <v>0.4529616725</v>
      </c>
      <c r="M298" s="158">
        <f t="shared" ref="M298:O298" si="111">M95+M159+M222+M297</f>
        <v>22</v>
      </c>
      <c r="N298" s="158">
        <f t="shared" si="111"/>
        <v>11</v>
      </c>
      <c r="O298" s="158">
        <f t="shared" si="111"/>
        <v>11</v>
      </c>
      <c r="P298" s="159">
        <f t="shared" si="112"/>
        <v>0.5</v>
      </c>
      <c r="Q298" s="158">
        <f t="shared" ref="Q298:S298" si="113">Q95+Q159+Q222+Q297</f>
        <v>34</v>
      </c>
      <c r="R298" s="158">
        <f t="shared" si="113"/>
        <v>13</v>
      </c>
      <c r="S298" s="158">
        <f t="shared" si="113"/>
        <v>21</v>
      </c>
      <c r="T298" s="160">
        <f t="shared" si="114"/>
        <v>0.3823529412</v>
      </c>
      <c r="U298" s="157">
        <f t="shared" ref="U298:X298" si="115">U95+U159+U222+U297</f>
        <v>40</v>
      </c>
      <c r="V298" s="158">
        <f t="shared" si="115"/>
        <v>175</v>
      </c>
      <c r="W298" s="158">
        <f t="shared" si="115"/>
        <v>6</v>
      </c>
      <c r="X298" s="161">
        <f t="shared" si="115"/>
        <v>8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608</v>
      </c>
      <c r="G306" s="178">
        <f t="shared" si="116"/>
        <v>247</v>
      </c>
      <c r="H306" s="180">
        <f t="shared" ref="H306:H307" si="120">F306/E306</f>
        <v>0.7111111111</v>
      </c>
      <c r="I306" s="178">
        <f t="shared" ref="I306:O306" si="117">(I95)</f>
        <v>972</v>
      </c>
      <c r="J306" s="179">
        <f t="shared" si="117"/>
        <v>509</v>
      </c>
      <c r="K306" s="178">
        <f t="shared" si="117"/>
        <v>463</v>
      </c>
      <c r="L306" s="180">
        <f t="shared" si="117"/>
        <v>0.5236625514</v>
      </c>
      <c r="M306" s="178">
        <f t="shared" si="117"/>
        <v>10</v>
      </c>
      <c r="N306" s="179">
        <f t="shared" si="117"/>
        <v>3</v>
      </c>
      <c r="O306" s="178">
        <f t="shared" si="117"/>
        <v>7</v>
      </c>
      <c r="P306" s="180">
        <f t="shared" ref="P306:X306" si="118">P95</f>
        <v>0.3</v>
      </c>
      <c r="Q306" s="178">
        <f t="shared" si="118"/>
        <v>22</v>
      </c>
      <c r="R306" s="179">
        <f t="shared" si="118"/>
        <v>5</v>
      </c>
      <c r="S306" s="178">
        <f t="shared" si="118"/>
        <v>17</v>
      </c>
      <c r="T306" s="180">
        <f t="shared" si="118"/>
        <v>0.2272727273</v>
      </c>
      <c r="U306" s="181">
        <f t="shared" si="118"/>
        <v>11</v>
      </c>
      <c r="V306" s="181">
        <f t="shared" si="118"/>
        <v>47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200</v>
      </c>
      <c r="G307" s="184">
        <f t="shared" si="119"/>
        <v>156</v>
      </c>
      <c r="H307" s="186">
        <f t="shared" si="120"/>
        <v>0.5617977528</v>
      </c>
      <c r="I307" s="184">
        <f t="shared" ref="I307:L307" si="121">I159</f>
        <v>276</v>
      </c>
      <c r="J307" s="185">
        <f t="shared" si="121"/>
        <v>127</v>
      </c>
      <c r="K307" s="184">
        <f t="shared" si="121"/>
        <v>149</v>
      </c>
      <c r="L307" s="186">
        <f t="shared" si="121"/>
        <v>0.4601449275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21</v>
      </c>
      <c r="V307" s="185">
        <f t="shared" si="123"/>
        <v>37</v>
      </c>
      <c r="W307" s="185">
        <f t="shared" si="123"/>
        <v>2</v>
      </c>
      <c r="X307" s="187">
        <f t="shared" si="123"/>
        <v>3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107</v>
      </c>
      <c r="G308" s="189">
        <f t="shared" si="124"/>
        <v>162</v>
      </c>
      <c r="H308" s="191">
        <f t="shared" si="124"/>
        <v>0.3977695167</v>
      </c>
      <c r="I308" s="189">
        <f t="shared" si="124"/>
        <v>382</v>
      </c>
      <c r="J308" s="190">
        <f t="shared" si="124"/>
        <v>99</v>
      </c>
      <c r="K308" s="189">
        <f t="shared" si="124"/>
        <v>283</v>
      </c>
      <c r="L308" s="191">
        <f t="shared" si="124"/>
        <v>0.2591623037</v>
      </c>
      <c r="M308" s="189">
        <f t="shared" si="124"/>
        <v>5</v>
      </c>
      <c r="N308" s="190">
        <f t="shared" si="124"/>
        <v>4</v>
      </c>
      <c r="O308" s="189">
        <f t="shared" si="124"/>
        <v>1</v>
      </c>
      <c r="P308" s="191">
        <f t="shared" si="124"/>
        <v>0.8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3</v>
      </c>
      <c r="V308" s="192">
        <f t="shared" si="124"/>
        <v>28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100</v>
      </c>
      <c r="G309" s="195">
        <f t="shared" si="125"/>
        <v>148</v>
      </c>
      <c r="H309" s="197">
        <f t="shared" si="125"/>
        <v>0.4032258065</v>
      </c>
      <c r="I309" s="195">
        <f t="shared" si="125"/>
        <v>379</v>
      </c>
      <c r="J309" s="196">
        <f t="shared" si="125"/>
        <v>175</v>
      </c>
      <c r="K309" s="195">
        <f t="shared" si="125"/>
        <v>204</v>
      </c>
      <c r="L309" s="197">
        <f t="shared" si="125"/>
        <v>0.4617414248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5</v>
      </c>
      <c r="S309" s="195">
        <f t="shared" si="125"/>
        <v>0</v>
      </c>
      <c r="T309" s="197">
        <f t="shared" si="125"/>
        <v>1</v>
      </c>
      <c r="U309" s="196">
        <f t="shared" si="125"/>
        <v>5</v>
      </c>
      <c r="V309" s="196">
        <f t="shared" si="125"/>
        <v>63</v>
      </c>
      <c r="W309" s="196">
        <f t="shared" si="125"/>
        <v>2</v>
      </c>
      <c r="X309" s="198">
        <f t="shared" si="125"/>
        <v>2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1015</v>
      </c>
      <c r="G310" s="200">
        <f t="shared" si="126"/>
        <v>713</v>
      </c>
      <c r="H310" s="201">
        <f t="shared" si="126"/>
        <v>0.5873842593</v>
      </c>
      <c r="I310" s="200">
        <f t="shared" si="126"/>
        <v>2009</v>
      </c>
      <c r="J310" s="200">
        <f t="shared" si="126"/>
        <v>910</v>
      </c>
      <c r="K310" s="200">
        <f t="shared" si="126"/>
        <v>1099</v>
      </c>
      <c r="L310" s="201">
        <f t="shared" si="126"/>
        <v>0.4529616725</v>
      </c>
      <c r="M310" s="200">
        <f t="shared" si="126"/>
        <v>22</v>
      </c>
      <c r="N310" s="200">
        <f t="shared" si="126"/>
        <v>11</v>
      </c>
      <c r="O310" s="200">
        <f t="shared" si="126"/>
        <v>11</v>
      </c>
      <c r="P310" s="201">
        <f t="shared" si="126"/>
        <v>0.5</v>
      </c>
      <c r="Q310" s="200">
        <f t="shared" si="126"/>
        <v>34</v>
      </c>
      <c r="R310" s="200">
        <f t="shared" si="126"/>
        <v>13</v>
      </c>
      <c r="S310" s="200">
        <f t="shared" si="126"/>
        <v>21</v>
      </c>
      <c r="T310" s="201">
        <f t="shared" si="126"/>
        <v>0.3823529412</v>
      </c>
      <c r="U310" s="200">
        <f t="shared" si="126"/>
        <v>40</v>
      </c>
      <c r="V310" s="200">
        <f t="shared" si="126"/>
        <v>175</v>
      </c>
      <c r="W310" s="200">
        <f t="shared" si="126"/>
        <v>6</v>
      </c>
      <c r="X310" s="202">
        <f t="shared" si="126"/>
        <v>8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611</v>
      </c>
      <c r="G318" s="178">
        <f t="shared" si="127"/>
        <v>254</v>
      </c>
      <c r="H318" s="180">
        <f t="shared" ref="H318:H322" si="130">F318/E318</f>
        <v>0.7063583815</v>
      </c>
      <c r="I318" s="178">
        <f t="shared" ref="I318:K318" si="128">I306+Q306</f>
        <v>994</v>
      </c>
      <c r="J318" s="179">
        <f t="shared" si="128"/>
        <v>514</v>
      </c>
      <c r="K318" s="178">
        <f t="shared" si="128"/>
        <v>480</v>
      </c>
      <c r="L318" s="204">
        <f t="shared" ref="L318:L322" si="132">J318/I318</f>
        <v>0.5171026157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202</v>
      </c>
      <c r="G319" s="206">
        <f t="shared" si="129"/>
        <v>156</v>
      </c>
      <c r="H319" s="208">
        <f t="shared" si="130"/>
        <v>0.5642458101</v>
      </c>
      <c r="I319" s="206">
        <f t="shared" ref="I319:K319" si="131">I307+Q307</f>
        <v>278</v>
      </c>
      <c r="J319" s="207">
        <f t="shared" si="131"/>
        <v>127</v>
      </c>
      <c r="K319" s="206">
        <f t="shared" si="131"/>
        <v>151</v>
      </c>
      <c r="L319" s="209">
        <f t="shared" si="132"/>
        <v>0.4568345324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111</v>
      </c>
      <c r="G320" s="189">
        <f t="shared" si="133"/>
        <v>163</v>
      </c>
      <c r="H320" s="191">
        <f t="shared" si="130"/>
        <v>0.4051094891</v>
      </c>
      <c r="I320" s="189">
        <f t="shared" ref="I320:K320" si="134">I308+Q308</f>
        <v>387</v>
      </c>
      <c r="J320" s="190">
        <f t="shared" si="134"/>
        <v>102</v>
      </c>
      <c r="K320" s="189">
        <f t="shared" si="134"/>
        <v>285</v>
      </c>
      <c r="L320" s="210">
        <f t="shared" si="132"/>
        <v>0.2635658915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102</v>
      </c>
      <c r="G321" s="195">
        <f t="shared" si="135"/>
        <v>151</v>
      </c>
      <c r="H321" s="197">
        <f t="shared" si="130"/>
        <v>0.4031620553</v>
      </c>
      <c r="I321" s="195">
        <f t="shared" ref="I321:K321" si="136">I309+Q309</f>
        <v>384</v>
      </c>
      <c r="J321" s="196">
        <f t="shared" si="136"/>
        <v>180</v>
      </c>
      <c r="K321" s="195">
        <f t="shared" si="136"/>
        <v>204</v>
      </c>
      <c r="L321" s="211">
        <f t="shared" si="132"/>
        <v>0.46875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1026</v>
      </c>
      <c r="G322" s="213">
        <f t="shared" si="137"/>
        <v>724</v>
      </c>
      <c r="H322" s="214">
        <f t="shared" si="130"/>
        <v>0.5862857143</v>
      </c>
      <c r="I322" s="213">
        <f t="shared" ref="I322:K322" si="138">I310+Q310</f>
        <v>2043</v>
      </c>
      <c r="J322" s="200">
        <f t="shared" si="138"/>
        <v>923</v>
      </c>
      <c r="K322" s="213">
        <f t="shared" si="138"/>
        <v>1120</v>
      </c>
      <c r="L322" s="215">
        <f t="shared" si="132"/>
        <v>0.4517865884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1015</v>
      </c>
      <c r="G326" s="224">
        <f t="shared" si="139"/>
        <v>713</v>
      </c>
      <c r="H326" s="225">
        <f t="shared" ref="H326:H330" si="141">F326/E326</f>
        <v>0.5873842593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910</v>
      </c>
      <c r="G327" s="224">
        <f t="shared" si="140"/>
        <v>1099</v>
      </c>
      <c r="H327" s="225">
        <f t="shared" si="141"/>
        <v>0.4529616725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11</v>
      </c>
      <c r="G328" s="224">
        <f t="shared" si="142"/>
        <v>11</v>
      </c>
      <c r="H328" s="225">
        <f t="shared" si="141"/>
        <v>0.5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13</v>
      </c>
      <c r="G329" s="224">
        <f t="shared" si="143"/>
        <v>21</v>
      </c>
      <c r="H329" s="225">
        <f t="shared" si="141"/>
        <v>0.3823529412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1949</v>
      </c>
      <c r="G330" s="213">
        <f t="shared" si="144"/>
        <v>1844</v>
      </c>
      <c r="H330" s="227">
        <f t="shared" si="141"/>
        <v>0.5138412866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1015</v>
      </c>
      <c r="F333" s="224">
        <f>U298</f>
        <v>40</v>
      </c>
      <c r="G333" s="224">
        <f t="shared" ref="G333:G334" si="146">J344-G335</f>
        <v>236</v>
      </c>
      <c r="H333" s="230">
        <f t="shared" ref="H333:H336" si="147">E333+F333+G333</f>
        <v>1291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910</v>
      </c>
      <c r="F334" s="224">
        <f>V298</f>
        <v>175</v>
      </c>
      <c r="G334" s="224">
        <f t="shared" si="146"/>
        <v>217</v>
      </c>
      <c r="H334" s="230">
        <f t="shared" si="147"/>
        <v>1302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11</v>
      </c>
      <c r="F335" s="224">
        <f>W298</f>
        <v>6</v>
      </c>
      <c r="G335" s="231">
        <v>0.0</v>
      </c>
      <c r="H335" s="230">
        <f t="shared" si="147"/>
        <v>17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13</v>
      </c>
      <c r="F336" s="224">
        <f>X298</f>
        <v>8</v>
      </c>
      <c r="G336" s="231">
        <v>1.0</v>
      </c>
      <c r="H336" s="230">
        <f t="shared" si="147"/>
        <v>22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1949</v>
      </c>
      <c r="F337" s="213">
        <f t="shared" si="148"/>
        <v>229</v>
      </c>
      <c r="G337" s="213">
        <f t="shared" si="148"/>
        <v>454</v>
      </c>
      <c r="H337" s="232">
        <f>H333+H334+H335+H336</f>
        <v>2632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663</v>
      </c>
      <c r="F344" s="245">
        <v>465.0</v>
      </c>
      <c r="G344" s="245">
        <f t="shared" ref="G344:G346" si="150">SUM(E344:F344)</f>
        <v>1128</v>
      </c>
      <c r="H344" s="246">
        <v>28.0</v>
      </c>
      <c r="I344" s="246">
        <v>152.0</v>
      </c>
      <c r="J344" s="246">
        <v>236.0</v>
      </c>
      <c r="K344" s="247">
        <f t="shared" ref="K344:K345" si="151">M344-L344</f>
        <v>691</v>
      </c>
      <c r="L344" s="247">
        <f t="shared" ref="L344:L345" si="152">F344+I344</f>
        <v>617</v>
      </c>
      <c r="M344" s="248">
        <f t="shared" ref="M344:M345" si="153">H333+H335</f>
        <v>1308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742</v>
      </c>
      <c r="F345" s="245">
        <v>364.0</v>
      </c>
      <c r="G345" s="245">
        <f t="shared" si="150"/>
        <v>1106</v>
      </c>
      <c r="H345" s="246">
        <v>45.0</v>
      </c>
      <c r="I345" s="246">
        <v>173.0</v>
      </c>
      <c r="J345" s="246">
        <f>SUM(H345:I345)</f>
        <v>218</v>
      </c>
      <c r="K345" s="247">
        <f t="shared" si="151"/>
        <v>787</v>
      </c>
      <c r="L345" s="247">
        <f t="shared" si="152"/>
        <v>537</v>
      </c>
      <c r="M345" s="248">
        <f t="shared" si="153"/>
        <v>1324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1405</v>
      </c>
      <c r="F346" s="250">
        <f>SUM(F344:F345)</f>
        <v>829</v>
      </c>
      <c r="G346" s="250">
        <f t="shared" si="150"/>
        <v>2234</v>
      </c>
      <c r="H346" s="251">
        <f t="shared" ref="H346:M346" si="154">SUM(H344:H345)</f>
        <v>73</v>
      </c>
      <c r="I346" s="251">
        <f t="shared" si="154"/>
        <v>325</v>
      </c>
      <c r="J346" s="251">
        <f t="shared" si="154"/>
        <v>454</v>
      </c>
      <c r="K346" s="252">
        <f t="shared" si="154"/>
        <v>1478</v>
      </c>
      <c r="L346" s="252">
        <f t="shared" si="154"/>
        <v>1154</v>
      </c>
      <c r="M346" s="253">
        <f t="shared" si="154"/>
        <v>2632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4.0</v>
      </c>
      <c r="G353" s="266">
        <f t="shared" ref="G353:G356" si="155">SUM(E353:F353)</f>
        <v>5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3.0</v>
      </c>
      <c r="F354" s="268">
        <v>4.0</v>
      </c>
      <c r="G354" s="269">
        <f t="shared" si="155"/>
        <v>7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2.0</v>
      </c>
      <c r="F355" s="271">
        <v>3.0</v>
      </c>
      <c r="G355" s="272">
        <f t="shared" si="155"/>
        <v>5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3.0</v>
      </c>
      <c r="G356" s="275">
        <f t="shared" si="155"/>
        <v>5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8</v>
      </c>
      <c r="F357" s="277">
        <f t="shared" si="156"/>
        <v>14</v>
      </c>
      <c r="G357" s="277">
        <f t="shared" si="156"/>
        <v>22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6.0</v>
      </c>
      <c r="F358" s="279">
        <v>31.0</v>
      </c>
      <c r="G358" s="279">
        <f>SUM(E358:F358)</f>
        <v>37</v>
      </c>
      <c r="H358" s="163"/>
      <c r="I358" s="280">
        <f>G357+G358</f>
        <v>59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43854.0</v>
      </c>
      <c r="K365" s="5"/>
      <c r="L365" s="5"/>
      <c r="M365" s="5"/>
      <c r="N365" s="22"/>
      <c r="O365" s="225">
        <f>J365/J373</f>
        <v>0.5074519787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9123.0</v>
      </c>
      <c r="K366" s="5"/>
      <c r="L366" s="5"/>
      <c r="M366" s="5"/>
      <c r="N366" s="22"/>
      <c r="O366" s="225">
        <f>J366/J373</f>
        <v>0.1055658412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5931.0</v>
      </c>
      <c r="K367" s="5"/>
      <c r="L367" s="5"/>
      <c r="M367" s="5"/>
      <c r="N367" s="22"/>
      <c r="O367" s="225">
        <f>J367/J373</f>
        <v>0.06862994677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5084.0</v>
      </c>
      <c r="K368" s="5"/>
      <c r="L368" s="5"/>
      <c r="M368" s="5"/>
      <c r="N368" s="22"/>
      <c r="O368" s="225">
        <f>J368/J373</f>
        <v>0.05882897477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4582.0</v>
      </c>
      <c r="K369" s="5"/>
      <c r="L369" s="5"/>
      <c r="M369" s="5"/>
      <c r="N369" s="22"/>
      <c r="O369" s="225">
        <f>J369/J373</f>
        <v>0.05302013423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3921.0</v>
      </c>
      <c r="K370" s="5"/>
      <c r="L370" s="5"/>
      <c r="M370" s="5"/>
      <c r="N370" s="22"/>
      <c r="O370" s="225">
        <f>J370/J373</f>
        <v>0.0453714418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7920.0</v>
      </c>
      <c r="K371" s="5"/>
      <c r="L371" s="5"/>
      <c r="M371" s="5"/>
      <c r="N371" s="22"/>
      <c r="O371" s="225">
        <f>J371/J373</f>
        <v>0.09164545244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6005.0</v>
      </c>
      <c r="K372" s="5"/>
      <c r="L372" s="5"/>
      <c r="M372" s="5"/>
      <c r="N372" s="22"/>
      <c r="O372" s="225">
        <f>J372/J373</f>
        <v>0.06948623004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86420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599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17346.0</v>
      </c>
      <c r="I381" s="22"/>
      <c r="J381" s="316">
        <f>H381/H387</f>
        <v>0.2007174265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20037</v>
      </c>
      <c r="U381" s="22"/>
      <c r="V381" s="322">
        <f>T381/T387</f>
        <v>0.1887434062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3797.0</v>
      </c>
      <c r="I382" s="22"/>
      <c r="J382" s="316">
        <f>H382/H387</f>
        <v>0.04393658875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5124</v>
      </c>
      <c r="U382" s="22"/>
      <c r="V382" s="322">
        <f>T382/T387</f>
        <v>0.04826676714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0.0001041425596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0.0002354935946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0.00002314279102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0.00009419743783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21154</v>
      </c>
      <c r="I385" s="22"/>
      <c r="J385" s="316">
        <f>H385/H387</f>
        <v>0.2447813006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25196</v>
      </c>
      <c r="U385" s="22"/>
      <c r="V385" s="322">
        <f>T385/T387</f>
        <v>0.2373398644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65266</v>
      </c>
      <c r="I386" s="22"/>
      <c r="J386" s="316">
        <f>H386/H387</f>
        <v>0.7552186994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80964</v>
      </c>
      <c r="U386" s="22"/>
      <c r="V386" s="322">
        <f>T386/T387</f>
        <v>0.7626601356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86420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106160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5" width="5.86"/>
    <col customWidth="1" min="6" max="6" width="4.71"/>
    <col customWidth="1" min="7" max="7" width="6.43"/>
    <col customWidth="1" min="8" max="8" width="5.43"/>
    <col customWidth="1" min="9" max="9" width="7.0"/>
    <col customWidth="1" min="10" max="10" width="4.86"/>
    <col customWidth="1" min="11" max="11" width="6.14"/>
    <col customWidth="1" min="12" max="12" width="5.86"/>
    <col customWidth="1" min="13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44436.0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14.0</v>
      </c>
      <c r="K16" s="54">
        <f t="shared" ref="K16:K17" si="3">I16-J16</f>
        <v>24</v>
      </c>
      <c r="L16" s="56">
        <f t="shared" ref="L16:L17" si="4">J16/I16</f>
        <v>0.3684210526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3.0</v>
      </c>
      <c r="K17" s="54">
        <f t="shared" si="3"/>
        <v>5</v>
      </c>
      <c r="L17" s="56">
        <f t="shared" si="4"/>
        <v>0.375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5.0</v>
      </c>
      <c r="G19" s="54">
        <f t="shared" ref="G19:G20" si="5">E19-F19</f>
        <v>5</v>
      </c>
      <c r="H19" s="55">
        <f t="shared" ref="H19:H20" si="6">F19/E19</f>
        <v>0.5</v>
      </c>
      <c r="I19" s="54">
        <v>10.0</v>
      </c>
      <c r="J19" s="53">
        <v>6.0</v>
      </c>
      <c r="K19" s="54">
        <f t="shared" ref="K19:K22" si="7">I19-J19</f>
        <v>4</v>
      </c>
      <c r="L19" s="56">
        <f t="shared" ref="L19:L22" si="8">J19/I19</f>
        <v>0.6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55.0</v>
      </c>
      <c r="G20" s="54">
        <f t="shared" si="5"/>
        <v>25</v>
      </c>
      <c r="H20" s="55">
        <f t="shared" si="6"/>
        <v>0.6875</v>
      </c>
      <c r="I20" s="54">
        <v>70.0</v>
      </c>
      <c r="J20" s="53">
        <v>37.0</v>
      </c>
      <c r="K20" s="54">
        <f t="shared" si="7"/>
        <v>33</v>
      </c>
      <c r="L20" s="56">
        <f t="shared" si="8"/>
        <v>0.5285714286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9.0</v>
      </c>
      <c r="K21" s="54">
        <f t="shared" si="7"/>
        <v>18</v>
      </c>
      <c r="L21" s="56">
        <f t="shared" si="8"/>
        <v>0.3333333333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26.0</v>
      </c>
      <c r="K22" s="54">
        <f t="shared" si="7"/>
        <v>5</v>
      </c>
      <c r="L22" s="56">
        <f t="shared" si="8"/>
        <v>0.8387096774</v>
      </c>
      <c r="M22" s="66">
        <v>5.0</v>
      </c>
      <c r="N22" s="61">
        <v>2.0</v>
      </c>
      <c r="O22" s="59">
        <f t="shared" ref="O22:O23" si="9">M22-N22</f>
        <v>3</v>
      </c>
      <c r="P22" s="55">
        <f t="shared" ref="P22:P23" si="10">N22/M22</f>
        <v>0.4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3.0</v>
      </c>
      <c r="O23" s="59">
        <f t="shared" si="9"/>
        <v>2</v>
      </c>
      <c r="P23" s="55">
        <f t="shared" si="10"/>
        <v>0.6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5.0</v>
      </c>
      <c r="K25" s="54">
        <f t="shared" ref="K25:K30" si="11">I25-J25</f>
        <v>3</v>
      </c>
      <c r="L25" s="56">
        <f t="shared" ref="L25:L30" si="12">J25/I25</f>
        <v>0.625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23.0</v>
      </c>
      <c r="K26" s="54">
        <f t="shared" si="11"/>
        <v>7</v>
      </c>
      <c r="L26" s="56">
        <f t="shared" si="12"/>
        <v>0.7666666667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7.0</v>
      </c>
      <c r="K27" s="54">
        <f t="shared" si="11"/>
        <v>8</v>
      </c>
      <c r="L27" s="56">
        <f t="shared" si="12"/>
        <v>0.4666666667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44.0</v>
      </c>
      <c r="G28" s="54">
        <f t="shared" ref="G28:G29" si="13">E28-F28</f>
        <v>27</v>
      </c>
      <c r="H28" s="55">
        <f t="shared" ref="H28:H29" si="14">F28/E28</f>
        <v>0.6197183099</v>
      </c>
      <c r="I28" s="54">
        <v>24.0</v>
      </c>
      <c r="J28" s="53">
        <v>22.0</v>
      </c>
      <c r="K28" s="54">
        <f t="shared" si="11"/>
        <v>2</v>
      </c>
      <c r="L28" s="56">
        <f t="shared" si="12"/>
        <v>0.9166666667</v>
      </c>
      <c r="M28" s="66"/>
      <c r="N28" s="61"/>
      <c r="O28" s="59"/>
      <c r="P28" s="55"/>
      <c r="Q28" s="66">
        <v>10.0</v>
      </c>
      <c r="R28" s="53"/>
      <c r="S28" s="54">
        <f>Q28-R28</f>
        <v>10</v>
      </c>
      <c r="T28" s="56">
        <f>R28/Q28</f>
        <v>0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77.0</v>
      </c>
      <c r="G29" s="54">
        <f t="shared" si="13"/>
        <v>29</v>
      </c>
      <c r="H29" s="55">
        <f t="shared" si="14"/>
        <v>0.7264150943</v>
      </c>
      <c r="I29" s="68">
        <v>101.0</v>
      </c>
      <c r="J29" s="69">
        <v>85.0</v>
      </c>
      <c r="K29" s="54">
        <f t="shared" si="11"/>
        <v>16</v>
      </c>
      <c r="L29" s="56">
        <f t="shared" si="12"/>
        <v>0.8415841584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61.0</v>
      </c>
      <c r="G34" s="54">
        <f>E34-F34</f>
        <v>7</v>
      </c>
      <c r="H34" s="55">
        <f>F34/E34</f>
        <v>0.8970588235</v>
      </c>
      <c r="I34" s="54">
        <v>14.0</v>
      </c>
      <c r="J34" s="53">
        <v>9.0</v>
      </c>
      <c r="K34" s="54">
        <f>I34-J34</f>
        <v>5</v>
      </c>
      <c r="L34" s="56">
        <f>J34/I34</f>
        <v>0.6428571429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17.0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22.0</v>
      </c>
      <c r="G38" s="54">
        <f>E38-F38</f>
        <v>29</v>
      </c>
      <c r="H38" s="55">
        <f>F38/E38</f>
        <v>0.431372549</v>
      </c>
      <c r="I38" s="54">
        <v>26.0</v>
      </c>
      <c r="J38" s="53">
        <v>20.0</v>
      </c>
      <c r="K38" s="54">
        <f>I38-J38</f>
        <v>6</v>
      </c>
      <c r="L38" s="56">
        <f>J38/I38</f>
        <v>0.7692307692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5.0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2.0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26.0</v>
      </c>
      <c r="K41" s="54">
        <f t="shared" ref="K41:K42" si="17">I41-J41</f>
        <v>10</v>
      </c>
      <c r="L41" s="56">
        <f t="shared" ref="L41:L42" si="18">J41/I41</f>
        <v>0.7222222222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190.0</v>
      </c>
      <c r="G42" s="54">
        <f t="shared" si="15"/>
        <v>16</v>
      </c>
      <c r="H42" s="55">
        <f t="shared" si="16"/>
        <v>0.9223300971</v>
      </c>
      <c r="I42" s="54">
        <v>250.0</v>
      </c>
      <c r="J42" s="53">
        <v>98.0</v>
      </c>
      <c r="K42" s="54">
        <f t="shared" si="17"/>
        <v>152</v>
      </c>
      <c r="L42" s="56">
        <f t="shared" si="18"/>
        <v>0.392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3.0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2.0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3.0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11.0</v>
      </c>
      <c r="K49" s="54">
        <f>I49-J49</f>
        <v>29</v>
      </c>
      <c r="L49" s="56">
        <f>J49/I49</f>
        <v>0.275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20.0</v>
      </c>
      <c r="G58" s="54">
        <f>E58-F58</f>
        <v>16</v>
      </c>
      <c r="H58" s="55">
        <f>F58/E58</f>
        <v>0.5555555556</v>
      </c>
      <c r="I58" s="54">
        <v>48.0</v>
      </c>
      <c r="J58" s="53">
        <v>17.0</v>
      </c>
      <c r="K58" s="54">
        <f>I58-J58</f>
        <v>31</v>
      </c>
      <c r="L58" s="56">
        <f>J58/I58</f>
        <v>0.3541666667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2.0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>
        <v>1.0</v>
      </c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6.0</v>
      </c>
      <c r="G73" s="54">
        <f t="shared" ref="G73:G75" si="19">E73-F73</f>
        <v>6</v>
      </c>
      <c r="H73" s="55">
        <f t="shared" ref="H73:H75" si="20">F73/E73</f>
        <v>0.5</v>
      </c>
      <c r="I73" s="54">
        <v>11.0</v>
      </c>
      <c r="J73" s="53">
        <v>8.0</v>
      </c>
      <c r="K73" s="54">
        <f t="shared" ref="K73:K76" si="21">I73-J73</f>
        <v>3</v>
      </c>
      <c r="L73" s="56">
        <f t="shared" ref="L73:L76" si="22">J73/I73</f>
        <v>0.7272727273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10.0</v>
      </c>
      <c r="G75" s="54">
        <f t="shared" si="19"/>
        <v>30</v>
      </c>
      <c r="H75" s="55">
        <f t="shared" si="20"/>
        <v>0.25</v>
      </c>
      <c r="I75" s="54">
        <v>80.0</v>
      </c>
      <c r="J75" s="53">
        <v>14.0</v>
      </c>
      <c r="K75" s="54">
        <f t="shared" si="21"/>
        <v>66</v>
      </c>
      <c r="L75" s="56">
        <f t="shared" si="22"/>
        <v>0.175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6.0</v>
      </c>
      <c r="K78" s="54">
        <f>I78-J78</f>
        <v>14</v>
      </c>
      <c r="L78" s="56">
        <f>J78/I78</f>
        <v>0.3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4.0</v>
      </c>
      <c r="K85" s="54">
        <f>I85-J85</f>
        <v>8</v>
      </c>
      <c r="L85" s="56">
        <f>J85/I85</f>
        <v>0.3333333333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3.0</v>
      </c>
      <c r="G87" s="54">
        <f>E87-F87</f>
        <v>0</v>
      </c>
      <c r="H87" s="55">
        <f>F87/E87</f>
        <v>1</v>
      </c>
      <c r="I87" s="54">
        <v>5.0</v>
      </c>
      <c r="J87" s="53">
        <v>3.0</v>
      </c>
      <c r="K87" s="54">
        <f>I87-J87</f>
        <v>2</v>
      </c>
      <c r="L87" s="56">
        <f>J87/I87</f>
        <v>0.6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3.0</v>
      </c>
      <c r="G93" s="54">
        <f t="shared" ref="G93:G97" si="25">E93-F93</f>
        <v>20</v>
      </c>
      <c r="H93" s="55">
        <f t="shared" ref="H93:H97" si="26">F93/E93</f>
        <v>0.1304347826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592</v>
      </c>
      <c r="G95" s="77">
        <f t="shared" si="25"/>
        <v>263</v>
      </c>
      <c r="H95" s="33">
        <f t="shared" si="26"/>
        <v>0.6923976608</v>
      </c>
      <c r="I95" s="32">
        <f t="shared" ref="I95:J95" si="28">SUM(I11:I94)</f>
        <v>972</v>
      </c>
      <c r="J95" s="32">
        <f t="shared" si="28"/>
        <v>460</v>
      </c>
      <c r="K95" s="32">
        <f t="shared" ref="K95:K97" si="34">I95-J95</f>
        <v>512</v>
      </c>
      <c r="L95" s="78">
        <f t="shared" ref="L95:L97" si="35">J95/I95</f>
        <v>0.4732510288</v>
      </c>
      <c r="M95" s="79">
        <f t="shared" ref="M95:N95" si="29">SUM(M11:M94)</f>
        <v>10</v>
      </c>
      <c r="N95" s="79">
        <f t="shared" si="29"/>
        <v>5</v>
      </c>
      <c r="O95" s="80">
        <f t="shared" ref="O95:O96" si="36">M95-N95</f>
        <v>5</v>
      </c>
      <c r="P95" s="33">
        <f t="shared" ref="P95:P96" si="37">N95/M95</f>
        <v>0.5</v>
      </c>
      <c r="Q95" s="79">
        <f t="shared" ref="Q95:R95" si="30">SUM(Q11:Q94)</f>
        <v>22</v>
      </c>
      <c r="R95" s="79">
        <f t="shared" si="30"/>
        <v>4</v>
      </c>
      <c r="S95" s="81">
        <f t="shared" si="31"/>
        <v>18</v>
      </c>
      <c r="T95" s="78">
        <f t="shared" si="32"/>
        <v>0.1818181818</v>
      </c>
      <c r="U95" s="77">
        <f t="shared" ref="U95:X95" si="33">SUM(U11:U94)</f>
        <v>10</v>
      </c>
      <c r="V95" s="77">
        <f t="shared" si="33"/>
        <v>45</v>
      </c>
      <c r="W95" s="77">
        <f t="shared" si="33"/>
        <v>2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0.0</v>
      </c>
      <c r="O96" s="90">
        <f t="shared" si="36"/>
        <v>2</v>
      </c>
      <c r="P96" s="89">
        <f t="shared" si="37"/>
        <v>0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3.0</v>
      </c>
      <c r="K97" s="98">
        <f t="shared" si="34"/>
        <v>12</v>
      </c>
      <c r="L97" s="99">
        <f t="shared" si="35"/>
        <v>0.2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4.0</v>
      </c>
      <c r="G100" s="96">
        <f>E100-F100</f>
        <v>9</v>
      </c>
      <c r="H100" s="97">
        <f>F100/E100</f>
        <v>0.3076923077</v>
      </c>
      <c r="I100" s="96">
        <v>20.0</v>
      </c>
      <c r="J100" s="95">
        <v>7.0</v>
      </c>
      <c r="K100" s="98">
        <f t="shared" si="38"/>
        <v>13</v>
      </c>
      <c r="L100" s="99">
        <f t="shared" si="39"/>
        <v>0.35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1.0</v>
      </c>
      <c r="G107" s="96">
        <f>E107-F107</f>
        <v>7</v>
      </c>
      <c r="H107" s="97">
        <f>F107/E107</f>
        <v>0.125</v>
      </c>
      <c r="I107" s="96">
        <v>10.0</v>
      </c>
      <c r="J107" s="95">
        <v>4.0</v>
      </c>
      <c r="K107" s="98">
        <f t="shared" si="40"/>
        <v>6</v>
      </c>
      <c r="L107" s="99">
        <f t="shared" si="41"/>
        <v>0.4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1.0</v>
      </c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16.0</v>
      </c>
      <c r="G116" s="96">
        <f>E116-F116</f>
        <v>17</v>
      </c>
      <c r="H116" s="97">
        <f>F116/E116</f>
        <v>0.4848484848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37.0</v>
      </c>
      <c r="G123" s="96">
        <f t="shared" si="42"/>
        <v>33</v>
      </c>
      <c r="H123" s="97">
        <f t="shared" si="43"/>
        <v>0.5285714286</v>
      </c>
      <c r="I123" s="96">
        <v>67.0</v>
      </c>
      <c r="J123" s="95">
        <v>12.0</v>
      </c>
      <c r="K123" s="98">
        <f t="shared" si="44"/>
        <v>55</v>
      </c>
      <c r="L123" s="99">
        <f t="shared" si="45"/>
        <v>0.1791044776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2.0</v>
      </c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6.0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48.0</v>
      </c>
      <c r="G126" s="96">
        <f t="shared" ref="G126:G129" si="46">E126-F126</f>
        <v>22</v>
      </c>
      <c r="H126" s="97">
        <f t="shared" ref="H126:H129" si="47">F126/E126</f>
        <v>0.6857142857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1.0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21.0</v>
      </c>
      <c r="G127" s="96">
        <f t="shared" si="46"/>
        <v>9</v>
      </c>
      <c r="H127" s="97">
        <f t="shared" si="47"/>
        <v>0.7</v>
      </c>
      <c r="I127" s="96">
        <v>28.0</v>
      </c>
      <c r="J127" s="95">
        <v>24.0</v>
      </c>
      <c r="K127" s="98">
        <f t="shared" ref="K127:K129" si="48">I127-J127</f>
        <v>4</v>
      </c>
      <c r="L127" s="99">
        <f t="shared" ref="L127:L129" si="49">J127/I127</f>
        <v>0.8571428571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10.0</v>
      </c>
      <c r="G129" s="96">
        <f t="shared" si="46"/>
        <v>0</v>
      </c>
      <c r="H129" s="97">
        <f t="shared" si="47"/>
        <v>1</v>
      </c>
      <c r="I129" s="96">
        <v>10.0</v>
      </c>
      <c r="J129" s="95">
        <v>5.0</v>
      </c>
      <c r="K129" s="98">
        <f t="shared" si="48"/>
        <v>5</v>
      </c>
      <c r="L129" s="99">
        <f t="shared" si="49"/>
        <v>0.5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2.0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2.0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21.0</v>
      </c>
      <c r="K140" s="98">
        <f t="shared" si="50"/>
        <v>5</v>
      </c>
      <c r="L140" s="99">
        <f t="shared" si="51"/>
        <v>0.8076923077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7.0</v>
      </c>
      <c r="K145" s="98">
        <f t="shared" si="52"/>
        <v>5</v>
      </c>
      <c r="L145" s="99">
        <f t="shared" si="53"/>
        <v>0.5833333333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14.0</v>
      </c>
      <c r="G147" s="96">
        <f>E147-F147</f>
        <v>14</v>
      </c>
      <c r="H147" s="97">
        <f>F147/E147</f>
        <v>0.5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18.0</v>
      </c>
      <c r="G149" s="96">
        <f>E149-F149</f>
        <v>6</v>
      </c>
      <c r="H149" s="97">
        <f>F149/E149</f>
        <v>0.75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2.0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197</v>
      </c>
      <c r="G159" s="107">
        <f t="shared" ref="G159:G160" si="61">E159-F159</f>
        <v>159</v>
      </c>
      <c r="H159" s="108">
        <f t="shared" ref="H159:H160" si="62">F159/E159</f>
        <v>0.5533707865</v>
      </c>
      <c r="I159" s="107">
        <f t="shared" ref="I159:J159" si="55">SUM(I96:I158)</f>
        <v>276</v>
      </c>
      <c r="J159" s="107">
        <f t="shared" si="55"/>
        <v>121</v>
      </c>
      <c r="K159" s="109">
        <f t="shared" si="56"/>
        <v>155</v>
      </c>
      <c r="L159" s="110">
        <f t="shared" si="57"/>
        <v>0.4384057971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18</v>
      </c>
      <c r="V159" s="107">
        <f t="shared" si="60"/>
        <v>39</v>
      </c>
      <c r="W159" s="107">
        <f t="shared" si="60"/>
        <v>2</v>
      </c>
      <c r="X159" s="111">
        <f t="shared" si="60"/>
        <v>2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3.0</v>
      </c>
      <c r="G160" s="116">
        <f t="shared" si="61"/>
        <v>16</v>
      </c>
      <c r="H160" s="117">
        <f t="shared" si="62"/>
        <v>0.1578947368</v>
      </c>
      <c r="I160" s="116">
        <v>15.0</v>
      </c>
      <c r="J160" s="115">
        <v>8.0</v>
      </c>
      <c r="K160" s="118">
        <f t="shared" si="56"/>
        <v>7</v>
      </c>
      <c r="L160" s="119">
        <f t="shared" si="57"/>
        <v>0.5333333333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>
        <v>1.0</v>
      </c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1.0</v>
      </c>
      <c r="K165" s="127">
        <f>I165-J165</f>
        <v>19</v>
      </c>
      <c r="L165" s="128">
        <f>J165/I165</f>
        <v>0.05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3.0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12.0</v>
      </c>
      <c r="K174" s="127">
        <f t="shared" ref="K174:K175" si="67">I174-J174</f>
        <v>42</v>
      </c>
      <c r="L174" s="128">
        <f t="shared" ref="L174:L175" si="68">J174/I174</f>
        <v>0.2222222222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4.0</v>
      </c>
      <c r="K175" s="127">
        <f t="shared" si="67"/>
        <v>6</v>
      </c>
      <c r="L175" s="128">
        <f t="shared" si="68"/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4.0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13.0</v>
      </c>
      <c r="K198" s="127">
        <f>I198-J198</f>
        <v>2</v>
      </c>
      <c r="L198" s="128">
        <f>J198/I198</f>
        <v>0.8666666667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>
        <v>1.0</v>
      </c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3.0</v>
      </c>
      <c r="G207" s="125">
        <f t="shared" ref="G207:G210" si="73">E207-F207</f>
        <v>17</v>
      </c>
      <c r="H207" s="126">
        <f t="shared" ref="H207:H210" si="74">F207/E207</f>
        <v>0.15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56.0</v>
      </c>
      <c r="J208" s="121">
        <v>18.0</v>
      </c>
      <c r="K208" s="127">
        <f t="shared" si="75"/>
        <v>38</v>
      </c>
      <c r="L208" s="128">
        <f t="shared" si="76"/>
        <v>0.3214285714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2.0</v>
      </c>
      <c r="K209" s="127">
        <f t="shared" si="75"/>
        <v>3</v>
      </c>
      <c r="L209" s="128">
        <f t="shared" si="76"/>
        <v>0.4</v>
      </c>
      <c r="M209" s="125">
        <v>5.0</v>
      </c>
      <c r="N209" s="121">
        <v>3.0</v>
      </c>
      <c r="O209" s="127">
        <f>M209-N209</f>
        <v>2</v>
      </c>
      <c r="P209" s="126">
        <f>N209/M209</f>
        <v>0.6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7.0</v>
      </c>
      <c r="G210" s="125">
        <f t="shared" si="73"/>
        <v>3</v>
      </c>
      <c r="H210" s="126">
        <f t="shared" si="74"/>
        <v>0.7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14.0</v>
      </c>
      <c r="G214" s="125">
        <f t="shared" si="77"/>
        <v>6</v>
      </c>
      <c r="H214" s="126">
        <f t="shared" si="78"/>
        <v>0.7</v>
      </c>
      <c r="I214" s="125">
        <v>30.0</v>
      </c>
      <c r="J214" s="121">
        <v>5.0</v>
      </c>
      <c r="K214" s="127">
        <f t="shared" ref="K214:K215" si="79">I214-J214</f>
        <v>25</v>
      </c>
      <c r="L214" s="128">
        <f t="shared" ref="L214:L215" si="80">J214/I214</f>
        <v>0.1666666667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9.0</v>
      </c>
      <c r="K220" s="127">
        <f>I220-J220</f>
        <v>25</v>
      </c>
      <c r="L220" s="128">
        <f>J220/I220</f>
        <v>0.2647058824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103</v>
      </c>
      <c r="G222" s="77">
        <f t="shared" ref="G222:G223" si="86">E222-F222</f>
        <v>166</v>
      </c>
      <c r="H222" s="33">
        <f t="shared" ref="H222:H223" si="87">F222/E222</f>
        <v>0.3828996283</v>
      </c>
      <c r="I222" s="77">
        <f t="shared" ref="I222:J222" si="82">SUM(I160:I221)</f>
        <v>382</v>
      </c>
      <c r="J222" s="77">
        <f t="shared" si="82"/>
        <v>95</v>
      </c>
      <c r="K222" s="32">
        <f t="shared" ref="K222:K223" si="88">I222-J222</f>
        <v>287</v>
      </c>
      <c r="L222" s="78">
        <f t="shared" ref="L222:L223" si="89">J222/I222</f>
        <v>0.2486910995</v>
      </c>
      <c r="M222" s="77">
        <f t="shared" ref="M222:N222" si="83">SUM(M160:M221)</f>
        <v>5</v>
      </c>
      <c r="N222" s="77">
        <f t="shared" si="83"/>
        <v>3</v>
      </c>
      <c r="O222" s="32">
        <f>M222-N222</f>
        <v>2</v>
      </c>
      <c r="P222" s="33">
        <f>N222/M222</f>
        <v>0.6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3</v>
      </c>
      <c r="V222" s="77">
        <f t="shared" si="85"/>
        <v>29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12.0</v>
      </c>
      <c r="G223" s="139">
        <f t="shared" si="86"/>
        <v>44</v>
      </c>
      <c r="H223" s="140">
        <f t="shared" si="87"/>
        <v>0.2142857143</v>
      </c>
      <c r="I223" s="139">
        <v>30.0</v>
      </c>
      <c r="J223" s="138">
        <v>6.0</v>
      </c>
      <c r="K223" s="141">
        <f t="shared" si="88"/>
        <v>24</v>
      </c>
      <c r="L223" s="142">
        <f t="shared" si="89"/>
        <v>0.2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9.0</v>
      </c>
      <c r="G232" s="143">
        <f>E232-F232</f>
        <v>14</v>
      </c>
      <c r="H232" s="146">
        <f>F232/E232</f>
        <v>0.3913043478</v>
      </c>
      <c r="I232" s="143">
        <v>58.0</v>
      </c>
      <c r="J232" s="144">
        <v>10.0</v>
      </c>
      <c r="K232" s="145">
        <f t="shared" si="90"/>
        <v>48</v>
      </c>
      <c r="L232" s="147">
        <f t="shared" si="91"/>
        <v>0.1724137931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3.0</v>
      </c>
      <c r="S233" s="145">
        <f>Q233-R233</f>
        <v>2</v>
      </c>
      <c r="T233" s="147">
        <f>R233/Q233</f>
        <v>0.6</v>
      </c>
      <c r="U233" s="144"/>
      <c r="V233" s="144">
        <v>1.0</v>
      </c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/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57.0</v>
      </c>
      <c r="G238" s="143">
        <f t="shared" si="92"/>
        <v>43</v>
      </c>
      <c r="H238" s="146">
        <f t="shared" si="93"/>
        <v>0.57</v>
      </c>
      <c r="I238" s="143">
        <v>96.0</v>
      </c>
      <c r="J238" s="144">
        <v>89.0</v>
      </c>
      <c r="K238" s="145">
        <f>I238-J238</f>
        <v>7</v>
      </c>
      <c r="L238" s="147">
        <f>J238/I238</f>
        <v>0.9270833333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3.0</v>
      </c>
      <c r="V238" s="144">
        <v>10.0</v>
      </c>
      <c r="W238" s="144">
        <v>3.0</v>
      </c>
      <c r="X238" s="148">
        <v>1.0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>
        <v>1.0</v>
      </c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31.0</v>
      </c>
      <c r="K242" s="145">
        <f t="shared" si="94"/>
        <v>9</v>
      </c>
      <c r="L242" s="147">
        <f t="shared" si="95"/>
        <v>0.775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3.0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6.0</v>
      </c>
      <c r="K257" s="145">
        <f>I257-J257</f>
        <v>4</v>
      </c>
      <c r="L257" s="147">
        <f>J257/I257</f>
        <v>0.6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1.0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1.0</v>
      </c>
      <c r="K259" s="145">
        <f>I259-J259</f>
        <v>19</v>
      </c>
      <c r="L259" s="147">
        <f>J259/I259</f>
        <v>0.05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>
        <v>1.0</v>
      </c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5.0</v>
      </c>
      <c r="G268" s="143">
        <f>E268-F268</f>
        <v>10</v>
      </c>
      <c r="H268" s="146">
        <f>F268/E268</f>
        <v>0.3333333333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10.0</v>
      </c>
      <c r="K269" s="145">
        <f t="shared" si="96"/>
        <v>1</v>
      </c>
      <c r="L269" s="147">
        <f t="shared" si="97"/>
        <v>0.9090909091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2.0</v>
      </c>
      <c r="K270" s="145">
        <f t="shared" si="96"/>
        <v>8</v>
      </c>
      <c r="L270" s="147">
        <f t="shared" si="97"/>
        <v>0.2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3.0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5.0</v>
      </c>
      <c r="G278" s="143">
        <f>E278-F278</f>
        <v>10</v>
      </c>
      <c r="H278" s="146">
        <f>F278/E278</f>
        <v>0.3333333333</v>
      </c>
      <c r="I278" s="143">
        <v>9.0</v>
      </c>
      <c r="J278" s="144">
        <v>1.0</v>
      </c>
      <c r="K278" s="145">
        <f>I278-J278</f>
        <v>8</v>
      </c>
      <c r="L278" s="147">
        <f>J278/I278</f>
        <v>0.1111111111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3.0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7.0</v>
      </c>
      <c r="G287" s="143">
        <f t="shared" ref="G287:G289" si="98">E287-F287</f>
        <v>13</v>
      </c>
      <c r="H287" s="146">
        <f t="shared" ref="H287:H289" si="99">F287/E287</f>
        <v>0.35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105</v>
      </c>
      <c r="G297" s="77">
        <f>E297-F297</f>
        <v>143</v>
      </c>
      <c r="H297" s="33">
        <f t="shared" ref="H297:H298" si="108">F297/E297</f>
        <v>0.4233870968</v>
      </c>
      <c r="I297" s="77">
        <f t="shared" ref="I297:J297" si="103">SUM(I223:I296)</f>
        <v>379</v>
      </c>
      <c r="J297" s="77">
        <f t="shared" si="103"/>
        <v>169</v>
      </c>
      <c r="K297" s="77">
        <f>I297-J297</f>
        <v>210</v>
      </c>
      <c r="L297" s="78">
        <f t="shared" ref="L297:L298" si="110">J297/I297</f>
        <v>0.4459102902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3</v>
      </c>
      <c r="S297" s="77">
        <f>Q297-R297</f>
        <v>2</v>
      </c>
      <c r="T297" s="78">
        <f t="shared" ref="T297:T298" si="114">R297/Q297</f>
        <v>0.6</v>
      </c>
      <c r="U297" s="77">
        <f t="shared" ref="U297:X297" si="106">SUM(U223:U296)</f>
        <v>6</v>
      </c>
      <c r="V297" s="77">
        <f t="shared" si="106"/>
        <v>61</v>
      </c>
      <c r="W297" s="77">
        <f t="shared" si="106"/>
        <v>3</v>
      </c>
      <c r="X297" s="82">
        <f t="shared" si="106"/>
        <v>1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997</v>
      </c>
      <c r="G298" s="158">
        <f t="shared" si="107"/>
        <v>731</v>
      </c>
      <c r="H298" s="159">
        <f t="shared" si="108"/>
        <v>0.5769675926</v>
      </c>
      <c r="I298" s="158">
        <f t="shared" ref="I298:K298" si="109">I95+I159+I222+I297</f>
        <v>2009</v>
      </c>
      <c r="J298" s="158">
        <f t="shared" si="109"/>
        <v>845</v>
      </c>
      <c r="K298" s="158">
        <f t="shared" si="109"/>
        <v>1164</v>
      </c>
      <c r="L298" s="160">
        <f t="shared" si="110"/>
        <v>0.4206072673</v>
      </c>
      <c r="M298" s="158">
        <f t="shared" ref="M298:O298" si="111">M95+M159+M222+M297</f>
        <v>22</v>
      </c>
      <c r="N298" s="158">
        <f t="shared" si="111"/>
        <v>10</v>
      </c>
      <c r="O298" s="158">
        <f t="shared" si="111"/>
        <v>12</v>
      </c>
      <c r="P298" s="159">
        <f t="shared" si="112"/>
        <v>0.4545454545</v>
      </c>
      <c r="Q298" s="158">
        <f t="shared" ref="Q298:S298" si="113">Q95+Q159+Q222+Q297</f>
        <v>34</v>
      </c>
      <c r="R298" s="158">
        <f t="shared" si="113"/>
        <v>13</v>
      </c>
      <c r="S298" s="158">
        <f t="shared" si="113"/>
        <v>21</v>
      </c>
      <c r="T298" s="160">
        <f t="shared" si="114"/>
        <v>0.3823529412</v>
      </c>
      <c r="U298" s="157">
        <f t="shared" ref="U298:X298" si="115">U95+U159+U222+U297</f>
        <v>37</v>
      </c>
      <c r="V298" s="158">
        <f t="shared" si="115"/>
        <v>174</v>
      </c>
      <c r="W298" s="158">
        <f t="shared" si="115"/>
        <v>8</v>
      </c>
      <c r="X298" s="161">
        <f t="shared" si="115"/>
        <v>5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592</v>
      </c>
      <c r="G306" s="178">
        <f t="shared" si="116"/>
        <v>263</v>
      </c>
      <c r="H306" s="180">
        <f t="shared" ref="H306:H307" si="120">F306/E306</f>
        <v>0.6923976608</v>
      </c>
      <c r="I306" s="178">
        <f t="shared" ref="I306:O306" si="117">(I95)</f>
        <v>972</v>
      </c>
      <c r="J306" s="179">
        <f t="shared" si="117"/>
        <v>460</v>
      </c>
      <c r="K306" s="178">
        <f t="shared" si="117"/>
        <v>512</v>
      </c>
      <c r="L306" s="180">
        <f t="shared" si="117"/>
        <v>0.4732510288</v>
      </c>
      <c r="M306" s="178">
        <f t="shared" si="117"/>
        <v>10</v>
      </c>
      <c r="N306" s="179">
        <f t="shared" si="117"/>
        <v>5</v>
      </c>
      <c r="O306" s="178">
        <f t="shared" si="117"/>
        <v>5</v>
      </c>
      <c r="P306" s="180">
        <f t="shared" ref="P306:X306" si="118">P95</f>
        <v>0.5</v>
      </c>
      <c r="Q306" s="178">
        <f t="shared" si="118"/>
        <v>22</v>
      </c>
      <c r="R306" s="179">
        <f t="shared" si="118"/>
        <v>4</v>
      </c>
      <c r="S306" s="178">
        <f t="shared" si="118"/>
        <v>18</v>
      </c>
      <c r="T306" s="180">
        <f t="shared" si="118"/>
        <v>0.1818181818</v>
      </c>
      <c r="U306" s="181">
        <f t="shared" si="118"/>
        <v>10</v>
      </c>
      <c r="V306" s="181">
        <f t="shared" si="118"/>
        <v>45</v>
      </c>
      <c r="W306" s="181">
        <f t="shared" si="118"/>
        <v>2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197</v>
      </c>
      <c r="G307" s="184">
        <f t="shared" si="119"/>
        <v>159</v>
      </c>
      <c r="H307" s="186">
        <f t="shared" si="120"/>
        <v>0.5533707865</v>
      </c>
      <c r="I307" s="184">
        <f t="shared" ref="I307:L307" si="121">I159</f>
        <v>276</v>
      </c>
      <c r="J307" s="185">
        <f t="shared" si="121"/>
        <v>121</v>
      </c>
      <c r="K307" s="184">
        <f t="shared" si="121"/>
        <v>155</v>
      </c>
      <c r="L307" s="186">
        <f t="shared" si="121"/>
        <v>0.4384057971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18</v>
      </c>
      <c r="V307" s="185">
        <f t="shared" si="123"/>
        <v>39</v>
      </c>
      <c r="W307" s="185">
        <f t="shared" si="123"/>
        <v>2</v>
      </c>
      <c r="X307" s="187">
        <f t="shared" si="123"/>
        <v>2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103</v>
      </c>
      <c r="G308" s="189">
        <f t="shared" si="124"/>
        <v>166</v>
      </c>
      <c r="H308" s="191">
        <f t="shared" si="124"/>
        <v>0.3828996283</v>
      </c>
      <c r="I308" s="189">
        <f t="shared" si="124"/>
        <v>382</v>
      </c>
      <c r="J308" s="190">
        <f t="shared" si="124"/>
        <v>95</v>
      </c>
      <c r="K308" s="189">
        <f t="shared" si="124"/>
        <v>287</v>
      </c>
      <c r="L308" s="191">
        <f t="shared" si="124"/>
        <v>0.2486910995</v>
      </c>
      <c r="M308" s="189">
        <f t="shared" si="124"/>
        <v>5</v>
      </c>
      <c r="N308" s="190">
        <f t="shared" si="124"/>
        <v>3</v>
      </c>
      <c r="O308" s="189">
        <f t="shared" si="124"/>
        <v>2</v>
      </c>
      <c r="P308" s="191">
        <f t="shared" si="124"/>
        <v>0.6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3</v>
      </c>
      <c r="V308" s="192">
        <f t="shared" si="124"/>
        <v>29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105</v>
      </c>
      <c r="G309" s="195">
        <f t="shared" si="125"/>
        <v>143</v>
      </c>
      <c r="H309" s="197">
        <f t="shared" si="125"/>
        <v>0.4233870968</v>
      </c>
      <c r="I309" s="195">
        <f t="shared" si="125"/>
        <v>379</v>
      </c>
      <c r="J309" s="196">
        <f t="shared" si="125"/>
        <v>169</v>
      </c>
      <c r="K309" s="195">
        <f t="shared" si="125"/>
        <v>210</v>
      </c>
      <c r="L309" s="197">
        <f t="shared" si="125"/>
        <v>0.4459102902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3</v>
      </c>
      <c r="S309" s="195">
        <f t="shared" si="125"/>
        <v>2</v>
      </c>
      <c r="T309" s="197">
        <f t="shared" si="125"/>
        <v>0.6</v>
      </c>
      <c r="U309" s="196">
        <f t="shared" si="125"/>
        <v>6</v>
      </c>
      <c r="V309" s="196">
        <f t="shared" si="125"/>
        <v>61</v>
      </c>
      <c r="W309" s="196">
        <f t="shared" si="125"/>
        <v>3</v>
      </c>
      <c r="X309" s="198">
        <f t="shared" si="125"/>
        <v>1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997</v>
      </c>
      <c r="G310" s="200">
        <f t="shared" si="126"/>
        <v>731</v>
      </c>
      <c r="H310" s="201">
        <f t="shared" si="126"/>
        <v>0.5769675926</v>
      </c>
      <c r="I310" s="200">
        <f t="shared" si="126"/>
        <v>2009</v>
      </c>
      <c r="J310" s="200">
        <f t="shared" si="126"/>
        <v>845</v>
      </c>
      <c r="K310" s="200">
        <f t="shared" si="126"/>
        <v>1164</v>
      </c>
      <c r="L310" s="201">
        <f t="shared" si="126"/>
        <v>0.4206072673</v>
      </c>
      <c r="M310" s="200">
        <f t="shared" si="126"/>
        <v>22</v>
      </c>
      <c r="N310" s="200">
        <f t="shared" si="126"/>
        <v>10</v>
      </c>
      <c r="O310" s="200">
        <f t="shared" si="126"/>
        <v>12</v>
      </c>
      <c r="P310" s="201">
        <f t="shared" si="126"/>
        <v>0.4545454545</v>
      </c>
      <c r="Q310" s="200">
        <f t="shared" si="126"/>
        <v>34</v>
      </c>
      <c r="R310" s="200">
        <f t="shared" si="126"/>
        <v>13</v>
      </c>
      <c r="S310" s="200">
        <f t="shared" si="126"/>
        <v>21</v>
      </c>
      <c r="T310" s="201">
        <f t="shared" si="126"/>
        <v>0.3823529412</v>
      </c>
      <c r="U310" s="200">
        <f t="shared" si="126"/>
        <v>37</v>
      </c>
      <c r="V310" s="200">
        <f t="shared" si="126"/>
        <v>174</v>
      </c>
      <c r="W310" s="200">
        <f t="shared" si="126"/>
        <v>8</v>
      </c>
      <c r="X310" s="202">
        <f t="shared" si="126"/>
        <v>5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597</v>
      </c>
      <c r="G318" s="178">
        <f t="shared" si="127"/>
        <v>268</v>
      </c>
      <c r="H318" s="180">
        <f t="shared" ref="H318:H322" si="130">F318/E318</f>
        <v>0.6901734104</v>
      </c>
      <c r="I318" s="178">
        <f t="shared" ref="I318:K318" si="128">I306+Q306</f>
        <v>994</v>
      </c>
      <c r="J318" s="179">
        <f t="shared" si="128"/>
        <v>464</v>
      </c>
      <c r="K318" s="178">
        <f t="shared" si="128"/>
        <v>530</v>
      </c>
      <c r="L318" s="204">
        <f t="shared" ref="L318:L322" si="132">J318/I318</f>
        <v>0.4668008048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197</v>
      </c>
      <c r="G319" s="206">
        <f t="shared" si="129"/>
        <v>161</v>
      </c>
      <c r="H319" s="208">
        <f t="shared" si="130"/>
        <v>0.5502793296</v>
      </c>
      <c r="I319" s="206">
        <f t="shared" ref="I319:K319" si="131">I307+Q307</f>
        <v>278</v>
      </c>
      <c r="J319" s="207">
        <f t="shared" si="131"/>
        <v>122</v>
      </c>
      <c r="K319" s="206">
        <f t="shared" si="131"/>
        <v>156</v>
      </c>
      <c r="L319" s="209">
        <f t="shared" si="132"/>
        <v>0.4388489209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106</v>
      </c>
      <c r="G320" s="189">
        <f t="shared" si="133"/>
        <v>168</v>
      </c>
      <c r="H320" s="191">
        <f t="shared" si="130"/>
        <v>0.3868613139</v>
      </c>
      <c r="I320" s="189">
        <f t="shared" ref="I320:K320" si="134">I308+Q308</f>
        <v>387</v>
      </c>
      <c r="J320" s="190">
        <f t="shared" si="134"/>
        <v>100</v>
      </c>
      <c r="K320" s="189">
        <f t="shared" si="134"/>
        <v>287</v>
      </c>
      <c r="L320" s="210">
        <f t="shared" si="132"/>
        <v>0.2583979328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107</v>
      </c>
      <c r="G321" s="195">
        <f t="shared" si="135"/>
        <v>146</v>
      </c>
      <c r="H321" s="197">
        <f t="shared" si="130"/>
        <v>0.4229249012</v>
      </c>
      <c r="I321" s="195">
        <f t="shared" ref="I321:K321" si="136">I309+Q309</f>
        <v>384</v>
      </c>
      <c r="J321" s="196">
        <f t="shared" si="136"/>
        <v>172</v>
      </c>
      <c r="K321" s="195">
        <f t="shared" si="136"/>
        <v>212</v>
      </c>
      <c r="L321" s="211">
        <f t="shared" si="132"/>
        <v>0.4479166667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1007</v>
      </c>
      <c r="G322" s="213">
        <f t="shared" si="137"/>
        <v>743</v>
      </c>
      <c r="H322" s="214">
        <f t="shared" si="130"/>
        <v>0.5754285714</v>
      </c>
      <c r="I322" s="213">
        <f t="shared" ref="I322:K322" si="138">I310+Q310</f>
        <v>2043</v>
      </c>
      <c r="J322" s="200">
        <f t="shared" si="138"/>
        <v>858</v>
      </c>
      <c r="K322" s="213">
        <f t="shared" si="138"/>
        <v>1185</v>
      </c>
      <c r="L322" s="215">
        <f t="shared" si="132"/>
        <v>0.4199706314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997</v>
      </c>
      <c r="G326" s="224">
        <f t="shared" si="139"/>
        <v>731</v>
      </c>
      <c r="H326" s="225">
        <f t="shared" ref="H326:H330" si="141">F326/E326</f>
        <v>0.5769675926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845</v>
      </c>
      <c r="G327" s="224">
        <f t="shared" si="140"/>
        <v>1164</v>
      </c>
      <c r="H327" s="225">
        <f t="shared" si="141"/>
        <v>0.4206072673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10</v>
      </c>
      <c r="G328" s="224">
        <f t="shared" si="142"/>
        <v>12</v>
      </c>
      <c r="H328" s="225">
        <f t="shared" si="141"/>
        <v>0.4545454545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13</v>
      </c>
      <c r="G329" s="224">
        <f t="shared" si="143"/>
        <v>21</v>
      </c>
      <c r="H329" s="225">
        <f t="shared" si="141"/>
        <v>0.3823529412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1865</v>
      </c>
      <c r="G330" s="213">
        <f t="shared" si="144"/>
        <v>1928</v>
      </c>
      <c r="H330" s="227">
        <f t="shared" si="141"/>
        <v>0.4916952281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997</v>
      </c>
      <c r="F333" s="224">
        <f>U298</f>
        <v>37</v>
      </c>
      <c r="G333" s="224">
        <f t="shared" ref="G333:G334" si="146">J344-G335</f>
        <v>236</v>
      </c>
      <c r="H333" s="230">
        <f t="shared" ref="H333:H336" si="147">E333+F333+G333</f>
        <v>1270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845</v>
      </c>
      <c r="F334" s="224">
        <f>V298</f>
        <v>174</v>
      </c>
      <c r="G334" s="224">
        <f t="shared" si="146"/>
        <v>214</v>
      </c>
      <c r="H334" s="230">
        <f t="shared" si="147"/>
        <v>1233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10</v>
      </c>
      <c r="F335" s="224">
        <f>W298</f>
        <v>8</v>
      </c>
      <c r="G335" s="231">
        <v>0.0</v>
      </c>
      <c r="H335" s="230">
        <f t="shared" si="147"/>
        <v>18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13</v>
      </c>
      <c r="F336" s="224">
        <f>X298</f>
        <v>5</v>
      </c>
      <c r="G336" s="231">
        <v>1.0</v>
      </c>
      <c r="H336" s="230">
        <f t="shared" si="147"/>
        <v>19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1865</v>
      </c>
      <c r="F337" s="213">
        <f t="shared" si="148"/>
        <v>224</v>
      </c>
      <c r="G337" s="213">
        <f t="shared" si="148"/>
        <v>451</v>
      </c>
      <c r="H337" s="232">
        <f>H333+H334+H335+H336</f>
        <v>2540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660</v>
      </c>
      <c r="F344" s="245">
        <v>447.0</v>
      </c>
      <c r="G344" s="245">
        <f t="shared" ref="G344:G346" si="150">SUM(E344:F344)</f>
        <v>1107</v>
      </c>
      <c r="H344" s="246">
        <v>30.0</v>
      </c>
      <c r="I344" s="246">
        <v>151.0</v>
      </c>
      <c r="J344" s="246">
        <v>236.0</v>
      </c>
      <c r="K344" s="247">
        <f t="shared" ref="K344:K345" si="151">M344-L344</f>
        <v>690</v>
      </c>
      <c r="L344" s="247">
        <f t="shared" ref="L344:L345" si="152">F344+I344</f>
        <v>598</v>
      </c>
      <c r="M344" s="248">
        <f t="shared" ref="M344:M345" si="153">H333+H335</f>
        <v>1288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720</v>
      </c>
      <c r="F345" s="245">
        <v>317.0</v>
      </c>
      <c r="G345" s="245">
        <f t="shared" si="150"/>
        <v>1037</v>
      </c>
      <c r="H345" s="246">
        <v>43.0</v>
      </c>
      <c r="I345" s="246">
        <v>172.0</v>
      </c>
      <c r="J345" s="246">
        <f>SUM(H345:I345)</f>
        <v>215</v>
      </c>
      <c r="K345" s="247">
        <f t="shared" si="151"/>
        <v>763</v>
      </c>
      <c r="L345" s="247">
        <f t="shared" si="152"/>
        <v>489</v>
      </c>
      <c r="M345" s="248">
        <f t="shared" si="153"/>
        <v>1252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1380</v>
      </c>
      <c r="F346" s="250">
        <f>SUM(F344:F345)</f>
        <v>764</v>
      </c>
      <c r="G346" s="250">
        <f t="shared" si="150"/>
        <v>2144</v>
      </c>
      <c r="H346" s="251">
        <f t="shared" ref="H346:M346" si="154">SUM(H344:H345)</f>
        <v>73</v>
      </c>
      <c r="I346" s="251">
        <f t="shared" si="154"/>
        <v>323</v>
      </c>
      <c r="J346" s="251">
        <f t="shared" si="154"/>
        <v>451</v>
      </c>
      <c r="K346" s="252">
        <f t="shared" si="154"/>
        <v>1453</v>
      </c>
      <c r="L346" s="252">
        <f t="shared" si="154"/>
        <v>1087</v>
      </c>
      <c r="M346" s="253">
        <f t="shared" si="154"/>
        <v>2540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1.0</v>
      </c>
      <c r="G353" s="266">
        <f t="shared" ref="G353:G356" si="155">SUM(E353:F353)</f>
        <v>1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5.0</v>
      </c>
      <c r="F354" s="268">
        <v>6.0</v>
      </c>
      <c r="G354" s="269">
        <f t="shared" si="155"/>
        <v>11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7.0</v>
      </c>
      <c r="G355" s="272">
        <f t="shared" si="155"/>
        <v>7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3.0</v>
      </c>
      <c r="G356" s="275">
        <f t="shared" si="155"/>
        <v>5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7</v>
      </c>
      <c r="F357" s="277">
        <f t="shared" si="156"/>
        <v>17</v>
      </c>
      <c r="G357" s="277">
        <f t="shared" si="156"/>
        <v>24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4.0</v>
      </c>
      <c r="F358" s="279">
        <v>43.0</v>
      </c>
      <c r="G358" s="279">
        <f>SUM(E358:F358)</f>
        <v>47</v>
      </c>
      <c r="H358" s="163"/>
      <c r="I358" s="280">
        <f>G357+G358</f>
        <v>71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43934.0</v>
      </c>
      <c r="K365" s="5"/>
      <c r="L365" s="5"/>
      <c r="M365" s="5"/>
      <c r="N365" s="22"/>
      <c r="O365" s="225">
        <f>J365/J373</f>
        <v>0.5074792372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9140.0</v>
      </c>
      <c r="K366" s="5"/>
      <c r="L366" s="5"/>
      <c r="M366" s="5"/>
      <c r="N366" s="22"/>
      <c r="O366" s="225">
        <f>J366/J373</f>
        <v>0.1055756414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5940.0</v>
      </c>
      <c r="K367" s="5"/>
      <c r="L367" s="5"/>
      <c r="M367" s="5"/>
      <c r="N367" s="22"/>
      <c r="O367" s="225">
        <f>J367/J373</f>
        <v>0.06861261594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5098.0</v>
      </c>
      <c r="K368" s="5"/>
      <c r="L368" s="5"/>
      <c r="M368" s="5"/>
      <c r="N368" s="22"/>
      <c r="O368" s="225">
        <f>J368/J373</f>
        <v>0.05888671988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4597.0</v>
      </c>
      <c r="K369" s="5"/>
      <c r="L369" s="5"/>
      <c r="M369" s="5"/>
      <c r="N369" s="22"/>
      <c r="O369" s="225">
        <f>J369/J373</f>
        <v>0.05309969621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3926.0</v>
      </c>
      <c r="K370" s="5"/>
      <c r="L370" s="5"/>
      <c r="M370" s="5"/>
      <c r="N370" s="22"/>
      <c r="O370" s="225">
        <f>J370/J373</f>
        <v>0.04534901182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7929.0</v>
      </c>
      <c r="K371" s="5"/>
      <c r="L371" s="5"/>
      <c r="M371" s="5"/>
      <c r="N371" s="22"/>
      <c r="O371" s="225">
        <f>J371/J373</f>
        <v>0.09158744643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6009.0</v>
      </c>
      <c r="K372" s="5"/>
      <c r="L372" s="5"/>
      <c r="M372" s="5"/>
      <c r="N372" s="22"/>
      <c r="O372" s="225">
        <f>J372/J373</f>
        <v>0.06940963118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86573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600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17366.0</v>
      </c>
      <c r="I381" s="22"/>
      <c r="J381" s="316">
        <f>H381/H387</f>
        <v>0.2005937186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20057</v>
      </c>
      <c r="U381" s="22"/>
      <c r="V381" s="322">
        <f>T381/T387</f>
        <v>0.1886599005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3802.0</v>
      </c>
      <c r="I382" s="22"/>
      <c r="J382" s="316">
        <f>H382/H387</f>
        <v>0.04391669458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5129</v>
      </c>
      <c r="U382" s="22"/>
      <c r="V382" s="322">
        <f>T382/T387</f>
        <v>0.04824433512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0.000103958509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0.0002351546848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0.00002310189089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0.0000940618739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21179</v>
      </c>
      <c r="I385" s="22"/>
      <c r="J385" s="316">
        <f>H385/H387</f>
        <v>0.2446374736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25221</v>
      </c>
      <c r="U385" s="22"/>
      <c r="V385" s="322">
        <f>T385/T387</f>
        <v>0.2372334522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65394</v>
      </c>
      <c r="I386" s="22"/>
      <c r="J386" s="316">
        <f>H386/H387</f>
        <v>0.7553625264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81092</v>
      </c>
      <c r="U386" s="22"/>
      <c r="V386" s="322">
        <f>T386/T387</f>
        <v>0.7627665478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86573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106313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44437.0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9.0</v>
      </c>
      <c r="K16" s="54">
        <f t="shared" ref="K16:K17" si="3">I16-J16</f>
        <v>29</v>
      </c>
      <c r="L16" s="56">
        <f t="shared" ref="L16:L17" si="4">J16/I16</f>
        <v>0.2368421053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3.0</v>
      </c>
      <c r="K17" s="54">
        <f t="shared" si="3"/>
        <v>5</v>
      </c>
      <c r="L17" s="56">
        <f t="shared" si="4"/>
        <v>0.375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5.0</v>
      </c>
      <c r="G19" s="54">
        <f t="shared" ref="G19:G20" si="5">E19-F19</f>
        <v>5</v>
      </c>
      <c r="H19" s="55">
        <f t="shared" ref="H19:H20" si="6">F19/E19</f>
        <v>0.5</v>
      </c>
      <c r="I19" s="54">
        <v>10.0</v>
      </c>
      <c r="J19" s="53">
        <v>5.0</v>
      </c>
      <c r="K19" s="54">
        <f t="shared" ref="K19:K22" si="7">I19-J19</f>
        <v>5</v>
      </c>
      <c r="L19" s="56">
        <f t="shared" ref="L19:L22" si="8">J19/I19</f>
        <v>0.5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62.0</v>
      </c>
      <c r="G20" s="54">
        <f t="shared" si="5"/>
        <v>18</v>
      </c>
      <c r="H20" s="55">
        <f t="shared" si="6"/>
        <v>0.775</v>
      </c>
      <c r="I20" s="54">
        <v>70.0</v>
      </c>
      <c r="J20" s="53">
        <v>34.0</v>
      </c>
      <c r="K20" s="54">
        <f t="shared" si="7"/>
        <v>36</v>
      </c>
      <c r="L20" s="56">
        <f t="shared" si="8"/>
        <v>0.4857142857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7.0</v>
      </c>
      <c r="K21" s="54">
        <f t="shared" si="7"/>
        <v>20</v>
      </c>
      <c r="L21" s="56">
        <f t="shared" si="8"/>
        <v>0.2592592593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31.0</v>
      </c>
      <c r="K22" s="54">
        <f t="shared" si="7"/>
        <v>0</v>
      </c>
      <c r="L22" s="56">
        <f t="shared" si="8"/>
        <v>1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3.0</v>
      </c>
      <c r="V22" s="61">
        <v>1.0</v>
      </c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5.0</v>
      </c>
      <c r="S23" s="54">
        <v>6.0</v>
      </c>
      <c r="T23" s="56">
        <f>R23/Q23</f>
        <v>0.5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5.0</v>
      </c>
      <c r="K25" s="54">
        <f t="shared" ref="K25:K30" si="11">I25-J25</f>
        <v>3</v>
      </c>
      <c r="L25" s="56">
        <f t="shared" ref="L25:L30" si="12">J25/I25</f>
        <v>0.625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23.0</v>
      </c>
      <c r="K26" s="54">
        <f t="shared" si="11"/>
        <v>7</v>
      </c>
      <c r="L26" s="56">
        <f t="shared" si="12"/>
        <v>0.7666666667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7.0</v>
      </c>
      <c r="K27" s="54">
        <f t="shared" si="11"/>
        <v>8</v>
      </c>
      <c r="L27" s="56">
        <f t="shared" si="12"/>
        <v>0.4666666667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43.0</v>
      </c>
      <c r="G28" s="54">
        <f t="shared" ref="G28:G29" si="13">E28-F28</f>
        <v>28</v>
      </c>
      <c r="H28" s="55">
        <f t="shared" ref="H28:H29" si="14">F28/E28</f>
        <v>0.6056338028</v>
      </c>
      <c r="I28" s="54">
        <v>24.0</v>
      </c>
      <c r="J28" s="53">
        <v>18.0</v>
      </c>
      <c r="K28" s="54">
        <f t="shared" si="11"/>
        <v>6</v>
      </c>
      <c r="L28" s="56">
        <f t="shared" si="12"/>
        <v>0.75</v>
      </c>
      <c r="M28" s="66"/>
      <c r="N28" s="61"/>
      <c r="O28" s="59"/>
      <c r="P28" s="55"/>
      <c r="Q28" s="66">
        <v>10.0</v>
      </c>
      <c r="R28" s="53">
        <v>6.0</v>
      </c>
      <c r="S28" s="54">
        <f>Q28-R28</f>
        <v>4</v>
      </c>
      <c r="T28" s="56">
        <f>R28/Q28</f>
        <v>0.6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82.0</v>
      </c>
      <c r="G29" s="54">
        <f t="shared" si="13"/>
        <v>24</v>
      </c>
      <c r="H29" s="55">
        <f t="shared" si="14"/>
        <v>0.7735849057</v>
      </c>
      <c r="I29" s="68">
        <v>101.0</v>
      </c>
      <c r="J29" s="69">
        <v>91.0</v>
      </c>
      <c r="K29" s="54">
        <f t="shared" si="11"/>
        <v>10</v>
      </c>
      <c r="L29" s="56">
        <f t="shared" si="12"/>
        <v>0.900990099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58.0</v>
      </c>
      <c r="G34" s="54">
        <f>E34-F34</f>
        <v>10</v>
      </c>
      <c r="H34" s="55">
        <f>F34/E34</f>
        <v>0.8529411765</v>
      </c>
      <c r="I34" s="54">
        <v>14.0</v>
      </c>
      <c r="J34" s="53">
        <v>11.0</v>
      </c>
      <c r="K34" s="54">
        <f>I34-J34</f>
        <v>3</v>
      </c>
      <c r="L34" s="56">
        <f>J34/I34</f>
        <v>0.7857142857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17.0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18.0</v>
      </c>
      <c r="G38" s="54">
        <f>E38-F38</f>
        <v>33</v>
      </c>
      <c r="H38" s="55">
        <f>F38/E38</f>
        <v>0.3529411765</v>
      </c>
      <c r="I38" s="54">
        <v>26.0</v>
      </c>
      <c r="J38" s="53">
        <v>16.0</v>
      </c>
      <c r="K38" s="54">
        <f>I38-J38</f>
        <v>10</v>
      </c>
      <c r="L38" s="56">
        <f>J38/I38</f>
        <v>0.6153846154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5.0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2.0</v>
      </c>
      <c r="X40" s="62"/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18.0</v>
      </c>
      <c r="G41" s="54">
        <f t="shared" ref="G41:G42" si="15">E41-F41</f>
        <v>13</v>
      </c>
      <c r="H41" s="55">
        <f t="shared" ref="H41:H42" si="16">F41/E41</f>
        <v>0.5806451613</v>
      </c>
      <c r="I41" s="54">
        <v>36.0</v>
      </c>
      <c r="J41" s="53">
        <v>26.0</v>
      </c>
      <c r="K41" s="54">
        <f t="shared" ref="K41:K42" si="17">I41-J41</f>
        <v>10</v>
      </c>
      <c r="L41" s="56">
        <f t="shared" ref="L41:L42" si="18">J41/I41</f>
        <v>0.7222222222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195.0</v>
      </c>
      <c r="G42" s="54">
        <f t="shared" si="15"/>
        <v>11</v>
      </c>
      <c r="H42" s="55">
        <f t="shared" si="16"/>
        <v>0.9466019417</v>
      </c>
      <c r="I42" s="54">
        <v>250.0</v>
      </c>
      <c r="J42" s="53">
        <v>80.0</v>
      </c>
      <c r="K42" s="54">
        <f t="shared" si="17"/>
        <v>170</v>
      </c>
      <c r="L42" s="56">
        <f t="shared" si="18"/>
        <v>0.32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3.0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2.0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3.0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8.0</v>
      </c>
      <c r="K49" s="54">
        <f>I49-J49</f>
        <v>32</v>
      </c>
      <c r="L49" s="56">
        <f>J49/I49</f>
        <v>0.2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1.0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21.0</v>
      </c>
      <c r="G58" s="54">
        <f>E58-F58</f>
        <v>15</v>
      </c>
      <c r="H58" s="55">
        <f>F58/E58</f>
        <v>0.5833333333</v>
      </c>
      <c r="I58" s="54">
        <v>48.0</v>
      </c>
      <c r="J58" s="53">
        <v>16.0</v>
      </c>
      <c r="K58" s="54">
        <f>I58-J58</f>
        <v>32</v>
      </c>
      <c r="L58" s="56">
        <f>J58/I58</f>
        <v>0.3333333333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>
        <v>2.0</v>
      </c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>
        <v>1.0</v>
      </c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6.0</v>
      </c>
      <c r="G73" s="54">
        <f t="shared" ref="G73:G75" si="19">E73-F73</f>
        <v>6</v>
      </c>
      <c r="H73" s="55">
        <f t="shared" ref="H73:H75" si="20">F73/E73</f>
        <v>0.5</v>
      </c>
      <c r="I73" s="54">
        <v>11.0</v>
      </c>
      <c r="J73" s="53">
        <v>3.0</v>
      </c>
      <c r="K73" s="54">
        <f t="shared" ref="K73:K76" si="21">I73-J73</f>
        <v>8</v>
      </c>
      <c r="L73" s="56">
        <f t="shared" ref="L73:L76" si="22">J73/I73</f>
        <v>0.2727272727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10.0</v>
      </c>
      <c r="G75" s="54">
        <f t="shared" si="19"/>
        <v>30</v>
      </c>
      <c r="H75" s="55">
        <f t="shared" si="20"/>
        <v>0.25</v>
      </c>
      <c r="I75" s="54">
        <v>80.0</v>
      </c>
      <c r="J75" s="53">
        <v>12.0</v>
      </c>
      <c r="K75" s="54">
        <f t="shared" si="21"/>
        <v>68</v>
      </c>
      <c r="L75" s="56">
        <f t="shared" si="22"/>
        <v>0.15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3.0</v>
      </c>
      <c r="K78" s="54">
        <f>I78-J78</f>
        <v>17</v>
      </c>
      <c r="L78" s="56">
        <f>J78/I78</f>
        <v>0.15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2.0</v>
      </c>
      <c r="K82" s="54">
        <f>I82-J82</f>
        <v>18</v>
      </c>
      <c r="L82" s="56">
        <f>J82/I82</f>
        <v>0.1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3.0</v>
      </c>
      <c r="K85" s="54">
        <f>I85-J85</f>
        <v>9</v>
      </c>
      <c r="L85" s="56">
        <f>J85/I85</f>
        <v>0.25</v>
      </c>
      <c r="M85" s="66"/>
      <c r="N85" s="61"/>
      <c r="O85" s="59"/>
      <c r="P85" s="55"/>
      <c r="Q85" s="66"/>
      <c r="R85" s="53"/>
      <c r="S85" s="54"/>
      <c r="T85" s="56"/>
      <c r="U85" s="61"/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3.0</v>
      </c>
      <c r="G87" s="54">
        <f>E87-F87</f>
        <v>0</v>
      </c>
      <c r="H87" s="55">
        <f>F87/E87</f>
        <v>1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10.0</v>
      </c>
      <c r="G93" s="54">
        <f t="shared" ref="G93:G97" si="25">E93-F93</f>
        <v>13</v>
      </c>
      <c r="H93" s="55">
        <f t="shared" ref="H93:H97" si="26">F93/E93</f>
        <v>0.4347826087</v>
      </c>
      <c r="I93" s="54">
        <v>30.0</v>
      </c>
      <c r="J93" s="53">
        <v>10.0</v>
      </c>
      <c r="K93" s="54">
        <f t="shared" si="23"/>
        <v>20</v>
      </c>
      <c r="L93" s="56">
        <f t="shared" si="24"/>
        <v>0.3333333333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10.0</v>
      </c>
      <c r="G94" s="54">
        <f t="shared" si="25"/>
        <v>8</v>
      </c>
      <c r="H94" s="55">
        <f t="shared" si="26"/>
        <v>0.5555555556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611</v>
      </c>
      <c r="G95" s="77">
        <f t="shared" si="25"/>
        <v>244</v>
      </c>
      <c r="H95" s="33">
        <f t="shared" si="26"/>
        <v>0.714619883</v>
      </c>
      <c r="I95" s="32">
        <f t="shared" ref="I95:J95" si="28">SUM(I11:I94)</f>
        <v>972</v>
      </c>
      <c r="J95" s="32">
        <f t="shared" si="28"/>
        <v>425</v>
      </c>
      <c r="K95" s="32">
        <f t="shared" ref="K95:K97" si="34">I95-J95</f>
        <v>547</v>
      </c>
      <c r="L95" s="78">
        <f t="shared" ref="L95:L97" si="35">J95/I95</f>
        <v>0.4372427984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11</v>
      </c>
      <c r="S95" s="81">
        <f t="shared" si="31"/>
        <v>11</v>
      </c>
      <c r="T95" s="78">
        <f t="shared" si="32"/>
        <v>0.5</v>
      </c>
      <c r="U95" s="77">
        <f t="shared" ref="U95:X95" si="33">SUM(U11:U94)</f>
        <v>13</v>
      </c>
      <c r="V95" s="77">
        <f t="shared" si="33"/>
        <v>46</v>
      </c>
      <c r="W95" s="77">
        <f t="shared" si="33"/>
        <v>2</v>
      </c>
      <c r="X95" s="82">
        <f t="shared" si="33"/>
        <v>4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0.0</v>
      </c>
      <c r="O96" s="90">
        <f t="shared" si="36"/>
        <v>2</v>
      </c>
      <c r="P96" s="89">
        <f t="shared" si="37"/>
        <v>0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2.0</v>
      </c>
      <c r="K97" s="98">
        <f t="shared" si="34"/>
        <v>13</v>
      </c>
      <c r="L97" s="99">
        <f t="shared" si="35"/>
        <v>0.1333333333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4.0</v>
      </c>
      <c r="G100" s="96">
        <f>E100-F100</f>
        <v>9</v>
      </c>
      <c r="H100" s="97">
        <f>F100/E100</f>
        <v>0.3076923077</v>
      </c>
      <c r="I100" s="96">
        <v>20.0</v>
      </c>
      <c r="J100" s="95">
        <v>8.0</v>
      </c>
      <c r="K100" s="98">
        <f t="shared" si="38"/>
        <v>12</v>
      </c>
      <c r="L100" s="99">
        <f t="shared" si="39"/>
        <v>0.4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1.0</v>
      </c>
      <c r="G107" s="96">
        <f>E107-F107</f>
        <v>7</v>
      </c>
      <c r="H107" s="97">
        <f>F107/E107</f>
        <v>0.125</v>
      </c>
      <c r="I107" s="96">
        <v>10.0</v>
      </c>
      <c r="J107" s="95">
        <v>4.0</v>
      </c>
      <c r="K107" s="98">
        <f t="shared" si="40"/>
        <v>6</v>
      </c>
      <c r="L107" s="99">
        <f t="shared" si="41"/>
        <v>0.4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1.0</v>
      </c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19.0</v>
      </c>
      <c r="G116" s="96">
        <f>E116-F116</f>
        <v>14</v>
      </c>
      <c r="H116" s="97">
        <f>F116/E116</f>
        <v>0.5757575758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32.0</v>
      </c>
      <c r="G123" s="96">
        <f t="shared" si="42"/>
        <v>38</v>
      </c>
      <c r="H123" s="97">
        <f t="shared" si="43"/>
        <v>0.4571428571</v>
      </c>
      <c r="I123" s="96">
        <v>67.0</v>
      </c>
      <c r="J123" s="95">
        <v>16.0</v>
      </c>
      <c r="K123" s="98">
        <f t="shared" si="44"/>
        <v>51</v>
      </c>
      <c r="L123" s="99">
        <f t="shared" si="45"/>
        <v>0.2388059701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2.0</v>
      </c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6.0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49.0</v>
      </c>
      <c r="G126" s="96">
        <f t="shared" ref="G126:G129" si="46">E126-F126</f>
        <v>21</v>
      </c>
      <c r="H126" s="97">
        <f t="shared" ref="H126:H129" si="47">F126/E126</f>
        <v>0.7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1.0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23.0</v>
      </c>
      <c r="G127" s="96">
        <f t="shared" si="46"/>
        <v>7</v>
      </c>
      <c r="H127" s="97">
        <f t="shared" si="47"/>
        <v>0.7666666667</v>
      </c>
      <c r="I127" s="96">
        <v>28.0</v>
      </c>
      <c r="J127" s="95">
        <v>19.0</v>
      </c>
      <c r="K127" s="98">
        <f t="shared" ref="K127:K129" si="48">I127-J127</f>
        <v>9</v>
      </c>
      <c r="L127" s="99">
        <f t="shared" ref="L127:L129" si="49">J127/I127</f>
        <v>0.6785714286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10.0</v>
      </c>
      <c r="G129" s="96">
        <f t="shared" si="46"/>
        <v>0</v>
      </c>
      <c r="H129" s="97">
        <f t="shared" si="47"/>
        <v>1</v>
      </c>
      <c r="I129" s="96">
        <v>10.0</v>
      </c>
      <c r="J129" s="95">
        <v>5.0</v>
      </c>
      <c r="K129" s="98">
        <f t="shared" si="48"/>
        <v>5</v>
      </c>
      <c r="L129" s="99">
        <f t="shared" si="49"/>
        <v>0.5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2.0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2.0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20.0</v>
      </c>
      <c r="K140" s="98">
        <f t="shared" si="50"/>
        <v>6</v>
      </c>
      <c r="L140" s="99">
        <f t="shared" si="51"/>
        <v>0.7692307692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6.0</v>
      </c>
      <c r="K145" s="98">
        <f t="shared" si="52"/>
        <v>6</v>
      </c>
      <c r="L145" s="99">
        <f t="shared" si="53"/>
        <v>0.5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12.0</v>
      </c>
      <c r="G147" s="96">
        <f>E147-F147</f>
        <v>16</v>
      </c>
      <c r="H147" s="97">
        <f>F147/E147</f>
        <v>0.4285714286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19.0</v>
      </c>
      <c r="G149" s="96">
        <f>E149-F149</f>
        <v>5</v>
      </c>
      <c r="H149" s="97">
        <f>F149/E149</f>
        <v>0.7916666667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6.0</v>
      </c>
      <c r="G155" s="96">
        <f>E155-F155</f>
        <v>4</v>
      </c>
      <c r="H155" s="97">
        <f>F155/E155</f>
        <v>0.6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2.0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196</v>
      </c>
      <c r="G159" s="107">
        <f t="shared" ref="G159:G160" si="61">E159-F159</f>
        <v>160</v>
      </c>
      <c r="H159" s="108">
        <f t="shared" ref="H159:H160" si="62">F159/E159</f>
        <v>0.5505617978</v>
      </c>
      <c r="I159" s="107">
        <f t="shared" ref="I159:J159" si="55">SUM(I96:I158)</f>
        <v>276</v>
      </c>
      <c r="J159" s="107">
        <f t="shared" si="55"/>
        <v>117</v>
      </c>
      <c r="K159" s="109">
        <f t="shared" si="56"/>
        <v>159</v>
      </c>
      <c r="L159" s="110">
        <f t="shared" si="57"/>
        <v>0.4239130435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18</v>
      </c>
      <c r="V159" s="107">
        <f t="shared" si="60"/>
        <v>39</v>
      </c>
      <c r="W159" s="107">
        <f t="shared" si="60"/>
        <v>2</v>
      </c>
      <c r="X159" s="111">
        <f t="shared" si="60"/>
        <v>2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4.0</v>
      </c>
      <c r="G160" s="116">
        <f t="shared" si="61"/>
        <v>15</v>
      </c>
      <c r="H160" s="117">
        <f t="shared" si="62"/>
        <v>0.2105263158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2.0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4.0</v>
      </c>
      <c r="G162" s="125">
        <f>E162-F162</f>
        <v>6</v>
      </c>
      <c r="H162" s="126">
        <f>F162/E162</f>
        <v>0.4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>
        <v>1.0</v>
      </c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3.0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13.0</v>
      </c>
      <c r="K174" s="127">
        <f t="shared" ref="K174:K175" si="67">I174-J174</f>
        <v>41</v>
      </c>
      <c r="L174" s="128">
        <f t="shared" ref="L174:L175" si="68">J174/I174</f>
        <v>0.2407407407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>
        <v>1.0</v>
      </c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4.0</v>
      </c>
      <c r="K187" s="127">
        <f t="shared" ref="K187:K189" si="71">I187-J187</f>
        <v>9</v>
      </c>
      <c r="L187" s="128">
        <f t="shared" ref="L187:L189" si="72">J187/I187</f>
        <v>0.3076923077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1.0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8.0</v>
      </c>
      <c r="G188" s="125">
        <f t="shared" si="69"/>
        <v>12</v>
      </c>
      <c r="H188" s="126">
        <f t="shared" si="70"/>
        <v>0.4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4.0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15.0</v>
      </c>
      <c r="K198" s="127">
        <f>I198-J198</f>
        <v>0</v>
      </c>
      <c r="L198" s="128">
        <f>J198/I198</f>
        <v>1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1.0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>
        <v>1.0</v>
      </c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3.0</v>
      </c>
      <c r="G207" s="125">
        <f t="shared" ref="G207:G210" si="73">E207-F207</f>
        <v>17</v>
      </c>
      <c r="H207" s="126">
        <f t="shared" ref="H207:H210" si="74">F207/E207</f>
        <v>0.15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56.0</v>
      </c>
      <c r="J208" s="121">
        <v>16.0</v>
      </c>
      <c r="K208" s="127">
        <f t="shared" si="75"/>
        <v>40</v>
      </c>
      <c r="L208" s="128">
        <f t="shared" si="76"/>
        <v>0.2857142857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3.0</v>
      </c>
      <c r="K209" s="127">
        <f t="shared" si="75"/>
        <v>2</v>
      </c>
      <c r="L209" s="128">
        <f t="shared" si="76"/>
        <v>0.6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7.0</v>
      </c>
      <c r="G210" s="125">
        <f t="shared" si="73"/>
        <v>3</v>
      </c>
      <c r="H210" s="126">
        <f t="shared" si="74"/>
        <v>0.7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14.0</v>
      </c>
      <c r="G214" s="125">
        <f t="shared" si="77"/>
        <v>6</v>
      </c>
      <c r="H214" s="126">
        <f t="shared" si="78"/>
        <v>0.7</v>
      </c>
      <c r="I214" s="125">
        <v>30.0</v>
      </c>
      <c r="J214" s="121">
        <v>7.0</v>
      </c>
      <c r="K214" s="127">
        <f t="shared" ref="K214:K215" si="79">I214-J214</f>
        <v>23</v>
      </c>
      <c r="L214" s="128">
        <f t="shared" ref="L214:L215" si="80">J214/I214</f>
        <v>0.2333333333</v>
      </c>
      <c r="M214" s="125"/>
      <c r="N214" s="121"/>
      <c r="O214" s="127"/>
      <c r="P214" s="126"/>
      <c r="Q214" s="125"/>
      <c r="R214" s="121"/>
      <c r="S214" s="127"/>
      <c r="T214" s="128"/>
      <c r="U214" s="120">
        <v>1.0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1.0</v>
      </c>
      <c r="G215" s="125">
        <f t="shared" si="77"/>
        <v>2</v>
      </c>
      <c r="H215" s="126">
        <f t="shared" si="78"/>
        <v>0.3333333333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13.0</v>
      </c>
      <c r="G220" s="125">
        <f>E220-F220</f>
        <v>35</v>
      </c>
      <c r="H220" s="126">
        <f>F220/E220</f>
        <v>0.2708333333</v>
      </c>
      <c r="I220" s="125">
        <v>34.0</v>
      </c>
      <c r="J220" s="121">
        <v>13.0</v>
      </c>
      <c r="K220" s="127">
        <f>I220-J220</f>
        <v>21</v>
      </c>
      <c r="L220" s="128">
        <f>J220/I220</f>
        <v>0.3823529412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97</v>
      </c>
      <c r="G222" s="77">
        <f t="shared" ref="G222:G223" si="86">E222-F222</f>
        <v>172</v>
      </c>
      <c r="H222" s="33">
        <f t="shared" ref="H222:H223" si="87">F222/E222</f>
        <v>0.3605947955</v>
      </c>
      <c r="I222" s="77">
        <f t="shared" ref="I222:J222" si="82">SUM(I160:I221)</f>
        <v>382</v>
      </c>
      <c r="J222" s="77">
        <f t="shared" si="82"/>
        <v>99</v>
      </c>
      <c r="K222" s="32">
        <f t="shared" ref="K222:K223" si="88">I222-J222</f>
        <v>283</v>
      </c>
      <c r="L222" s="78">
        <f t="shared" ref="L222:L223" si="89">J222/I222</f>
        <v>0.2591623037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3</v>
      </c>
      <c r="V222" s="77">
        <f t="shared" si="85"/>
        <v>29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11.0</v>
      </c>
      <c r="G223" s="139">
        <f t="shared" si="86"/>
        <v>45</v>
      </c>
      <c r="H223" s="140">
        <f t="shared" si="87"/>
        <v>0.1964285714</v>
      </c>
      <c r="I223" s="139">
        <v>30.0</v>
      </c>
      <c r="J223" s="138">
        <v>9.0</v>
      </c>
      <c r="K223" s="141">
        <f t="shared" si="88"/>
        <v>21</v>
      </c>
      <c r="L223" s="142">
        <f t="shared" si="89"/>
        <v>0.3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0.0</v>
      </c>
      <c r="K231" s="145">
        <f t="shared" ref="K231:K232" si="90">I231-J231</f>
        <v>50</v>
      </c>
      <c r="L231" s="147">
        <f t="shared" ref="L231:L232" si="91">J231/I231</f>
        <v>0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12.0</v>
      </c>
      <c r="G232" s="143">
        <f>E232-F232</f>
        <v>11</v>
      </c>
      <c r="H232" s="146">
        <f>F232/E232</f>
        <v>0.5217391304</v>
      </c>
      <c r="I232" s="143">
        <v>58.0</v>
      </c>
      <c r="J232" s="144">
        <v>11.0</v>
      </c>
      <c r="K232" s="145">
        <f t="shared" si="90"/>
        <v>47</v>
      </c>
      <c r="L232" s="147">
        <f t="shared" si="91"/>
        <v>0.1896551724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/>
      <c r="S233" s="145">
        <f>Q233-R233</f>
        <v>5</v>
      </c>
      <c r="T233" s="147">
        <f>R233/Q233</f>
        <v>0</v>
      </c>
      <c r="U233" s="144"/>
      <c r="V233" s="144">
        <v>1.0</v>
      </c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/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60.0</v>
      </c>
      <c r="G238" s="143">
        <f t="shared" si="92"/>
        <v>40</v>
      </c>
      <c r="H238" s="146">
        <f t="shared" si="93"/>
        <v>0.6</v>
      </c>
      <c r="I238" s="143">
        <v>96.0</v>
      </c>
      <c r="J238" s="144">
        <v>94.0</v>
      </c>
      <c r="K238" s="145">
        <f>I238-J238</f>
        <v>2</v>
      </c>
      <c r="L238" s="147">
        <f>J238/I238</f>
        <v>0.9791666667</v>
      </c>
      <c r="M238" s="143">
        <v>5.0</v>
      </c>
      <c r="N238" s="144">
        <v>3.0</v>
      </c>
      <c r="O238" s="145">
        <f>M238-N238</f>
        <v>2</v>
      </c>
      <c r="P238" s="146">
        <f>N238/M238</f>
        <v>0.6</v>
      </c>
      <c r="Q238" s="143"/>
      <c r="R238" s="144"/>
      <c r="S238" s="145"/>
      <c r="T238" s="147"/>
      <c r="U238" s="144">
        <v>3.0</v>
      </c>
      <c r="V238" s="144">
        <v>10.0</v>
      </c>
      <c r="W238" s="144">
        <v>3.0</v>
      </c>
      <c r="X238" s="148">
        <v>1.0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>
        <v>1.0</v>
      </c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33.0</v>
      </c>
      <c r="K242" s="145">
        <f t="shared" si="94"/>
        <v>7</v>
      </c>
      <c r="L242" s="147">
        <f t="shared" si="95"/>
        <v>0.825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2.0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3.0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>
        <v>1.0</v>
      </c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7.0</v>
      </c>
      <c r="K257" s="145">
        <f>I257-J257</f>
        <v>3</v>
      </c>
      <c r="L257" s="147">
        <f>J257/I257</f>
        <v>0.7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1.0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>
        <v>1.0</v>
      </c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4.0</v>
      </c>
      <c r="G268" s="143">
        <f>E268-F268</f>
        <v>11</v>
      </c>
      <c r="H268" s="146">
        <f>F268/E268</f>
        <v>0.2666666667</v>
      </c>
      <c r="I268" s="143">
        <v>5.0</v>
      </c>
      <c r="J268" s="144">
        <v>2.0</v>
      </c>
      <c r="K268" s="145">
        <f t="shared" ref="K268:K270" si="96">I268-J268</f>
        <v>3</v>
      </c>
      <c r="L268" s="147">
        <f t="shared" ref="L268:L270" si="97">J268/I268</f>
        <v>0.4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5.0</v>
      </c>
      <c r="K269" s="145">
        <f t="shared" si="96"/>
        <v>6</v>
      </c>
      <c r="L269" s="147">
        <f t="shared" si="97"/>
        <v>0.4545454545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0.0</v>
      </c>
      <c r="K270" s="145">
        <f t="shared" si="96"/>
        <v>10</v>
      </c>
      <c r="L270" s="147">
        <f t="shared" si="97"/>
        <v>0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3.0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3.0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5.0</v>
      </c>
      <c r="G278" s="143">
        <f>E278-F278</f>
        <v>10</v>
      </c>
      <c r="H278" s="146">
        <f>F278/E278</f>
        <v>0.3333333333</v>
      </c>
      <c r="I278" s="143">
        <v>9.0</v>
      </c>
      <c r="J278" s="144">
        <v>1.0</v>
      </c>
      <c r="K278" s="145">
        <f>I278-J278</f>
        <v>8</v>
      </c>
      <c r="L278" s="147">
        <f>J278/I278</f>
        <v>0.1111111111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3.0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>
        <v>1.0</v>
      </c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7.0</v>
      </c>
      <c r="G287" s="143">
        <f t="shared" ref="G287:G289" si="98">E287-F287</f>
        <v>13</v>
      </c>
      <c r="H287" s="146">
        <f t="shared" ref="H287:H289" si="99">F287/E287</f>
        <v>0.35</v>
      </c>
      <c r="I287" s="143">
        <v>40.0</v>
      </c>
      <c r="J287" s="144">
        <v>7.0</v>
      </c>
      <c r="K287" s="145">
        <f t="shared" ref="K287:K289" si="100">I287-J287</f>
        <v>33</v>
      </c>
      <c r="L287" s="147">
        <f t="shared" ref="L287:L289" si="101">J287/I287</f>
        <v>0.175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108</v>
      </c>
      <c r="G297" s="77">
        <f>E297-F297</f>
        <v>140</v>
      </c>
      <c r="H297" s="33">
        <f t="shared" ref="H297:H298" si="108">F297/E297</f>
        <v>0.435483871</v>
      </c>
      <c r="I297" s="77">
        <f t="shared" ref="I297:J297" si="103">SUM(I223:I296)</f>
        <v>379</v>
      </c>
      <c r="J297" s="77">
        <f t="shared" si="103"/>
        <v>172</v>
      </c>
      <c r="K297" s="77">
        <f>I297-J297</f>
        <v>207</v>
      </c>
      <c r="L297" s="78">
        <f t="shared" ref="L297:L298" si="110">J297/I297</f>
        <v>0.4538258575</v>
      </c>
      <c r="M297" s="77">
        <f t="shared" ref="M297:N297" si="104">SUM(M223:M296)</f>
        <v>5</v>
      </c>
      <c r="N297" s="77">
        <f t="shared" si="104"/>
        <v>3</v>
      </c>
      <c r="O297" s="77">
        <f>M297-N297</f>
        <v>2</v>
      </c>
      <c r="P297" s="33">
        <f t="shared" ref="P297:P298" si="112">N297/M297</f>
        <v>0.6</v>
      </c>
      <c r="Q297" s="77">
        <f t="shared" ref="Q297:R297" si="105">SUM(Q223:Q296)</f>
        <v>5</v>
      </c>
      <c r="R297" s="77">
        <f t="shared" si="105"/>
        <v>0</v>
      </c>
      <c r="S297" s="77">
        <f>Q297-R297</f>
        <v>5</v>
      </c>
      <c r="T297" s="78">
        <f t="shared" ref="T297:T298" si="114">R297/Q297</f>
        <v>0</v>
      </c>
      <c r="U297" s="77">
        <f t="shared" ref="U297:X297" si="106">SUM(U223:U296)</f>
        <v>6</v>
      </c>
      <c r="V297" s="77">
        <f t="shared" si="106"/>
        <v>61</v>
      </c>
      <c r="W297" s="77">
        <f t="shared" si="106"/>
        <v>3</v>
      </c>
      <c r="X297" s="82">
        <f t="shared" si="106"/>
        <v>1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1012</v>
      </c>
      <c r="G298" s="158">
        <f t="shared" si="107"/>
        <v>716</v>
      </c>
      <c r="H298" s="159">
        <f t="shared" si="108"/>
        <v>0.5856481481</v>
      </c>
      <c r="I298" s="158">
        <f t="shared" ref="I298:K298" si="109">I95+I159+I222+I297</f>
        <v>2009</v>
      </c>
      <c r="J298" s="158">
        <f t="shared" si="109"/>
        <v>813</v>
      </c>
      <c r="K298" s="158">
        <f t="shared" si="109"/>
        <v>1196</v>
      </c>
      <c r="L298" s="160">
        <f t="shared" si="110"/>
        <v>0.4046789447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15</v>
      </c>
      <c r="S298" s="158">
        <f t="shared" si="113"/>
        <v>19</v>
      </c>
      <c r="T298" s="160">
        <f t="shared" si="114"/>
        <v>0.4411764706</v>
      </c>
      <c r="U298" s="157">
        <f t="shared" ref="U298:X298" si="115">U95+U159+U222+U297</f>
        <v>40</v>
      </c>
      <c r="V298" s="158">
        <f t="shared" si="115"/>
        <v>175</v>
      </c>
      <c r="W298" s="158">
        <f t="shared" si="115"/>
        <v>8</v>
      </c>
      <c r="X298" s="161">
        <f t="shared" si="115"/>
        <v>7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611</v>
      </c>
      <c r="G306" s="178">
        <f t="shared" si="116"/>
        <v>244</v>
      </c>
      <c r="H306" s="180">
        <f t="shared" ref="H306:H307" si="120">F306/E306</f>
        <v>0.714619883</v>
      </c>
      <c r="I306" s="178">
        <f t="shared" ref="I306:O306" si="117">(I95)</f>
        <v>972</v>
      </c>
      <c r="J306" s="179">
        <f t="shared" si="117"/>
        <v>425</v>
      </c>
      <c r="K306" s="178">
        <f t="shared" si="117"/>
        <v>547</v>
      </c>
      <c r="L306" s="180">
        <f t="shared" si="117"/>
        <v>0.4372427984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11</v>
      </c>
      <c r="S306" s="178">
        <f t="shared" si="118"/>
        <v>11</v>
      </c>
      <c r="T306" s="180">
        <f t="shared" si="118"/>
        <v>0.5</v>
      </c>
      <c r="U306" s="181">
        <f t="shared" si="118"/>
        <v>13</v>
      </c>
      <c r="V306" s="181">
        <f t="shared" si="118"/>
        <v>46</v>
      </c>
      <c r="W306" s="181">
        <f t="shared" si="118"/>
        <v>2</v>
      </c>
      <c r="X306" s="182">
        <f t="shared" si="118"/>
        <v>4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196</v>
      </c>
      <c r="G307" s="184">
        <f t="shared" si="119"/>
        <v>160</v>
      </c>
      <c r="H307" s="186">
        <f t="shared" si="120"/>
        <v>0.5505617978</v>
      </c>
      <c r="I307" s="184">
        <f t="shared" ref="I307:L307" si="121">I159</f>
        <v>276</v>
      </c>
      <c r="J307" s="185">
        <f t="shared" si="121"/>
        <v>117</v>
      </c>
      <c r="K307" s="184">
        <f t="shared" si="121"/>
        <v>159</v>
      </c>
      <c r="L307" s="186">
        <f t="shared" si="121"/>
        <v>0.4239130435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18</v>
      </c>
      <c r="V307" s="185">
        <f t="shared" si="123"/>
        <v>39</v>
      </c>
      <c r="W307" s="185">
        <f t="shared" si="123"/>
        <v>2</v>
      </c>
      <c r="X307" s="187">
        <f t="shared" si="123"/>
        <v>2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97</v>
      </c>
      <c r="G308" s="189">
        <f t="shared" si="124"/>
        <v>172</v>
      </c>
      <c r="H308" s="191">
        <f t="shared" si="124"/>
        <v>0.3605947955</v>
      </c>
      <c r="I308" s="189">
        <f t="shared" si="124"/>
        <v>382</v>
      </c>
      <c r="J308" s="190">
        <f t="shared" si="124"/>
        <v>99</v>
      </c>
      <c r="K308" s="189">
        <f t="shared" si="124"/>
        <v>283</v>
      </c>
      <c r="L308" s="191">
        <f t="shared" si="124"/>
        <v>0.2591623037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3</v>
      </c>
      <c r="V308" s="192">
        <f t="shared" si="124"/>
        <v>29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108</v>
      </c>
      <c r="G309" s="195">
        <f t="shared" si="125"/>
        <v>140</v>
      </c>
      <c r="H309" s="197">
        <f t="shared" si="125"/>
        <v>0.435483871</v>
      </c>
      <c r="I309" s="195">
        <f t="shared" si="125"/>
        <v>379</v>
      </c>
      <c r="J309" s="196">
        <f t="shared" si="125"/>
        <v>172</v>
      </c>
      <c r="K309" s="195">
        <f t="shared" si="125"/>
        <v>207</v>
      </c>
      <c r="L309" s="197">
        <f t="shared" si="125"/>
        <v>0.4538258575</v>
      </c>
      <c r="M309" s="195">
        <f t="shared" si="125"/>
        <v>5</v>
      </c>
      <c r="N309" s="196">
        <f t="shared" si="125"/>
        <v>3</v>
      </c>
      <c r="O309" s="195">
        <f t="shared" si="125"/>
        <v>2</v>
      </c>
      <c r="P309" s="197">
        <f t="shared" si="125"/>
        <v>0.6</v>
      </c>
      <c r="Q309" s="195">
        <f t="shared" si="125"/>
        <v>5</v>
      </c>
      <c r="R309" s="196">
        <f t="shared" si="125"/>
        <v>0</v>
      </c>
      <c r="S309" s="195">
        <f t="shared" si="125"/>
        <v>5</v>
      </c>
      <c r="T309" s="197">
        <f t="shared" si="125"/>
        <v>0</v>
      </c>
      <c r="U309" s="196">
        <f t="shared" si="125"/>
        <v>6</v>
      </c>
      <c r="V309" s="196">
        <f t="shared" si="125"/>
        <v>61</v>
      </c>
      <c r="W309" s="196">
        <f t="shared" si="125"/>
        <v>3</v>
      </c>
      <c r="X309" s="198">
        <f t="shared" si="125"/>
        <v>1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1012</v>
      </c>
      <c r="G310" s="200">
        <f t="shared" si="126"/>
        <v>716</v>
      </c>
      <c r="H310" s="201">
        <f t="shared" si="126"/>
        <v>0.5856481481</v>
      </c>
      <c r="I310" s="200">
        <f t="shared" si="126"/>
        <v>2009</v>
      </c>
      <c r="J310" s="200">
        <f t="shared" si="126"/>
        <v>813</v>
      </c>
      <c r="K310" s="200">
        <f t="shared" si="126"/>
        <v>1196</v>
      </c>
      <c r="L310" s="201">
        <f t="shared" si="126"/>
        <v>0.4046789447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15</v>
      </c>
      <c r="S310" s="200">
        <f t="shared" si="126"/>
        <v>19</v>
      </c>
      <c r="T310" s="201">
        <f t="shared" si="126"/>
        <v>0.4411764706</v>
      </c>
      <c r="U310" s="200">
        <f t="shared" si="126"/>
        <v>40</v>
      </c>
      <c r="V310" s="200">
        <f t="shared" si="126"/>
        <v>175</v>
      </c>
      <c r="W310" s="200">
        <f t="shared" si="126"/>
        <v>8</v>
      </c>
      <c r="X310" s="202">
        <f t="shared" si="126"/>
        <v>7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613</v>
      </c>
      <c r="G318" s="178">
        <f t="shared" si="127"/>
        <v>252</v>
      </c>
      <c r="H318" s="180">
        <f t="shared" ref="H318:H322" si="130">F318/E318</f>
        <v>0.7086705202</v>
      </c>
      <c r="I318" s="178">
        <f t="shared" ref="I318:K318" si="128">I306+Q306</f>
        <v>994</v>
      </c>
      <c r="J318" s="179">
        <f t="shared" si="128"/>
        <v>436</v>
      </c>
      <c r="K318" s="178">
        <f t="shared" si="128"/>
        <v>558</v>
      </c>
      <c r="L318" s="204">
        <f t="shared" ref="L318:L322" si="132">J318/I318</f>
        <v>0.4386317907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196</v>
      </c>
      <c r="G319" s="206">
        <f t="shared" si="129"/>
        <v>162</v>
      </c>
      <c r="H319" s="208">
        <f t="shared" si="130"/>
        <v>0.5474860335</v>
      </c>
      <c r="I319" s="206">
        <f t="shared" ref="I319:K319" si="131">I307+Q307</f>
        <v>278</v>
      </c>
      <c r="J319" s="207">
        <f t="shared" si="131"/>
        <v>117</v>
      </c>
      <c r="K319" s="206">
        <f t="shared" si="131"/>
        <v>161</v>
      </c>
      <c r="L319" s="209">
        <f t="shared" si="132"/>
        <v>0.4208633094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99</v>
      </c>
      <c r="G320" s="189">
        <f t="shared" si="133"/>
        <v>175</v>
      </c>
      <c r="H320" s="191">
        <f t="shared" si="130"/>
        <v>0.3613138686</v>
      </c>
      <c r="I320" s="189">
        <f t="shared" ref="I320:K320" si="134">I308+Q308</f>
        <v>387</v>
      </c>
      <c r="J320" s="190">
        <f t="shared" si="134"/>
        <v>103</v>
      </c>
      <c r="K320" s="189">
        <f t="shared" si="134"/>
        <v>284</v>
      </c>
      <c r="L320" s="210">
        <f t="shared" si="132"/>
        <v>0.2661498708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111</v>
      </c>
      <c r="G321" s="195">
        <f t="shared" si="135"/>
        <v>142</v>
      </c>
      <c r="H321" s="197">
        <f t="shared" si="130"/>
        <v>0.4387351779</v>
      </c>
      <c r="I321" s="195">
        <f t="shared" ref="I321:K321" si="136">I309+Q309</f>
        <v>384</v>
      </c>
      <c r="J321" s="196">
        <f t="shared" si="136"/>
        <v>172</v>
      </c>
      <c r="K321" s="195">
        <f t="shared" si="136"/>
        <v>212</v>
      </c>
      <c r="L321" s="211">
        <f t="shared" si="132"/>
        <v>0.4479166667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1019</v>
      </c>
      <c r="G322" s="213">
        <f t="shared" si="137"/>
        <v>731</v>
      </c>
      <c r="H322" s="214">
        <f t="shared" si="130"/>
        <v>0.5822857143</v>
      </c>
      <c r="I322" s="213">
        <f t="shared" ref="I322:K322" si="138">I310+Q310</f>
        <v>2043</v>
      </c>
      <c r="J322" s="200">
        <f t="shared" si="138"/>
        <v>828</v>
      </c>
      <c r="K322" s="213">
        <f t="shared" si="138"/>
        <v>1215</v>
      </c>
      <c r="L322" s="215">
        <f t="shared" si="132"/>
        <v>0.4052863436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1012</v>
      </c>
      <c r="G326" s="224">
        <f t="shared" si="139"/>
        <v>716</v>
      </c>
      <c r="H326" s="225">
        <f t="shared" ref="H326:H330" si="141">F326/E326</f>
        <v>0.5856481481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813</v>
      </c>
      <c r="G327" s="224">
        <f t="shared" si="140"/>
        <v>1196</v>
      </c>
      <c r="H327" s="225">
        <f t="shared" si="141"/>
        <v>0.4046789447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15</v>
      </c>
      <c r="G329" s="224">
        <f t="shared" si="143"/>
        <v>19</v>
      </c>
      <c r="H329" s="225">
        <f t="shared" si="141"/>
        <v>0.4411764706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1847</v>
      </c>
      <c r="G330" s="213">
        <f t="shared" si="144"/>
        <v>1946</v>
      </c>
      <c r="H330" s="227">
        <f t="shared" si="141"/>
        <v>0.4869496441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1012</v>
      </c>
      <c r="F333" s="224">
        <f>U298</f>
        <v>40</v>
      </c>
      <c r="G333" s="224">
        <f t="shared" ref="G333:G334" si="146">J344-G335</f>
        <v>236</v>
      </c>
      <c r="H333" s="230">
        <f t="shared" ref="H333:H336" si="147">E333+F333+G333</f>
        <v>1288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813</v>
      </c>
      <c r="F334" s="224">
        <f>V298</f>
        <v>175</v>
      </c>
      <c r="G334" s="224">
        <f t="shared" si="146"/>
        <v>211</v>
      </c>
      <c r="H334" s="230">
        <f t="shared" si="147"/>
        <v>1199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8</v>
      </c>
      <c r="G335" s="231">
        <v>0.0</v>
      </c>
      <c r="H335" s="230">
        <f t="shared" si="147"/>
        <v>15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15</v>
      </c>
      <c r="F336" s="224">
        <f>X298</f>
        <v>7</v>
      </c>
      <c r="G336" s="231">
        <v>1.0</v>
      </c>
      <c r="H336" s="230">
        <f t="shared" si="147"/>
        <v>23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1847</v>
      </c>
      <c r="F337" s="213">
        <f t="shared" si="148"/>
        <v>230</v>
      </c>
      <c r="G337" s="213">
        <f t="shared" si="148"/>
        <v>448</v>
      </c>
      <c r="H337" s="232">
        <f>H333+H334+H335+H336</f>
        <v>2525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665</v>
      </c>
      <c r="F344" s="245">
        <v>458.0</v>
      </c>
      <c r="G344" s="245">
        <f t="shared" ref="G344:G346" si="150">SUM(E344:F344)</f>
        <v>1123</v>
      </c>
      <c r="H344" s="246">
        <v>31.0</v>
      </c>
      <c r="I344" s="246">
        <v>149.0</v>
      </c>
      <c r="J344" s="246">
        <v>236.0</v>
      </c>
      <c r="K344" s="247">
        <f t="shared" ref="K344:K345" si="151">M344-L344</f>
        <v>696</v>
      </c>
      <c r="L344" s="247">
        <f t="shared" ref="L344:L345" si="152">F344+I344</f>
        <v>607</v>
      </c>
      <c r="M344" s="248">
        <f t="shared" ref="M344:M345" si="153">H333+H335</f>
        <v>1303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685</v>
      </c>
      <c r="F345" s="245">
        <v>325.0</v>
      </c>
      <c r="G345" s="245">
        <f t="shared" si="150"/>
        <v>1010</v>
      </c>
      <c r="H345" s="246">
        <v>47.0</v>
      </c>
      <c r="I345" s="246">
        <v>165.0</v>
      </c>
      <c r="J345" s="246">
        <f>SUM(H345:I345)</f>
        <v>212</v>
      </c>
      <c r="K345" s="247">
        <f t="shared" si="151"/>
        <v>732</v>
      </c>
      <c r="L345" s="247">
        <f t="shared" si="152"/>
        <v>490</v>
      </c>
      <c r="M345" s="248">
        <f t="shared" si="153"/>
        <v>1222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1350</v>
      </c>
      <c r="F346" s="250">
        <f>SUM(F344:F345)</f>
        <v>783</v>
      </c>
      <c r="G346" s="250">
        <f t="shared" si="150"/>
        <v>2133</v>
      </c>
      <c r="H346" s="251">
        <f t="shared" ref="H346:M346" si="154">SUM(H344:H345)</f>
        <v>78</v>
      </c>
      <c r="I346" s="251">
        <f t="shared" si="154"/>
        <v>314</v>
      </c>
      <c r="J346" s="251">
        <f t="shared" si="154"/>
        <v>448</v>
      </c>
      <c r="K346" s="252">
        <f t="shared" si="154"/>
        <v>1428</v>
      </c>
      <c r="L346" s="252">
        <f t="shared" si="154"/>
        <v>1097</v>
      </c>
      <c r="M346" s="253">
        <f t="shared" si="154"/>
        <v>2525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1.0</v>
      </c>
      <c r="G353" s="266">
        <f t="shared" ref="G353:G356" si="155">SUM(E353:F353)</f>
        <v>1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4.0</v>
      </c>
      <c r="G354" s="269">
        <f t="shared" si="155"/>
        <v>6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1.0</v>
      </c>
      <c r="F355" s="271">
        <v>6.0</v>
      </c>
      <c r="G355" s="272">
        <f t="shared" si="155"/>
        <v>7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1.0</v>
      </c>
      <c r="F356" s="274">
        <v>3.0</v>
      </c>
      <c r="G356" s="275">
        <f t="shared" si="155"/>
        <v>4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4</v>
      </c>
      <c r="F357" s="277">
        <f t="shared" si="156"/>
        <v>14</v>
      </c>
      <c r="G357" s="277">
        <f t="shared" si="156"/>
        <v>18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4.0</v>
      </c>
      <c r="F358" s="279">
        <v>43.0</v>
      </c>
      <c r="G358" s="279">
        <f>SUM(E358:F358)</f>
        <v>47</v>
      </c>
      <c r="H358" s="163"/>
      <c r="I358" s="280">
        <f>G357+G358</f>
        <v>65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43934.0</v>
      </c>
      <c r="K365" s="5"/>
      <c r="L365" s="5"/>
      <c r="M365" s="5"/>
      <c r="N365" s="22"/>
      <c r="O365" s="225">
        <f>J365/J373</f>
        <v>0.5074792372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9140.0</v>
      </c>
      <c r="K366" s="5"/>
      <c r="L366" s="5"/>
      <c r="M366" s="5"/>
      <c r="N366" s="22"/>
      <c r="O366" s="225">
        <f>J366/J373</f>
        <v>0.1055756414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5940.0</v>
      </c>
      <c r="K367" s="5"/>
      <c r="L367" s="5"/>
      <c r="M367" s="5"/>
      <c r="N367" s="22"/>
      <c r="O367" s="225">
        <f>J367/J373</f>
        <v>0.06861261594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5098.0</v>
      </c>
      <c r="K368" s="5"/>
      <c r="L368" s="5"/>
      <c r="M368" s="5"/>
      <c r="N368" s="22"/>
      <c r="O368" s="225">
        <f>J368/J373</f>
        <v>0.05888671988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4597.0</v>
      </c>
      <c r="K369" s="5"/>
      <c r="L369" s="5"/>
      <c r="M369" s="5"/>
      <c r="N369" s="22"/>
      <c r="O369" s="225">
        <f>J369/J373</f>
        <v>0.05309969621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3926.0</v>
      </c>
      <c r="K370" s="5"/>
      <c r="L370" s="5"/>
      <c r="M370" s="5"/>
      <c r="N370" s="22"/>
      <c r="O370" s="225">
        <f>J370/J373</f>
        <v>0.04534901182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7929.0</v>
      </c>
      <c r="K371" s="5"/>
      <c r="L371" s="5"/>
      <c r="M371" s="5"/>
      <c r="N371" s="22"/>
      <c r="O371" s="225">
        <f>J371/J373</f>
        <v>0.09158744643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6009.0</v>
      </c>
      <c r="K372" s="5"/>
      <c r="L372" s="5"/>
      <c r="M372" s="5"/>
      <c r="N372" s="22"/>
      <c r="O372" s="225">
        <f>J372/J373</f>
        <v>0.06940963118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86573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601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17366.0</v>
      </c>
      <c r="I381" s="22"/>
      <c r="J381" s="316">
        <f>H381/H387</f>
        <v>0.2005937186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20057</v>
      </c>
      <c r="U381" s="22"/>
      <c r="V381" s="322">
        <f>T381/T387</f>
        <v>0.1886599005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3802.0</v>
      </c>
      <c r="I382" s="22"/>
      <c r="J382" s="316">
        <f>H382/H387</f>
        <v>0.04391669458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5129</v>
      </c>
      <c r="U382" s="22"/>
      <c r="V382" s="322">
        <f>T382/T387</f>
        <v>0.04824433512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0.000103958509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0.0002351546848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0.00002310189089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0.0000940618739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21179</v>
      </c>
      <c r="I385" s="22"/>
      <c r="J385" s="316">
        <f>H385/H387</f>
        <v>0.2446374736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25221</v>
      </c>
      <c r="U385" s="22"/>
      <c r="V385" s="322">
        <f>T385/T387</f>
        <v>0.2372334522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65394</v>
      </c>
      <c r="I386" s="22"/>
      <c r="J386" s="316">
        <f>H386/H387</f>
        <v>0.7553625264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81092</v>
      </c>
      <c r="U386" s="22"/>
      <c r="V386" s="322">
        <f>T386/T387</f>
        <v>0.7627665478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86573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106313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4.43"/>
    <col customWidth="1" min="5" max="6" width="4.57"/>
    <col customWidth="1" min="7" max="7" width="7.71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44411.0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13.0</v>
      </c>
      <c r="G16" s="54">
        <f t="shared" ref="G16:G17" si="1">E16-F16</f>
        <v>22</v>
      </c>
      <c r="H16" s="55">
        <f t="shared" ref="H16:H17" si="2">F16/E16</f>
        <v>0.3714285714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/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4.0</v>
      </c>
      <c r="G19" s="54">
        <f t="shared" ref="G19:G20" si="5">E19-F19</f>
        <v>6</v>
      </c>
      <c r="H19" s="55">
        <f t="shared" ref="H19:H20" si="6">F19/E19</f>
        <v>0.4</v>
      </c>
      <c r="I19" s="54">
        <v>10.0</v>
      </c>
      <c r="J19" s="53">
        <v>8.0</v>
      </c>
      <c r="K19" s="54">
        <f t="shared" ref="K19:K22" si="7">I19-J19</f>
        <v>2</v>
      </c>
      <c r="L19" s="56">
        <f t="shared" ref="L19:L22" si="8">J19/I19</f>
        <v>0.8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55.0</v>
      </c>
      <c r="G20" s="54">
        <f t="shared" si="5"/>
        <v>25</v>
      </c>
      <c r="H20" s="55">
        <f t="shared" si="6"/>
        <v>0.6875</v>
      </c>
      <c r="I20" s="54">
        <v>70.0</v>
      </c>
      <c r="J20" s="53">
        <v>46.0</v>
      </c>
      <c r="K20" s="54">
        <f t="shared" si="7"/>
        <v>24</v>
      </c>
      <c r="L20" s="56">
        <f t="shared" si="8"/>
        <v>0.6571428571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11.0</v>
      </c>
      <c r="K21" s="54">
        <f t="shared" si="7"/>
        <v>16</v>
      </c>
      <c r="L21" s="56">
        <f t="shared" si="8"/>
        <v>0.4074074074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34.0</v>
      </c>
      <c r="G22" s="54">
        <f>E22-F22</f>
        <v>14</v>
      </c>
      <c r="H22" s="55">
        <f>F22/E22</f>
        <v>0.7083333333</v>
      </c>
      <c r="I22" s="54">
        <v>60.0</v>
      </c>
      <c r="J22" s="53">
        <v>39.0</v>
      </c>
      <c r="K22" s="54">
        <f t="shared" si="7"/>
        <v>21</v>
      </c>
      <c r="L22" s="56">
        <f t="shared" si="8"/>
        <v>0.65</v>
      </c>
      <c r="M22" s="66">
        <v>5.0</v>
      </c>
      <c r="N22" s="61"/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3.0</v>
      </c>
      <c r="K25" s="54">
        <f t="shared" ref="K25:K30" si="11">I25-J25</f>
        <v>5</v>
      </c>
      <c r="L25" s="56">
        <f t="shared" ref="L25:L30" si="12">J25/I25</f>
        <v>0.375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11.0</v>
      </c>
      <c r="K26" s="54">
        <f t="shared" si="11"/>
        <v>19</v>
      </c>
      <c r="L26" s="56">
        <f t="shared" si="12"/>
        <v>0.3666666667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22.0</v>
      </c>
      <c r="J27" s="53">
        <v>8.0</v>
      </c>
      <c r="K27" s="54">
        <f t="shared" si="11"/>
        <v>14</v>
      </c>
      <c r="L27" s="56">
        <f t="shared" si="12"/>
        <v>0.3636363636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25.0</v>
      </c>
      <c r="G28" s="54">
        <f t="shared" ref="G28:G29" si="13">E28-F28</f>
        <v>58</v>
      </c>
      <c r="H28" s="55">
        <f t="shared" ref="H28:H29" si="14">F28/E28</f>
        <v>0.3012048193</v>
      </c>
      <c r="I28" s="54">
        <v>24.0</v>
      </c>
      <c r="J28" s="53">
        <v>22.0</v>
      </c>
      <c r="K28" s="54">
        <f t="shared" si="11"/>
        <v>2</v>
      </c>
      <c r="L28" s="56">
        <f t="shared" si="12"/>
        <v>0.9166666667</v>
      </c>
      <c r="M28" s="66"/>
      <c r="N28" s="61"/>
      <c r="O28" s="59"/>
      <c r="P28" s="55"/>
      <c r="Q28" s="66">
        <v>10.0</v>
      </c>
      <c r="R28" s="53">
        <v>3.0</v>
      </c>
      <c r="S28" s="54">
        <f>Q28-R28</f>
        <v>7</v>
      </c>
      <c r="T28" s="56">
        <f>R28/Q28</f>
        <v>0.3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97.0</v>
      </c>
      <c r="G29" s="54">
        <f t="shared" si="13"/>
        <v>9</v>
      </c>
      <c r="H29" s="55">
        <f t="shared" si="14"/>
        <v>0.9150943396</v>
      </c>
      <c r="I29" s="68">
        <v>101.0</v>
      </c>
      <c r="J29" s="69">
        <v>96.0</v>
      </c>
      <c r="K29" s="54">
        <f t="shared" si="11"/>
        <v>5</v>
      </c>
      <c r="L29" s="56">
        <f t="shared" si="12"/>
        <v>0.9504950495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8.0</v>
      </c>
      <c r="G32" s="54">
        <f>E32-F32</f>
        <v>6</v>
      </c>
      <c r="H32" s="55">
        <f>F32/E32</f>
        <v>0.5714285714</v>
      </c>
      <c r="I32" s="54">
        <v>13.0</v>
      </c>
      <c r="J32" s="53">
        <v>8.0</v>
      </c>
      <c r="K32" s="54">
        <f>I32-J32</f>
        <v>5</v>
      </c>
      <c r="L32" s="56">
        <f>J32/I32</f>
        <v>0.6153846154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56.0</v>
      </c>
      <c r="G34" s="54">
        <f>E34-F34</f>
        <v>12</v>
      </c>
      <c r="H34" s="55">
        <f>F34/E34</f>
        <v>0.8235294118</v>
      </c>
      <c r="I34" s="54">
        <v>14.0</v>
      </c>
      <c r="J34" s="53">
        <v>9.0</v>
      </c>
      <c r="K34" s="54">
        <f>I34-J34</f>
        <v>5</v>
      </c>
      <c r="L34" s="56">
        <f>J34/I34</f>
        <v>0.6428571429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2.0</v>
      </c>
      <c r="V35" s="61">
        <v>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19.0</v>
      </c>
      <c r="G38" s="54">
        <f>E38-F38</f>
        <v>32</v>
      </c>
      <c r="H38" s="55">
        <f>F38/E38</f>
        <v>0.3725490196</v>
      </c>
      <c r="I38" s="54">
        <v>26.0</v>
      </c>
      <c r="J38" s="53">
        <v>15.0</v>
      </c>
      <c r="K38" s="54">
        <f>I38-J38</f>
        <v>11</v>
      </c>
      <c r="L38" s="56">
        <f>J38/I38</f>
        <v>0.5769230769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/>
      <c r="X40" s="62">
        <v>2.0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19.0</v>
      </c>
      <c r="G41" s="54">
        <f t="shared" ref="G41:G42" si="15">E41-F41</f>
        <v>12</v>
      </c>
      <c r="H41" s="55">
        <f t="shared" ref="H41:H42" si="16">F41/E41</f>
        <v>0.6129032258</v>
      </c>
      <c r="I41" s="54">
        <v>36.0</v>
      </c>
      <c r="J41" s="53">
        <v>28.0</v>
      </c>
      <c r="K41" s="54">
        <f t="shared" ref="K41:K42" si="17">I41-J41</f>
        <v>8</v>
      </c>
      <c r="L41" s="56">
        <f t="shared" ref="L41:L42" si="18">J41/I41</f>
        <v>0.7777777778</v>
      </c>
      <c r="M41" s="66"/>
      <c r="N41" s="61"/>
      <c r="O41" s="59"/>
      <c r="P41" s="55"/>
      <c r="Q41" s="66"/>
      <c r="R41" s="53"/>
      <c r="S41" s="54"/>
      <c r="T41" s="56"/>
      <c r="U41" s="61">
        <v>2.0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181.0</v>
      </c>
      <c r="G42" s="54">
        <f t="shared" si="15"/>
        <v>25</v>
      </c>
      <c r="H42" s="55">
        <f t="shared" si="16"/>
        <v>0.8786407767</v>
      </c>
      <c r="I42" s="54">
        <v>250.0</v>
      </c>
      <c r="J42" s="53">
        <v>64.0</v>
      </c>
      <c r="K42" s="54">
        <f t="shared" si="17"/>
        <v>186</v>
      </c>
      <c r="L42" s="56">
        <f t="shared" si="18"/>
        <v>0.256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/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2.0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6.0</v>
      </c>
      <c r="G49" s="54">
        <f>E49-F49</f>
        <v>3</v>
      </c>
      <c r="H49" s="55">
        <f>F49/E49</f>
        <v>0.6666666667</v>
      </c>
      <c r="I49" s="54">
        <v>40.0</v>
      </c>
      <c r="J49" s="53">
        <v>14.0</v>
      </c>
      <c r="K49" s="54">
        <f>I49-J49</f>
        <v>26</v>
      </c>
      <c r="L49" s="56">
        <f>J49/I49</f>
        <v>0.35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3.0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36.0</v>
      </c>
      <c r="G58" s="54">
        <f>E58-F58</f>
        <v>24</v>
      </c>
      <c r="H58" s="55">
        <f>F58/E58</f>
        <v>0.6</v>
      </c>
      <c r="I58" s="54">
        <v>48.0</v>
      </c>
      <c r="J58" s="53">
        <v>29.0</v>
      </c>
      <c r="K58" s="54">
        <f>I58-J58</f>
        <v>19</v>
      </c>
      <c r="L58" s="56">
        <f>J58/I58</f>
        <v>0.6041666667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5.0</v>
      </c>
      <c r="K68" s="54">
        <f>I68-J68</f>
        <v>15</v>
      </c>
      <c r="L68" s="56">
        <f>J68/I68</f>
        <v>0.25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4.0</v>
      </c>
      <c r="G73" s="54">
        <f t="shared" ref="G73:G75" si="19">E73-F73</f>
        <v>8</v>
      </c>
      <c r="H73" s="55">
        <f t="shared" ref="H73:H75" si="20">F73/E73</f>
        <v>0.3333333333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>
        <v>1.0</v>
      </c>
      <c r="V73" s="61">
        <v>1.0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11.0</v>
      </c>
      <c r="G75" s="54">
        <f t="shared" si="19"/>
        <v>29</v>
      </c>
      <c r="H75" s="55">
        <f t="shared" si="20"/>
        <v>0.275</v>
      </c>
      <c r="I75" s="54">
        <v>80.0</v>
      </c>
      <c r="J75" s="53">
        <v>11.0</v>
      </c>
      <c r="K75" s="54">
        <f t="shared" si="21"/>
        <v>69</v>
      </c>
      <c r="L75" s="56">
        <f t="shared" si="22"/>
        <v>0.1375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7.0</v>
      </c>
      <c r="K82" s="54">
        <f>I82-J82</f>
        <v>13</v>
      </c>
      <c r="L82" s="56">
        <f>J82/I82</f>
        <v>0.35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2.0</v>
      </c>
      <c r="V85" s="61">
        <v>2.0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4.0</v>
      </c>
      <c r="K92" s="54">
        <f t="shared" ref="K92:K93" si="23">I92-J92</f>
        <v>4</v>
      </c>
      <c r="L92" s="56">
        <f t="shared" ref="L92:L93" si="24">J92/I92</f>
        <v>0.5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>
        <v>2.0</v>
      </c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6.0</v>
      </c>
      <c r="G94" s="54">
        <f t="shared" si="25"/>
        <v>12</v>
      </c>
      <c r="H94" s="55">
        <f t="shared" si="26"/>
        <v>0.3333333333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600</v>
      </c>
      <c r="G95" s="77">
        <f t="shared" si="25"/>
        <v>339</v>
      </c>
      <c r="H95" s="33">
        <f t="shared" si="26"/>
        <v>0.6389776358</v>
      </c>
      <c r="I95" s="32">
        <f t="shared" ref="I95:J95" si="28">SUM(I11:I94)</f>
        <v>1031</v>
      </c>
      <c r="J95" s="32">
        <f t="shared" si="28"/>
        <v>472</v>
      </c>
      <c r="K95" s="32">
        <f t="shared" ref="K95:K97" si="34">I95-J95</f>
        <v>559</v>
      </c>
      <c r="L95" s="78">
        <f t="shared" ref="L95:L97" si="35">J95/I95</f>
        <v>0.4578079534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7</v>
      </c>
      <c r="S95" s="81">
        <f t="shared" si="31"/>
        <v>15</v>
      </c>
      <c r="T95" s="78">
        <f t="shared" si="32"/>
        <v>0.3181818182</v>
      </c>
      <c r="U95" s="77">
        <f t="shared" ref="U95:X95" si="33">SUM(U11:U94)</f>
        <v>14</v>
      </c>
      <c r="V95" s="77">
        <f t="shared" si="33"/>
        <v>39</v>
      </c>
      <c r="W95" s="77">
        <f t="shared" si="33"/>
        <v>0</v>
      </c>
      <c r="X95" s="82">
        <f t="shared" si="33"/>
        <v>3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>
        <v>1.0</v>
      </c>
      <c r="X96" s="93">
        <v>1.0</v>
      </c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4.0</v>
      </c>
      <c r="G100" s="96">
        <f>E100-F100</f>
        <v>9</v>
      </c>
      <c r="H100" s="97">
        <f>F100/E100</f>
        <v>0.3076923077</v>
      </c>
      <c r="I100" s="96">
        <v>20.0</v>
      </c>
      <c r="J100" s="95">
        <v>8.0</v>
      </c>
      <c r="K100" s="98">
        <f t="shared" si="38"/>
        <v>12</v>
      </c>
      <c r="L100" s="99">
        <f t="shared" si="39"/>
        <v>0.4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>
        <v>1.0</v>
      </c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1.0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1.0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6.0</v>
      </c>
      <c r="G107" s="96">
        <f>E107-F107</f>
        <v>2</v>
      </c>
      <c r="H107" s="97">
        <f>F107/E107</f>
        <v>0.75</v>
      </c>
      <c r="I107" s="96">
        <v>10.0</v>
      </c>
      <c r="J107" s="95">
        <v>5.0</v>
      </c>
      <c r="K107" s="98">
        <f t="shared" si="40"/>
        <v>5</v>
      </c>
      <c r="L107" s="99">
        <f t="shared" si="41"/>
        <v>0.5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1.0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19.0</v>
      </c>
      <c r="G116" s="96">
        <f>E116-F116</f>
        <v>14</v>
      </c>
      <c r="H116" s="97">
        <f>F116/E116</f>
        <v>0.5757575758</v>
      </c>
      <c r="I116" s="96">
        <v>3.0</v>
      </c>
      <c r="J116" s="95">
        <v>1.0</v>
      </c>
      <c r="K116" s="98">
        <f>I116-J116</f>
        <v>2</v>
      </c>
      <c r="L116" s="99">
        <f>J116/I116</f>
        <v>0.3333333333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2.0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5.0</v>
      </c>
      <c r="G120" s="96">
        <f t="shared" ref="G120:G123" si="42">E120-F120</f>
        <v>5</v>
      </c>
      <c r="H120" s="97">
        <f t="shared" ref="H120:H123" si="43">F120/E120</f>
        <v>0.5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1.0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0.0</v>
      </c>
      <c r="G122" s="96">
        <f t="shared" si="42"/>
        <v>10</v>
      </c>
      <c r="H122" s="97">
        <f t="shared" si="43"/>
        <v>0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49.0</v>
      </c>
      <c r="G123" s="96">
        <f t="shared" si="42"/>
        <v>21</v>
      </c>
      <c r="H123" s="97">
        <f t="shared" si="43"/>
        <v>0.7</v>
      </c>
      <c r="I123" s="96">
        <v>67.0</v>
      </c>
      <c r="J123" s="95">
        <v>12.0</v>
      </c>
      <c r="K123" s="98">
        <f t="shared" si="44"/>
        <v>55</v>
      </c>
      <c r="L123" s="99">
        <f t="shared" si="45"/>
        <v>0.1791044776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2.0</v>
      </c>
      <c r="W123" s="95"/>
      <c r="X123" s="101">
        <v>3.0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42.0</v>
      </c>
      <c r="G126" s="96">
        <f t="shared" ref="G126:G129" si="46">E126-F126</f>
        <v>28</v>
      </c>
      <c r="H126" s="97">
        <f t="shared" ref="H126:H129" si="47">F126/E126</f>
        <v>0.6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14.0</v>
      </c>
      <c r="K127" s="98">
        <f t="shared" ref="K127:K129" si="48">I127-J127</f>
        <v>14</v>
      </c>
      <c r="L127" s="99">
        <f t="shared" ref="L127:L129" si="49">J127/I127</f>
        <v>0.5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4.0</v>
      </c>
      <c r="K129" s="98">
        <f t="shared" si="48"/>
        <v>6</v>
      </c>
      <c r="L129" s="99">
        <f t="shared" si="49"/>
        <v>0.4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1.0</v>
      </c>
      <c r="V131" s="95">
        <v>9.0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4.0</v>
      </c>
      <c r="K136" s="98">
        <f>I136-J136</f>
        <v>8</v>
      </c>
      <c r="L136" s="99">
        <f>J136/I136</f>
        <v>0.3333333333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0.0</v>
      </c>
      <c r="K139" s="98">
        <f t="shared" ref="K139:K142" si="50">I139-J139</f>
        <v>10</v>
      </c>
      <c r="L139" s="99">
        <f t="shared" ref="L139:L142" si="51">J139/I139</f>
        <v>0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13.0</v>
      </c>
      <c r="K140" s="98">
        <f t="shared" si="50"/>
        <v>13</v>
      </c>
      <c r="L140" s="99">
        <f t="shared" si="51"/>
        <v>0.5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17.0</v>
      </c>
      <c r="G147" s="96">
        <f>E147-F147</f>
        <v>11</v>
      </c>
      <c r="H147" s="97">
        <f>F147/E147</f>
        <v>0.6071428571</v>
      </c>
      <c r="I147" s="96">
        <v>20.0</v>
      </c>
      <c r="J147" s="95">
        <v>11.0</v>
      </c>
      <c r="K147" s="98">
        <f>I147-J147</f>
        <v>9</v>
      </c>
      <c r="L147" s="99">
        <f>J147/I147</f>
        <v>0.55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>
        <v>1.0</v>
      </c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15.0</v>
      </c>
      <c r="G149" s="96">
        <f>E149-F149</f>
        <v>9</v>
      </c>
      <c r="H149" s="97">
        <f>F149/E149</f>
        <v>0.625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2.0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59" si="56">I158-J158</f>
        <v>0</v>
      </c>
      <c r="L158" s="99" t="str">
        <f t="shared" ref="L158:L159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221</v>
      </c>
      <c r="G159" s="107">
        <f>E159-F159</f>
        <v>135</v>
      </c>
      <c r="H159" s="108">
        <f>F159/E159</f>
        <v>0.6207865169</v>
      </c>
      <c r="I159" s="107">
        <f t="shared" ref="I159:J159" si="55">SUM(I96:I158)</f>
        <v>276</v>
      </c>
      <c r="J159" s="107">
        <f t="shared" si="55"/>
        <v>87</v>
      </c>
      <c r="K159" s="109">
        <f t="shared" si="56"/>
        <v>189</v>
      </c>
      <c r="L159" s="110">
        <f t="shared" si="57"/>
        <v>0.3152173913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12</v>
      </c>
      <c r="V159" s="107">
        <f t="shared" si="60"/>
        <v>49</v>
      </c>
      <c r="W159" s="107">
        <f t="shared" si="60"/>
        <v>3</v>
      </c>
      <c r="X159" s="111">
        <f t="shared" si="60"/>
        <v>8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9.0</v>
      </c>
      <c r="G160" s="116">
        <v>8.0</v>
      </c>
      <c r="H160" s="117">
        <v>0.58</v>
      </c>
      <c r="I160" s="116">
        <v>15.0</v>
      </c>
      <c r="J160" s="115">
        <v>11.0</v>
      </c>
      <c r="K160" s="118">
        <v>4.0</v>
      </c>
      <c r="L160" s="119">
        <v>0.73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2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v>1.0</v>
      </c>
      <c r="H162" s="126">
        <v>0.9</v>
      </c>
      <c r="I162" s="125">
        <v>5.0</v>
      </c>
      <c r="J162" s="121">
        <v>5.0</v>
      </c>
      <c r="K162" s="127">
        <v>0.0</v>
      </c>
      <c r="L162" s="128">
        <v>1.0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v>5.0</v>
      </c>
      <c r="H165" s="126">
        <v>0.62</v>
      </c>
      <c r="I165" s="125">
        <v>20.0</v>
      </c>
      <c r="J165" s="121">
        <v>9.0</v>
      </c>
      <c r="K165" s="127">
        <v>17.0</v>
      </c>
      <c r="L165" s="128">
        <v>0.15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2.0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5.0</v>
      </c>
      <c r="K170" s="127">
        <v>11.0</v>
      </c>
      <c r="L170" s="128">
        <v>0.27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v>8.0</v>
      </c>
      <c r="L171" s="128">
        <v>0.11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13.0</v>
      </c>
      <c r="G174" s="125">
        <v>13.0</v>
      </c>
      <c r="H174" s="126">
        <v>0.52</v>
      </c>
      <c r="I174" s="125">
        <v>54.0</v>
      </c>
      <c r="J174" s="121">
        <v>27.0</v>
      </c>
      <c r="K174" s="127">
        <v>27.0</v>
      </c>
      <c r="L174" s="128">
        <v>0.5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v>6.0</v>
      </c>
      <c r="H175" s="126">
        <v>0.4</v>
      </c>
      <c r="I175" s="125">
        <v>10.0</v>
      </c>
      <c r="J175" s="121">
        <v>6.0</v>
      </c>
      <c r="K175" s="127">
        <v>6.0</v>
      </c>
      <c r="L175" s="128"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2.0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3.0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4.0</v>
      </c>
      <c r="G187" s="125">
        <v>2.0</v>
      </c>
      <c r="H187" s="126">
        <v>0.67</v>
      </c>
      <c r="I187" s="125">
        <v>13.0</v>
      </c>
      <c r="J187" s="121">
        <v>4.0</v>
      </c>
      <c r="K187" s="127">
        <v>7.0</v>
      </c>
      <c r="L187" s="128">
        <v>0.46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31" t="s">
        <v>314</v>
      </c>
      <c r="E188" s="124">
        <v>20.0</v>
      </c>
      <c r="F188" s="121">
        <v>11.0</v>
      </c>
      <c r="G188" s="125">
        <v>12.0</v>
      </c>
      <c r="H188" s="126">
        <v>0.4</v>
      </c>
      <c r="I188" s="125">
        <v>10.0</v>
      </c>
      <c r="J188" s="121">
        <v>5.0</v>
      </c>
      <c r="K188" s="127">
        <v>8.0</v>
      </c>
      <c r="L188" s="128">
        <v>0.2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23" t="s">
        <v>315</v>
      </c>
      <c r="E189" s="124"/>
      <c r="F189" s="121"/>
      <c r="G189" s="125"/>
      <c r="H189" s="126"/>
      <c r="I189" s="125">
        <v>17.0</v>
      </c>
      <c r="J189" s="121">
        <v>2.0</v>
      </c>
      <c r="K189" s="127">
        <v>14.0</v>
      </c>
      <c r="L189" s="128">
        <v>0.18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2.0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6.0</v>
      </c>
      <c r="K198" s="127">
        <v>9.0</v>
      </c>
      <c r="L198" s="128">
        <v>0.4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4.0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13.0</v>
      </c>
      <c r="G207" s="125">
        <v>9.0</v>
      </c>
      <c r="H207" s="126">
        <v>0.55</v>
      </c>
      <c r="I207" s="125">
        <v>30.0</v>
      </c>
      <c r="J207" s="121">
        <v>2.0</v>
      </c>
      <c r="K207" s="127">
        <v>28.0</v>
      </c>
      <c r="L207" s="128">
        <v>0.07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29.0</v>
      </c>
      <c r="G208" s="125">
        <v>28.0</v>
      </c>
      <c r="H208" s="126">
        <v>0.5</v>
      </c>
      <c r="I208" s="125">
        <v>89.0</v>
      </c>
      <c r="J208" s="121">
        <v>24.0</v>
      </c>
      <c r="K208" s="127">
        <v>65.0</v>
      </c>
      <c r="L208" s="128">
        <v>0.27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8.0</v>
      </c>
      <c r="G209" s="125">
        <v>8.0</v>
      </c>
      <c r="H209" s="126">
        <v>0.47</v>
      </c>
      <c r="I209" s="125">
        <v>10.0</v>
      </c>
      <c r="J209" s="121">
        <v>4.0</v>
      </c>
      <c r="K209" s="127">
        <v>7.0</v>
      </c>
      <c r="L209" s="128">
        <v>0.3</v>
      </c>
      <c r="M209" s="125">
        <v>5.0</v>
      </c>
      <c r="N209" s="121">
        <v>1.0</v>
      </c>
      <c r="O209" s="127">
        <v>5.0</v>
      </c>
      <c r="P209" s="126">
        <v>0.0</v>
      </c>
      <c r="Q209" s="125">
        <v>5.0</v>
      </c>
      <c r="R209" s="121">
        <v>1.0</v>
      </c>
      <c r="S209" s="127">
        <v>2.0</v>
      </c>
      <c r="T209" s="128">
        <v>0.6</v>
      </c>
      <c r="U209" s="120"/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2.0</v>
      </c>
      <c r="G210" s="125">
        <v>9.0</v>
      </c>
      <c r="H210" s="126">
        <v>0.1</v>
      </c>
      <c r="I210" s="125">
        <v>20.0</v>
      </c>
      <c r="J210" s="121">
        <v>3.0</v>
      </c>
      <c r="K210" s="127">
        <v>15.0</v>
      </c>
      <c r="L210" s="128"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v>2.0</v>
      </c>
      <c r="H213" s="126">
        <v>0.0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v>8.0</v>
      </c>
      <c r="H214" s="126">
        <v>0.6</v>
      </c>
      <c r="I214" s="125">
        <v>30.0</v>
      </c>
      <c r="J214" s="121">
        <v>7.0</v>
      </c>
      <c r="K214" s="127">
        <v>25.0</v>
      </c>
      <c r="L214" s="128">
        <v>0.17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2.0</v>
      </c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v>0.0</v>
      </c>
      <c r="H215" s="126">
        <v>1.0</v>
      </c>
      <c r="I215" s="125">
        <v>25.0</v>
      </c>
      <c r="J215" s="121">
        <v>3.0</v>
      </c>
      <c r="K215" s="127">
        <v>23.0</v>
      </c>
      <c r="L215" s="128"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3.0</v>
      </c>
      <c r="K217" s="127">
        <v>14.0</v>
      </c>
      <c r="L217" s="128">
        <v>0.13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>
        <v>1.0</v>
      </c>
      <c r="W219" s="121"/>
      <c r="X219" s="122"/>
    </row>
    <row r="220" ht="14.25" customHeight="1">
      <c r="A220" s="72"/>
      <c r="B220" s="15"/>
      <c r="C220" s="129" t="s">
        <v>356</v>
      </c>
      <c r="D220" s="123" t="s">
        <v>357</v>
      </c>
      <c r="E220" s="124">
        <v>48.0</v>
      </c>
      <c r="F220" s="121">
        <v>10.0</v>
      </c>
      <c r="G220" s="125">
        <v>38.0</v>
      </c>
      <c r="H220" s="126">
        <v>0.21</v>
      </c>
      <c r="I220" s="125">
        <v>34.0</v>
      </c>
      <c r="J220" s="121">
        <v>12.0</v>
      </c>
      <c r="K220" s="127">
        <v>18.0</v>
      </c>
      <c r="L220" s="128">
        <v>0.47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5.0</v>
      </c>
      <c r="W220" s="121"/>
      <c r="X220" s="122"/>
    </row>
    <row r="221" ht="14.25" customHeight="1">
      <c r="A221" s="386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6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v>279.0</v>
      </c>
      <c r="F222" s="77">
        <v>130.0</v>
      </c>
      <c r="G222" s="77">
        <v>149.0</v>
      </c>
      <c r="H222" s="33">
        <v>0.47</v>
      </c>
      <c r="I222" s="77">
        <v>437.0</v>
      </c>
      <c r="J222" s="77">
        <v>131.0</v>
      </c>
      <c r="K222" s="32">
        <v>306.0</v>
      </c>
      <c r="L222" s="78">
        <v>0.3</v>
      </c>
      <c r="M222" s="77">
        <v>5.0</v>
      </c>
      <c r="N222" s="77">
        <v>0.0</v>
      </c>
      <c r="O222" s="32">
        <v>5.0</v>
      </c>
      <c r="P222" s="33">
        <v>0.0</v>
      </c>
      <c r="Q222" s="77">
        <v>5.0</v>
      </c>
      <c r="R222" s="77">
        <v>3.0</v>
      </c>
      <c r="S222" s="32">
        <v>2.0</v>
      </c>
      <c r="T222" s="78">
        <v>0.6</v>
      </c>
      <c r="U222" s="76">
        <v>2.0</v>
      </c>
      <c r="V222" s="77">
        <v>34.0</v>
      </c>
      <c r="W222" s="77">
        <v>1.0</v>
      </c>
      <c r="X222" s="82">
        <v>1.0</v>
      </c>
    </row>
    <row r="223" ht="14.25" customHeight="1">
      <c r="A223" s="83" t="s">
        <v>360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v>47.0</v>
      </c>
      <c r="H223" s="140">
        <v>0.16</v>
      </c>
      <c r="I223" s="139">
        <v>30.0</v>
      </c>
      <c r="J223" s="138">
        <v>7.0</v>
      </c>
      <c r="K223" s="141">
        <v>25.0</v>
      </c>
      <c r="L223" s="142">
        <v>0.17</v>
      </c>
      <c r="M223" s="143"/>
      <c r="N223" s="144"/>
      <c r="O223" s="145"/>
      <c r="P223" s="146"/>
      <c r="Q223" s="143"/>
      <c r="R223" s="144"/>
      <c r="S223" s="145"/>
      <c r="T223" s="147"/>
      <c r="U223" s="144">
        <v>2.0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3.0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28.0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v>49.0</v>
      </c>
      <c r="L231" s="147"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11.0</v>
      </c>
      <c r="G232" s="143">
        <v>13.0</v>
      </c>
      <c r="H232" s="146">
        <v>0.43</v>
      </c>
      <c r="I232" s="143">
        <v>58.0</v>
      </c>
      <c r="J232" s="144">
        <v>21.0</v>
      </c>
      <c r="K232" s="145">
        <v>34.0</v>
      </c>
      <c r="L232" s="147">
        <v>0.41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5.0</v>
      </c>
      <c r="S233" s="145">
        <v>4.0</v>
      </c>
      <c r="T233" s="147">
        <v>0.2</v>
      </c>
      <c r="U233" s="144"/>
      <c r="V233" s="144"/>
      <c r="W233" s="144">
        <v>1.0</v>
      </c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1.0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>
        <v>1.0</v>
      </c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v>0.0</v>
      </c>
      <c r="H237" s="146" t="s">
        <v>560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66.0</v>
      </c>
      <c r="G238" s="143">
        <v>43.0</v>
      </c>
      <c r="H238" s="146">
        <v>0.59</v>
      </c>
      <c r="I238" s="143">
        <v>96.0</v>
      </c>
      <c r="J238" s="144">
        <v>22.0</v>
      </c>
      <c r="K238" s="145">
        <v>76.0</v>
      </c>
      <c r="L238" s="147">
        <v>0.21</v>
      </c>
      <c r="M238" s="143">
        <v>5.0</v>
      </c>
      <c r="N238" s="144">
        <v>2.0</v>
      </c>
      <c r="O238" s="145">
        <v>3.0</v>
      </c>
      <c r="P238" s="146">
        <v>0.4</v>
      </c>
      <c r="Q238" s="143"/>
      <c r="R238" s="144"/>
      <c r="S238" s="145"/>
      <c r="T238" s="147"/>
      <c r="U238" s="144">
        <v>6.0</v>
      </c>
      <c r="V238" s="144">
        <v>19.0</v>
      </c>
      <c r="W238" s="144"/>
      <c r="X238" s="148">
        <v>1.0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v>0.0</v>
      </c>
      <c r="L241" s="147" t="s">
        <v>560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2.0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33.0</v>
      </c>
      <c r="K242" s="145">
        <v>8.0</v>
      </c>
      <c r="L242" s="147">
        <v>0.8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v>0.0</v>
      </c>
      <c r="L245" s="147" t="s">
        <v>560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561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562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v>3.0</v>
      </c>
      <c r="H257" s="146">
        <v>0.4</v>
      </c>
      <c r="I257" s="143">
        <v>10.0</v>
      </c>
      <c r="J257" s="144">
        <v>7.0</v>
      </c>
      <c r="K257" s="145">
        <v>0.0</v>
      </c>
      <c r="L257" s="147">
        <v>1.0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5.0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5.0</v>
      </c>
      <c r="G259" s="143">
        <v>5.0</v>
      </c>
      <c r="H259" s="146">
        <v>0.5</v>
      </c>
      <c r="I259" s="143">
        <v>20.0</v>
      </c>
      <c r="J259" s="144">
        <v>7.0</v>
      </c>
      <c r="K259" s="145">
        <v>14.0</v>
      </c>
      <c r="L259" s="147">
        <v>0.3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>
        <v>1.0</v>
      </c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v>0.0</v>
      </c>
      <c r="L262" s="147" t="s">
        <v>560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>
        <v>1.0</v>
      </c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563</v>
      </c>
      <c r="D268" s="136" t="s">
        <v>429</v>
      </c>
      <c r="E268" s="156">
        <v>15.0</v>
      </c>
      <c r="F268" s="144">
        <v>11.0</v>
      </c>
      <c r="G268" s="143">
        <v>5.0</v>
      </c>
      <c r="H268" s="146">
        <v>0.67</v>
      </c>
      <c r="I268" s="143">
        <v>5.0</v>
      </c>
      <c r="J268" s="144">
        <v>2.0</v>
      </c>
      <c r="K268" s="145">
        <v>4.0</v>
      </c>
      <c r="L268" s="147"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3.0</v>
      </c>
      <c r="K269" s="145">
        <v>6.0</v>
      </c>
      <c r="L269" s="147">
        <v>0.45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v>1.0</v>
      </c>
      <c r="H270" s="146">
        <v>0.75</v>
      </c>
      <c r="I270" s="143">
        <v>10.0</v>
      </c>
      <c r="J270" s="144">
        <v>6.0</v>
      </c>
      <c r="K270" s="145">
        <v>5.0</v>
      </c>
      <c r="L270" s="147"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>
        <v>1.0</v>
      </c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102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564</v>
      </c>
      <c r="D278" s="136" t="s">
        <v>445</v>
      </c>
      <c r="E278" s="156">
        <v>15.0</v>
      </c>
      <c r="F278" s="144">
        <v>8.0</v>
      </c>
      <c r="G278" s="143">
        <v>6.0</v>
      </c>
      <c r="H278" s="146">
        <v>0.6</v>
      </c>
      <c r="I278" s="143">
        <v>9.0</v>
      </c>
      <c r="J278" s="144">
        <v>5.0</v>
      </c>
      <c r="K278" s="145">
        <v>6.0</v>
      </c>
      <c r="L278" s="147">
        <v>0.33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2.0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4.0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565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9.0</v>
      </c>
      <c r="G287" s="143">
        <v>11.0</v>
      </c>
      <c r="H287" s="146">
        <v>0.45</v>
      </c>
      <c r="I287" s="143">
        <v>40.0</v>
      </c>
      <c r="J287" s="144">
        <v>13.0</v>
      </c>
      <c r="K287" s="145">
        <v>29.0</v>
      </c>
      <c r="L287" s="147">
        <v>0.28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v>0.0</v>
      </c>
      <c r="H288" s="146" t="s">
        <v>560</v>
      </c>
      <c r="I288" s="143"/>
      <c r="J288" s="144"/>
      <c r="K288" s="145">
        <v>0.0</v>
      </c>
      <c r="L288" s="147" t="s">
        <v>560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>
        <v>1.0</v>
      </c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v>0.0</v>
      </c>
      <c r="H289" s="146" t="s">
        <v>560</v>
      </c>
      <c r="I289" s="143"/>
      <c r="J289" s="144"/>
      <c r="K289" s="145">
        <v>0.0</v>
      </c>
      <c r="L289" s="147" t="s">
        <v>560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>
        <v>1.0</v>
      </c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v>0.0</v>
      </c>
      <c r="L292" s="147" t="s">
        <v>560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2.0</v>
      </c>
      <c r="W292" s="144"/>
      <c r="X292" s="148">
        <v>1.0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566</v>
      </c>
      <c r="D295" s="136" t="s">
        <v>468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61">SUM(E223:E296)</f>
        <v>254</v>
      </c>
      <c r="F297" s="77">
        <f t="shared" si="61"/>
        <v>126</v>
      </c>
      <c r="G297" s="77">
        <f>E297-F297</f>
        <v>128</v>
      </c>
      <c r="H297" s="33">
        <f t="shared" ref="H297:H298" si="67">F297/E297</f>
        <v>0.4960629921</v>
      </c>
      <c r="I297" s="77">
        <f t="shared" ref="I297:J297" si="62">SUM(I223:I296)</f>
        <v>379</v>
      </c>
      <c r="J297" s="77">
        <f t="shared" si="62"/>
        <v>127</v>
      </c>
      <c r="K297" s="77">
        <f>I297-J297</f>
        <v>252</v>
      </c>
      <c r="L297" s="78">
        <f t="shared" ref="L297:L298" si="69">J297/I297</f>
        <v>0.3350923483</v>
      </c>
      <c r="M297" s="77">
        <f t="shared" ref="M297:N297" si="63">SUM(M223:M296)</f>
        <v>5</v>
      </c>
      <c r="N297" s="77">
        <f t="shared" si="63"/>
        <v>2</v>
      </c>
      <c r="O297" s="77">
        <f>M297-N297</f>
        <v>3</v>
      </c>
      <c r="P297" s="33">
        <f t="shared" ref="P297:P298" si="71">N297/M297</f>
        <v>0.4</v>
      </c>
      <c r="Q297" s="77">
        <f t="shared" ref="Q297:R297" si="64">SUM(Q223:Q296)</f>
        <v>5</v>
      </c>
      <c r="R297" s="77">
        <f t="shared" si="64"/>
        <v>5</v>
      </c>
      <c r="S297" s="77">
        <f>Q297-R297</f>
        <v>0</v>
      </c>
      <c r="T297" s="78">
        <f t="shared" ref="T297:T298" si="73">R297/Q297</f>
        <v>1</v>
      </c>
      <c r="U297" s="77">
        <f t="shared" ref="U297:X297" si="65">SUM(U223:U296)</f>
        <v>14</v>
      </c>
      <c r="V297" s="77">
        <f t="shared" si="65"/>
        <v>81</v>
      </c>
      <c r="W297" s="77">
        <f t="shared" si="65"/>
        <v>1</v>
      </c>
      <c r="X297" s="82">
        <f t="shared" si="65"/>
        <v>2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66">E95+E159+E222+E297</f>
        <v>1828</v>
      </c>
      <c r="F298" s="158">
        <f t="shared" si="66"/>
        <v>1077</v>
      </c>
      <c r="G298" s="158">
        <f t="shared" si="66"/>
        <v>751</v>
      </c>
      <c r="H298" s="159">
        <f t="shared" si="67"/>
        <v>0.5891684902</v>
      </c>
      <c r="I298" s="158">
        <f t="shared" ref="I298:K298" si="68">I95+I159+I222+I297</f>
        <v>2123</v>
      </c>
      <c r="J298" s="158">
        <f t="shared" si="68"/>
        <v>817</v>
      </c>
      <c r="K298" s="158">
        <f t="shared" si="68"/>
        <v>1306</v>
      </c>
      <c r="L298" s="160">
        <f t="shared" si="69"/>
        <v>0.3848327838</v>
      </c>
      <c r="M298" s="158">
        <f t="shared" ref="M298:O298" si="70">M95+M159+M222+M297</f>
        <v>22</v>
      </c>
      <c r="N298" s="158">
        <f t="shared" si="70"/>
        <v>6</v>
      </c>
      <c r="O298" s="158">
        <f t="shared" si="70"/>
        <v>16</v>
      </c>
      <c r="P298" s="159">
        <f t="shared" si="71"/>
        <v>0.2727272727</v>
      </c>
      <c r="Q298" s="158">
        <f t="shared" ref="Q298:S298" si="72">Q95+Q159+Q222+Q297</f>
        <v>34</v>
      </c>
      <c r="R298" s="158">
        <f t="shared" si="72"/>
        <v>15</v>
      </c>
      <c r="S298" s="158">
        <f t="shared" si="72"/>
        <v>19</v>
      </c>
      <c r="T298" s="160">
        <f t="shared" si="73"/>
        <v>0.4411764706</v>
      </c>
      <c r="U298" s="157">
        <f t="shared" ref="U298:X298" si="74">U95+U159+U222+U297</f>
        <v>42</v>
      </c>
      <c r="V298" s="158">
        <f t="shared" si="74"/>
        <v>203</v>
      </c>
      <c r="W298" s="158">
        <f t="shared" si="74"/>
        <v>5</v>
      </c>
      <c r="X298" s="161">
        <f t="shared" si="74"/>
        <v>14</v>
      </c>
    </row>
    <row r="299" ht="30.75" customHeight="1">
      <c r="A299" s="162"/>
      <c r="B299" s="163"/>
      <c r="C299" s="162"/>
      <c r="D299" s="163"/>
      <c r="E299" s="163"/>
      <c r="F299" s="163"/>
      <c r="G299" s="163"/>
      <c r="H299" s="164"/>
      <c r="I299" s="163"/>
      <c r="J299" s="163"/>
      <c r="K299" s="163"/>
      <c r="L299" s="163"/>
      <c r="M299" s="163"/>
      <c r="N299" s="163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16.5" customHeight="1">
      <c r="A300" s="167" t="s">
        <v>473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</row>
    <row r="301" ht="16.5" customHeight="1">
      <c r="A301" s="168" t="s">
        <v>474</v>
      </c>
      <c r="B301" s="169"/>
      <c r="C301" s="169"/>
      <c r="D301" s="18"/>
      <c r="E301" s="170" t="s">
        <v>8</v>
      </c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22"/>
      <c r="U301" s="23" t="s">
        <v>475</v>
      </c>
      <c r="V301" s="5"/>
      <c r="W301" s="5"/>
      <c r="X301" s="6"/>
    </row>
    <row r="302" ht="16.5" customHeight="1">
      <c r="A302" s="171"/>
      <c r="D302" s="172"/>
      <c r="E302" s="170" t="s">
        <v>10</v>
      </c>
      <c r="F302" s="5"/>
      <c r="G302" s="5"/>
      <c r="H302" s="5"/>
      <c r="I302" s="5"/>
      <c r="J302" s="5"/>
      <c r="K302" s="5"/>
      <c r="L302" s="22"/>
      <c r="M302" s="170" t="s">
        <v>11</v>
      </c>
      <c r="N302" s="5"/>
      <c r="O302" s="5"/>
      <c r="P302" s="5"/>
      <c r="Q302" s="5"/>
      <c r="R302" s="5"/>
      <c r="S302" s="5"/>
      <c r="T302" s="22"/>
      <c r="U302" s="19" t="s">
        <v>10</v>
      </c>
      <c r="V302" s="18"/>
      <c r="W302" s="19" t="s">
        <v>12</v>
      </c>
      <c r="X302" s="20"/>
    </row>
    <row r="303" ht="16.5" customHeight="1">
      <c r="A303" s="171"/>
      <c r="D303" s="172"/>
      <c r="E303" s="170" t="s">
        <v>13</v>
      </c>
      <c r="F303" s="5"/>
      <c r="G303" s="5"/>
      <c r="H303" s="22"/>
      <c r="I303" s="170" t="s">
        <v>14</v>
      </c>
      <c r="J303" s="5"/>
      <c r="K303" s="5"/>
      <c r="L303" s="22"/>
      <c r="M303" s="170" t="s">
        <v>13</v>
      </c>
      <c r="N303" s="5"/>
      <c r="O303" s="5"/>
      <c r="P303" s="22"/>
      <c r="Q303" s="170" t="s">
        <v>14</v>
      </c>
      <c r="R303" s="5"/>
      <c r="S303" s="5"/>
      <c r="T303" s="22"/>
      <c r="U303" s="26"/>
      <c r="V303" s="25"/>
      <c r="W303" s="26"/>
      <c r="X303" s="27"/>
    </row>
    <row r="304" ht="16.5" customHeight="1">
      <c r="A304" s="24"/>
      <c r="B304" s="173"/>
      <c r="C304" s="173"/>
      <c r="D304" s="25"/>
      <c r="E304" s="174" t="s">
        <v>15</v>
      </c>
      <c r="F304" s="174" t="s">
        <v>16</v>
      </c>
      <c r="G304" s="174" t="s">
        <v>17</v>
      </c>
      <c r="H304" s="175" t="s">
        <v>18</v>
      </c>
      <c r="I304" s="174" t="s">
        <v>15</v>
      </c>
      <c r="J304" s="174" t="s">
        <v>16</v>
      </c>
      <c r="K304" s="174" t="s">
        <v>17</v>
      </c>
      <c r="L304" s="174" t="s">
        <v>18</v>
      </c>
      <c r="M304" s="174" t="s">
        <v>15</v>
      </c>
      <c r="N304" s="174" t="s">
        <v>16</v>
      </c>
      <c r="O304" s="174" t="s">
        <v>17</v>
      </c>
      <c r="P304" s="175" t="s">
        <v>18</v>
      </c>
      <c r="Q304" s="174" t="s">
        <v>15</v>
      </c>
      <c r="R304" s="174" t="s">
        <v>16</v>
      </c>
      <c r="S304" s="174" t="s">
        <v>17</v>
      </c>
      <c r="T304" s="174" t="s">
        <v>18</v>
      </c>
      <c r="U304" s="174" t="s">
        <v>13</v>
      </c>
      <c r="V304" s="174" t="s">
        <v>19</v>
      </c>
      <c r="W304" s="174" t="s">
        <v>13</v>
      </c>
      <c r="X304" s="176" t="s">
        <v>19</v>
      </c>
    </row>
    <row r="305" ht="14.25" customHeight="1">
      <c r="A305" s="177" t="s">
        <v>476</v>
      </c>
      <c r="B305" s="5"/>
      <c r="C305" s="5"/>
      <c r="D305" s="22"/>
      <c r="E305" s="178">
        <f t="shared" ref="E305:G305" si="75">E95</f>
        <v>939</v>
      </c>
      <c r="F305" s="179">
        <f t="shared" si="75"/>
        <v>600</v>
      </c>
      <c r="G305" s="178">
        <f t="shared" si="75"/>
        <v>339</v>
      </c>
      <c r="H305" s="180">
        <f t="shared" ref="H305:H306" si="79">F305/E305</f>
        <v>0.6389776358</v>
      </c>
      <c r="I305" s="178">
        <f t="shared" ref="I305:O305" si="76">(I95)</f>
        <v>1031</v>
      </c>
      <c r="J305" s="179">
        <f t="shared" si="76"/>
        <v>472</v>
      </c>
      <c r="K305" s="178">
        <f t="shared" si="76"/>
        <v>559</v>
      </c>
      <c r="L305" s="180">
        <f t="shared" si="76"/>
        <v>0.4578079534</v>
      </c>
      <c r="M305" s="178">
        <f t="shared" si="76"/>
        <v>10</v>
      </c>
      <c r="N305" s="179">
        <f t="shared" si="76"/>
        <v>2</v>
      </c>
      <c r="O305" s="178">
        <f t="shared" si="76"/>
        <v>8</v>
      </c>
      <c r="P305" s="180">
        <f t="shared" ref="P305:X305" si="77">P95</f>
        <v>0.2</v>
      </c>
      <c r="Q305" s="178">
        <f t="shared" si="77"/>
        <v>22</v>
      </c>
      <c r="R305" s="179">
        <f t="shared" si="77"/>
        <v>7</v>
      </c>
      <c r="S305" s="178">
        <f t="shared" si="77"/>
        <v>15</v>
      </c>
      <c r="T305" s="180">
        <f t="shared" si="77"/>
        <v>0.3181818182</v>
      </c>
      <c r="U305" s="181">
        <f t="shared" si="77"/>
        <v>14</v>
      </c>
      <c r="V305" s="181">
        <f t="shared" si="77"/>
        <v>39</v>
      </c>
      <c r="W305" s="181">
        <f t="shared" si="77"/>
        <v>0</v>
      </c>
      <c r="X305" s="182">
        <f t="shared" si="77"/>
        <v>3</v>
      </c>
    </row>
    <row r="306" ht="14.25" customHeight="1">
      <c r="A306" s="183" t="s">
        <v>477</v>
      </c>
      <c r="B306" s="5"/>
      <c r="C306" s="5"/>
      <c r="D306" s="22"/>
      <c r="E306" s="184">
        <f t="shared" ref="E306:G306" si="78">E159</f>
        <v>356</v>
      </c>
      <c r="F306" s="185">
        <f t="shared" si="78"/>
        <v>221</v>
      </c>
      <c r="G306" s="184">
        <f t="shared" si="78"/>
        <v>135</v>
      </c>
      <c r="H306" s="186">
        <f t="shared" si="79"/>
        <v>0.6207865169</v>
      </c>
      <c r="I306" s="184">
        <f t="shared" ref="I306:L306" si="80">I159</f>
        <v>276</v>
      </c>
      <c r="J306" s="185">
        <f t="shared" si="80"/>
        <v>87</v>
      </c>
      <c r="K306" s="184">
        <f t="shared" si="80"/>
        <v>189</v>
      </c>
      <c r="L306" s="186">
        <f t="shared" si="80"/>
        <v>0.3152173913</v>
      </c>
      <c r="M306" s="184">
        <f t="shared" ref="M306:P306" si="81">(M159)</f>
        <v>2</v>
      </c>
      <c r="N306" s="185">
        <f t="shared" si="81"/>
        <v>2</v>
      </c>
      <c r="O306" s="184">
        <f t="shared" si="81"/>
        <v>0</v>
      </c>
      <c r="P306" s="186">
        <f t="shared" si="81"/>
        <v>1</v>
      </c>
      <c r="Q306" s="184">
        <f t="shared" ref="Q306:X306" si="82">Q159</f>
        <v>2</v>
      </c>
      <c r="R306" s="185">
        <f t="shared" si="82"/>
        <v>0</v>
      </c>
      <c r="S306" s="184">
        <f t="shared" si="82"/>
        <v>2</v>
      </c>
      <c r="T306" s="186">
        <f t="shared" si="82"/>
        <v>0</v>
      </c>
      <c r="U306" s="185">
        <f t="shared" si="82"/>
        <v>12</v>
      </c>
      <c r="V306" s="185">
        <f t="shared" si="82"/>
        <v>49</v>
      </c>
      <c r="W306" s="185">
        <f t="shared" si="82"/>
        <v>3</v>
      </c>
      <c r="X306" s="187">
        <f t="shared" si="82"/>
        <v>8</v>
      </c>
    </row>
    <row r="307" ht="18.0" customHeight="1">
      <c r="A307" s="188" t="s">
        <v>478</v>
      </c>
      <c r="B307" s="5"/>
      <c r="C307" s="5"/>
      <c r="D307" s="22"/>
      <c r="E307" s="189">
        <f t="shared" ref="E307:X307" si="83">E222</f>
        <v>279</v>
      </c>
      <c r="F307" s="190">
        <f t="shared" si="83"/>
        <v>130</v>
      </c>
      <c r="G307" s="189">
        <f t="shared" si="83"/>
        <v>149</v>
      </c>
      <c r="H307" s="191">
        <f t="shared" si="83"/>
        <v>0.47</v>
      </c>
      <c r="I307" s="189">
        <f t="shared" si="83"/>
        <v>437</v>
      </c>
      <c r="J307" s="190">
        <f t="shared" si="83"/>
        <v>131</v>
      </c>
      <c r="K307" s="189">
        <f t="shared" si="83"/>
        <v>306</v>
      </c>
      <c r="L307" s="191">
        <f t="shared" si="83"/>
        <v>0.3</v>
      </c>
      <c r="M307" s="189">
        <f t="shared" si="83"/>
        <v>5</v>
      </c>
      <c r="N307" s="190">
        <f t="shared" si="83"/>
        <v>0</v>
      </c>
      <c r="O307" s="189">
        <f t="shared" si="83"/>
        <v>5</v>
      </c>
      <c r="P307" s="191">
        <f t="shared" si="83"/>
        <v>0</v>
      </c>
      <c r="Q307" s="189">
        <f t="shared" si="83"/>
        <v>5</v>
      </c>
      <c r="R307" s="190">
        <f t="shared" si="83"/>
        <v>3</v>
      </c>
      <c r="S307" s="189">
        <f t="shared" si="83"/>
        <v>2</v>
      </c>
      <c r="T307" s="191">
        <f t="shared" si="83"/>
        <v>0.6</v>
      </c>
      <c r="U307" s="192">
        <f t="shared" si="83"/>
        <v>2</v>
      </c>
      <c r="V307" s="192">
        <f t="shared" si="83"/>
        <v>34</v>
      </c>
      <c r="W307" s="192">
        <f t="shared" si="83"/>
        <v>1</v>
      </c>
      <c r="X307" s="193">
        <f t="shared" si="83"/>
        <v>1</v>
      </c>
    </row>
    <row r="308" ht="14.25" customHeight="1">
      <c r="A308" s="194" t="s">
        <v>479</v>
      </c>
      <c r="B308" s="5"/>
      <c r="C308" s="5"/>
      <c r="D308" s="22"/>
      <c r="E308" s="195">
        <f t="shared" ref="E308:N308" si="84">E297</f>
        <v>254</v>
      </c>
      <c r="F308" s="196">
        <f t="shared" si="84"/>
        <v>126</v>
      </c>
      <c r="G308" s="195">
        <f t="shared" si="84"/>
        <v>128</v>
      </c>
      <c r="H308" s="197">
        <f t="shared" si="84"/>
        <v>0.4960629921</v>
      </c>
      <c r="I308" s="195">
        <f t="shared" si="84"/>
        <v>379</v>
      </c>
      <c r="J308" s="196">
        <f t="shared" si="84"/>
        <v>127</v>
      </c>
      <c r="K308" s="195">
        <f t="shared" si="84"/>
        <v>252</v>
      </c>
      <c r="L308" s="197">
        <f t="shared" si="84"/>
        <v>0.3350923483</v>
      </c>
      <c r="M308" s="195">
        <f t="shared" si="84"/>
        <v>5</v>
      </c>
      <c r="N308" s="196">
        <f t="shared" si="84"/>
        <v>2</v>
      </c>
      <c r="O308" s="195">
        <f>P297</f>
        <v>0.4</v>
      </c>
      <c r="P308" s="197" t="str">
        <f>P296</f>
        <v/>
      </c>
      <c r="Q308" s="195">
        <f t="shared" ref="Q308:X308" si="85">Q297</f>
        <v>5</v>
      </c>
      <c r="R308" s="196">
        <f t="shared" si="85"/>
        <v>5</v>
      </c>
      <c r="S308" s="195">
        <f t="shared" si="85"/>
        <v>0</v>
      </c>
      <c r="T308" s="197">
        <f t="shared" si="85"/>
        <v>1</v>
      </c>
      <c r="U308" s="196">
        <f t="shared" si="85"/>
        <v>14</v>
      </c>
      <c r="V308" s="196">
        <f t="shared" si="85"/>
        <v>81</v>
      </c>
      <c r="W308" s="196">
        <f t="shared" si="85"/>
        <v>1</v>
      </c>
      <c r="X308" s="198">
        <f t="shared" si="85"/>
        <v>2</v>
      </c>
    </row>
    <row r="309" ht="14.25" customHeight="1">
      <c r="A309" s="199" t="s">
        <v>480</v>
      </c>
      <c r="B309" s="74"/>
      <c r="C309" s="74"/>
      <c r="D309" s="75"/>
      <c r="E309" s="200">
        <f t="shared" ref="E309:X309" si="86">E298</f>
        <v>1828</v>
      </c>
      <c r="F309" s="200">
        <f t="shared" si="86"/>
        <v>1077</v>
      </c>
      <c r="G309" s="200">
        <f t="shared" si="86"/>
        <v>751</v>
      </c>
      <c r="H309" s="201">
        <f t="shared" si="86"/>
        <v>0.5891684902</v>
      </c>
      <c r="I309" s="200">
        <f t="shared" si="86"/>
        <v>2123</v>
      </c>
      <c r="J309" s="200">
        <f t="shared" si="86"/>
        <v>817</v>
      </c>
      <c r="K309" s="200">
        <f t="shared" si="86"/>
        <v>1306</v>
      </c>
      <c r="L309" s="201">
        <f t="shared" si="86"/>
        <v>0.3848327838</v>
      </c>
      <c r="M309" s="200">
        <f t="shared" si="86"/>
        <v>22</v>
      </c>
      <c r="N309" s="200">
        <f t="shared" si="86"/>
        <v>6</v>
      </c>
      <c r="O309" s="200">
        <f t="shared" si="86"/>
        <v>16</v>
      </c>
      <c r="P309" s="201">
        <f t="shared" si="86"/>
        <v>0.2727272727</v>
      </c>
      <c r="Q309" s="200">
        <f t="shared" si="86"/>
        <v>34</v>
      </c>
      <c r="R309" s="200">
        <f t="shared" si="86"/>
        <v>15</v>
      </c>
      <c r="S309" s="200">
        <f t="shared" si="86"/>
        <v>19</v>
      </c>
      <c r="T309" s="201">
        <f t="shared" si="86"/>
        <v>0.4411764706</v>
      </c>
      <c r="U309" s="200">
        <f t="shared" si="86"/>
        <v>42</v>
      </c>
      <c r="V309" s="200">
        <f t="shared" si="86"/>
        <v>203</v>
      </c>
      <c r="W309" s="200">
        <f t="shared" si="86"/>
        <v>5</v>
      </c>
      <c r="X309" s="202">
        <f t="shared" si="86"/>
        <v>14</v>
      </c>
    </row>
    <row r="310" ht="14.25" customHeight="1">
      <c r="A310" s="162"/>
      <c r="O310" s="163"/>
      <c r="P310" s="164"/>
      <c r="Q310" s="163"/>
      <c r="R310" s="163"/>
      <c r="S310" s="163"/>
      <c r="T310" s="165"/>
      <c r="U310" s="166"/>
      <c r="V310" s="166"/>
      <c r="W310" s="166"/>
      <c r="X310" s="166"/>
    </row>
    <row r="311" ht="30.75" customHeigh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16.5" customHeight="1">
      <c r="A312" s="167" t="s">
        <v>473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8" t="s">
        <v>474</v>
      </c>
      <c r="B313" s="169"/>
      <c r="C313" s="169"/>
      <c r="D313" s="18"/>
      <c r="E313" s="203" t="s">
        <v>8</v>
      </c>
      <c r="F313" s="169"/>
      <c r="G313" s="169"/>
      <c r="H313" s="169"/>
      <c r="I313" s="169"/>
      <c r="J313" s="169"/>
      <c r="K313" s="169"/>
      <c r="L313" s="20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71"/>
      <c r="D314" s="172"/>
      <c r="E314" s="26"/>
      <c r="F314" s="173"/>
      <c r="G314" s="173"/>
      <c r="H314" s="173"/>
      <c r="I314" s="173"/>
      <c r="J314" s="173"/>
      <c r="K314" s="173"/>
      <c r="L314" s="27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170" t="s">
        <v>13</v>
      </c>
      <c r="F315" s="5"/>
      <c r="G315" s="5"/>
      <c r="H315" s="22"/>
      <c r="I315" s="170" t="s">
        <v>14</v>
      </c>
      <c r="J315" s="5"/>
      <c r="K315" s="5"/>
      <c r="L315" s="6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24"/>
      <c r="B316" s="173"/>
      <c r="C316" s="173"/>
      <c r="D316" s="25"/>
      <c r="E316" s="174" t="s">
        <v>15</v>
      </c>
      <c r="F316" s="174" t="s">
        <v>16</v>
      </c>
      <c r="G316" s="174" t="s">
        <v>17</v>
      </c>
      <c r="H316" s="175" t="s">
        <v>18</v>
      </c>
      <c r="I316" s="174" t="s">
        <v>15</v>
      </c>
      <c r="J316" s="174" t="s">
        <v>16</v>
      </c>
      <c r="K316" s="174" t="s">
        <v>17</v>
      </c>
      <c r="L316" s="176" t="s">
        <v>18</v>
      </c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4.25" customHeight="1">
      <c r="A317" s="177" t="s">
        <v>476</v>
      </c>
      <c r="B317" s="5"/>
      <c r="C317" s="5"/>
      <c r="D317" s="22"/>
      <c r="E317" s="178">
        <f t="shared" ref="E317:G317" si="87">E305+M305</f>
        <v>949</v>
      </c>
      <c r="F317" s="179">
        <f t="shared" si="87"/>
        <v>602</v>
      </c>
      <c r="G317" s="178">
        <f t="shared" si="87"/>
        <v>347</v>
      </c>
      <c r="H317" s="180">
        <f t="shared" ref="H317:H321" si="90">F317/E317</f>
        <v>0.6343519494</v>
      </c>
      <c r="I317" s="178">
        <f t="shared" ref="I317:K317" si="88">I305+Q305</f>
        <v>1053</v>
      </c>
      <c r="J317" s="179">
        <f t="shared" si="88"/>
        <v>479</v>
      </c>
      <c r="K317" s="178">
        <f t="shared" si="88"/>
        <v>574</v>
      </c>
      <c r="L317" s="204">
        <f t="shared" ref="L317:L321" si="92">J317/I317</f>
        <v>0.4548907882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205" t="s">
        <v>477</v>
      </c>
      <c r="B318" s="5"/>
      <c r="C318" s="5"/>
      <c r="D318" s="22"/>
      <c r="E318" s="206">
        <f t="shared" ref="E318:G318" si="89">E306+M306</f>
        <v>358</v>
      </c>
      <c r="F318" s="207">
        <f t="shared" si="89"/>
        <v>223</v>
      </c>
      <c r="G318" s="206">
        <f t="shared" si="89"/>
        <v>135</v>
      </c>
      <c r="H318" s="208">
        <f t="shared" si="90"/>
        <v>0.6229050279</v>
      </c>
      <c r="I318" s="206">
        <f t="shared" ref="I318:K318" si="91">I306+Q306</f>
        <v>278</v>
      </c>
      <c r="J318" s="207">
        <f t="shared" si="91"/>
        <v>87</v>
      </c>
      <c r="K318" s="206">
        <f t="shared" si="91"/>
        <v>191</v>
      </c>
      <c r="L318" s="209">
        <f t="shared" si="92"/>
        <v>0.3129496403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21.75" customHeight="1">
      <c r="A319" s="188" t="s">
        <v>478</v>
      </c>
      <c r="B319" s="5"/>
      <c r="C319" s="5"/>
      <c r="D319" s="22"/>
      <c r="E319" s="189">
        <f t="shared" ref="E319:G319" si="93">E307+M307</f>
        <v>284</v>
      </c>
      <c r="F319" s="190">
        <f t="shared" si="93"/>
        <v>130</v>
      </c>
      <c r="G319" s="189">
        <f t="shared" si="93"/>
        <v>154</v>
      </c>
      <c r="H319" s="191">
        <f t="shared" si="90"/>
        <v>0.4577464789</v>
      </c>
      <c r="I319" s="189">
        <f t="shared" ref="I319:K319" si="94">I307+Q307</f>
        <v>442</v>
      </c>
      <c r="J319" s="190">
        <f t="shared" si="94"/>
        <v>134</v>
      </c>
      <c r="K319" s="189">
        <f t="shared" si="94"/>
        <v>308</v>
      </c>
      <c r="L319" s="210">
        <f t="shared" si="92"/>
        <v>0.3031674208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14.25" customHeight="1">
      <c r="A320" s="194" t="s">
        <v>479</v>
      </c>
      <c r="B320" s="5"/>
      <c r="C320" s="5"/>
      <c r="D320" s="22"/>
      <c r="E320" s="195">
        <f t="shared" ref="E320:G320" si="95">E308+M308</f>
        <v>259</v>
      </c>
      <c r="F320" s="196">
        <f t="shared" si="95"/>
        <v>128</v>
      </c>
      <c r="G320" s="195">
        <f t="shared" si="95"/>
        <v>128.4</v>
      </c>
      <c r="H320" s="197">
        <f t="shared" si="90"/>
        <v>0.4942084942</v>
      </c>
      <c r="I320" s="195">
        <f t="shared" ref="I320:K320" si="96">I308+Q308</f>
        <v>384</v>
      </c>
      <c r="J320" s="196">
        <f t="shared" si="96"/>
        <v>132</v>
      </c>
      <c r="K320" s="195">
        <f t="shared" si="96"/>
        <v>252</v>
      </c>
      <c r="L320" s="211">
        <f t="shared" si="92"/>
        <v>0.34375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212" t="s">
        <v>480</v>
      </c>
      <c r="B321" s="74"/>
      <c r="C321" s="74"/>
      <c r="D321" s="75"/>
      <c r="E321" s="213">
        <f t="shared" ref="E321:G321" si="97">E309+M309</f>
        <v>1850</v>
      </c>
      <c r="F321" s="200">
        <f t="shared" si="97"/>
        <v>1083</v>
      </c>
      <c r="G321" s="213">
        <f t="shared" si="97"/>
        <v>767</v>
      </c>
      <c r="H321" s="214">
        <f t="shared" si="90"/>
        <v>0.5854054054</v>
      </c>
      <c r="I321" s="213">
        <f t="shared" ref="I321:K321" si="98">I309+Q309</f>
        <v>2157</v>
      </c>
      <c r="J321" s="200">
        <f t="shared" si="98"/>
        <v>832</v>
      </c>
      <c r="K321" s="213">
        <f t="shared" si="98"/>
        <v>1325</v>
      </c>
      <c r="L321" s="215">
        <f t="shared" si="92"/>
        <v>0.3857209087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2.75" customHeight="1">
      <c r="A323" s="216"/>
      <c r="B323" s="216"/>
      <c r="C323" s="216"/>
      <c r="D323" s="216"/>
      <c r="E323" s="162"/>
      <c r="F323" s="162"/>
      <c r="G323" s="162"/>
      <c r="H323" s="217"/>
      <c r="I323" s="162"/>
      <c r="J323" s="162"/>
      <c r="K323" s="162"/>
      <c r="L323" s="162"/>
      <c r="M323" s="162"/>
      <c r="N323" s="162"/>
      <c r="O323" s="162"/>
      <c r="P323" s="217"/>
      <c r="Q323" s="162"/>
      <c r="R323" s="162"/>
      <c r="S323" s="162"/>
      <c r="T323" s="218"/>
      <c r="U323" s="219"/>
      <c r="V323" s="166"/>
      <c r="W323" s="219"/>
      <c r="X323" s="219"/>
    </row>
    <row r="324" ht="14.25" customHeight="1">
      <c r="A324" s="216"/>
      <c r="B324" s="216"/>
      <c r="C324" s="216"/>
      <c r="D324" s="220" t="s">
        <v>481</v>
      </c>
      <c r="E324" s="221" t="s">
        <v>15</v>
      </c>
      <c r="F324" s="221" t="s">
        <v>16</v>
      </c>
      <c r="G324" s="221" t="s">
        <v>17</v>
      </c>
      <c r="H324" s="222" t="s">
        <v>18</v>
      </c>
      <c r="I324" s="3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163"/>
      <c r="B325" s="163"/>
      <c r="C325" s="163"/>
      <c r="D325" s="223" t="s">
        <v>482</v>
      </c>
      <c r="E325" s="224">
        <f t="shared" ref="E325:G325" si="99">E298</f>
        <v>1828</v>
      </c>
      <c r="F325" s="224">
        <f t="shared" si="99"/>
        <v>1077</v>
      </c>
      <c r="G325" s="224">
        <f t="shared" si="99"/>
        <v>751</v>
      </c>
      <c r="H325" s="225">
        <f t="shared" ref="H325:H329" si="101">F325/E325</f>
        <v>0.5891684902</v>
      </c>
      <c r="I325" s="6"/>
      <c r="J325" s="162"/>
      <c r="K325" s="162"/>
      <c r="L325" s="162"/>
      <c r="M325" s="218"/>
      <c r="O325" s="162"/>
      <c r="P325" s="217"/>
      <c r="Q325" s="162"/>
      <c r="R325" s="162"/>
      <c r="S325" s="162"/>
      <c r="T325" s="218"/>
      <c r="U325" s="166"/>
      <c r="V325" s="166"/>
      <c r="W325" s="166"/>
      <c r="X325" s="166"/>
    </row>
    <row r="326" ht="14.25" customHeight="1">
      <c r="A326" s="163"/>
      <c r="B326" s="163"/>
      <c r="C326" s="163"/>
      <c r="D326" s="223" t="s">
        <v>483</v>
      </c>
      <c r="E326" s="224">
        <f t="shared" ref="E326:G326" si="100">I298</f>
        <v>2123</v>
      </c>
      <c r="F326" s="224">
        <f t="shared" si="100"/>
        <v>817</v>
      </c>
      <c r="G326" s="224">
        <f t="shared" si="100"/>
        <v>1306</v>
      </c>
      <c r="H326" s="225">
        <f t="shared" si="101"/>
        <v>0.3848327838</v>
      </c>
      <c r="I326" s="6"/>
      <c r="J326" s="162"/>
      <c r="K326" s="162"/>
      <c r="L326" s="162"/>
      <c r="M326" s="162"/>
      <c r="N326" s="162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484</v>
      </c>
      <c r="E327" s="224">
        <f t="shared" ref="E327:G327" si="102">M298</f>
        <v>22</v>
      </c>
      <c r="F327" s="224">
        <f t="shared" si="102"/>
        <v>6</v>
      </c>
      <c r="G327" s="224">
        <f t="shared" si="102"/>
        <v>16</v>
      </c>
      <c r="H327" s="225">
        <f t="shared" si="101"/>
        <v>0.2727272727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26.25" customHeight="1">
      <c r="A328" s="163"/>
      <c r="B328" s="163"/>
      <c r="C328" s="163"/>
      <c r="D328" s="223" t="s">
        <v>485</v>
      </c>
      <c r="E328" s="224">
        <f t="shared" ref="E328:G328" si="103">Q298</f>
        <v>34</v>
      </c>
      <c r="F328" s="224">
        <f t="shared" si="103"/>
        <v>15</v>
      </c>
      <c r="G328" s="224">
        <f t="shared" si="103"/>
        <v>19</v>
      </c>
      <c r="H328" s="225">
        <f t="shared" si="101"/>
        <v>0.4411764706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14.25" customHeight="1">
      <c r="A329" s="163"/>
      <c r="B329" s="163"/>
      <c r="C329" s="163"/>
      <c r="D329" s="226" t="s">
        <v>480</v>
      </c>
      <c r="E329" s="213">
        <f t="shared" ref="E329:G329" si="104">SUM(E325:E328)</f>
        <v>4007</v>
      </c>
      <c r="F329" s="213">
        <f t="shared" si="104"/>
        <v>1915</v>
      </c>
      <c r="G329" s="213">
        <f t="shared" si="104"/>
        <v>2092</v>
      </c>
      <c r="H329" s="227">
        <f t="shared" si="101"/>
        <v>0.4779136511</v>
      </c>
      <c r="I329" s="133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77.25" customHeight="1">
      <c r="A330" s="163"/>
      <c r="B330" s="163"/>
      <c r="C330" s="163"/>
      <c r="D330" s="163"/>
      <c r="E330" s="162"/>
      <c r="F330" s="162"/>
      <c r="G330" s="162"/>
      <c r="H330" s="217"/>
      <c r="I330" s="162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26.25" customHeight="1">
      <c r="A331" s="163"/>
      <c r="B331" s="163"/>
      <c r="C331" s="163"/>
      <c r="D331" s="220" t="s">
        <v>486</v>
      </c>
      <c r="E331" s="228" t="s">
        <v>487</v>
      </c>
      <c r="F331" s="228" t="s">
        <v>488</v>
      </c>
      <c r="G331" s="228" t="s">
        <v>489</v>
      </c>
      <c r="H331" s="229" t="s">
        <v>490</v>
      </c>
      <c r="I331" s="3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14.25" customHeight="1">
      <c r="A332" s="163"/>
      <c r="B332" s="163"/>
      <c r="C332" s="163"/>
      <c r="D332" s="223" t="s">
        <v>482</v>
      </c>
      <c r="E332" s="224">
        <f t="shared" ref="E332:E335" si="105">F325</f>
        <v>1077</v>
      </c>
      <c r="F332" s="224">
        <f>U298</f>
        <v>42</v>
      </c>
      <c r="G332" s="224">
        <f t="shared" ref="G332:G333" si="106">J343-G334</f>
        <v>236</v>
      </c>
      <c r="H332" s="230">
        <f t="shared" ref="H332:H335" si="107">E332+F332+G332</f>
        <v>1355</v>
      </c>
      <c r="I332" s="6"/>
      <c r="J332" s="218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483</v>
      </c>
      <c r="E333" s="224">
        <f t="shared" si="105"/>
        <v>817</v>
      </c>
      <c r="F333" s="224">
        <f>V298</f>
        <v>203</v>
      </c>
      <c r="G333" s="224">
        <f t="shared" si="106"/>
        <v>170</v>
      </c>
      <c r="H333" s="230">
        <f t="shared" si="107"/>
        <v>1190</v>
      </c>
      <c r="I333" s="6"/>
      <c r="J333" s="162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484</v>
      </c>
      <c r="E334" s="224">
        <f t="shared" si="105"/>
        <v>6</v>
      </c>
      <c r="F334" s="224">
        <f>W298</f>
        <v>5</v>
      </c>
      <c r="G334" s="231">
        <v>0.0</v>
      </c>
      <c r="H334" s="230">
        <f t="shared" si="107"/>
        <v>11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485</v>
      </c>
      <c r="E335" s="224">
        <f t="shared" si="105"/>
        <v>15</v>
      </c>
      <c r="F335" s="224">
        <f>X298</f>
        <v>14</v>
      </c>
      <c r="G335" s="231">
        <v>1.0</v>
      </c>
      <c r="H335" s="230">
        <f t="shared" si="107"/>
        <v>30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6" t="s">
        <v>480</v>
      </c>
      <c r="E336" s="213">
        <f t="shared" ref="E336:G336" si="108">SUM(E332:E335)</f>
        <v>1915</v>
      </c>
      <c r="F336" s="213">
        <f t="shared" si="108"/>
        <v>264</v>
      </c>
      <c r="G336" s="213">
        <f t="shared" si="108"/>
        <v>407</v>
      </c>
      <c r="H336" s="232">
        <f>H332+H333+H334+H335</f>
        <v>2586</v>
      </c>
      <c r="I336" s="133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27.0" customHeight="1">
      <c r="A337" s="163"/>
      <c r="B337" s="163"/>
      <c r="C337" s="163"/>
      <c r="D337" s="233" t="s">
        <v>491</v>
      </c>
      <c r="E337" s="162"/>
      <c r="F337" s="162"/>
      <c r="G337" s="162"/>
      <c r="H337" s="217"/>
      <c r="I337" s="162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12.75" customHeight="1">
      <c r="B338" s="234"/>
      <c r="C338" s="234"/>
      <c r="D338" s="233" t="s">
        <v>492</v>
      </c>
      <c r="E338" s="234"/>
      <c r="F338" s="234"/>
      <c r="G338" s="234"/>
      <c r="H338" s="234"/>
      <c r="I338" s="234"/>
      <c r="J338" s="234"/>
      <c r="K338" s="234"/>
      <c r="L338" s="234"/>
      <c r="M338" s="234"/>
      <c r="N338" s="234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25.5" customHeight="1">
      <c r="A340" s="162"/>
      <c r="B340" s="162"/>
      <c r="C340" s="162"/>
      <c r="D340" s="235" t="s">
        <v>493</v>
      </c>
      <c r="E340" s="2"/>
      <c r="F340" s="2"/>
      <c r="G340" s="2"/>
      <c r="H340" s="2"/>
      <c r="I340" s="2"/>
      <c r="J340" s="2"/>
      <c r="K340" s="2"/>
      <c r="L340" s="2"/>
      <c r="M340" s="3"/>
      <c r="N340" s="162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14.25" customHeight="1">
      <c r="A341" s="162"/>
      <c r="B341" s="162"/>
      <c r="C341" s="162"/>
      <c r="D341" s="236" t="s">
        <v>494</v>
      </c>
      <c r="E341" s="237" t="s">
        <v>495</v>
      </c>
      <c r="F341" s="5"/>
      <c r="G341" s="22"/>
      <c r="H341" s="238" t="s">
        <v>496</v>
      </c>
      <c r="I341" s="5"/>
      <c r="J341" s="22"/>
      <c r="K341" s="239" t="s">
        <v>497</v>
      </c>
      <c r="L341" s="5"/>
      <c r="M341" s="6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72"/>
      <c r="E342" s="240" t="s">
        <v>498</v>
      </c>
      <c r="F342" s="240" t="s">
        <v>499</v>
      </c>
      <c r="G342" s="240" t="s">
        <v>480</v>
      </c>
      <c r="H342" s="241" t="s">
        <v>500</v>
      </c>
      <c r="I342" s="241" t="s">
        <v>499</v>
      </c>
      <c r="J342" s="241" t="s">
        <v>480</v>
      </c>
      <c r="K342" s="242" t="s">
        <v>498</v>
      </c>
      <c r="L342" s="242" t="s">
        <v>499</v>
      </c>
      <c r="M342" s="243" t="s">
        <v>480</v>
      </c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244" t="s">
        <v>13</v>
      </c>
      <c r="E343" s="245">
        <v>489.0</v>
      </c>
      <c r="F343" s="245">
        <v>489.0</v>
      </c>
      <c r="G343" s="245">
        <f t="shared" ref="G343:G345" si="109">SUM(E343:F343)</f>
        <v>978</v>
      </c>
      <c r="H343" s="246">
        <v>33.0</v>
      </c>
      <c r="I343" s="246">
        <v>133.0</v>
      </c>
      <c r="J343" s="246">
        <v>236.0</v>
      </c>
      <c r="K343" s="247">
        <f t="shared" ref="K343:K344" si="110">M343-L343</f>
        <v>744</v>
      </c>
      <c r="L343" s="247">
        <f t="shared" ref="L343:L344" si="111">F343+I343</f>
        <v>622</v>
      </c>
      <c r="M343" s="248">
        <f t="shared" ref="M343:M344" si="112">H332+H334</f>
        <v>1366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501</v>
      </c>
      <c r="E344" s="245">
        <f t="shared" ref="E344:E345" si="113">K344-H344</f>
        <v>699</v>
      </c>
      <c r="F344" s="245">
        <v>350.0</v>
      </c>
      <c r="G344" s="245">
        <f t="shared" si="109"/>
        <v>1049</v>
      </c>
      <c r="H344" s="246">
        <v>32.0</v>
      </c>
      <c r="I344" s="246">
        <v>139.0</v>
      </c>
      <c r="J344" s="246">
        <f>SUM(H344:I344)</f>
        <v>171</v>
      </c>
      <c r="K344" s="247">
        <f t="shared" si="110"/>
        <v>731</v>
      </c>
      <c r="L344" s="247">
        <f t="shared" si="111"/>
        <v>489</v>
      </c>
      <c r="M344" s="248">
        <f t="shared" si="112"/>
        <v>1220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22.5" customHeight="1">
      <c r="A345" s="162"/>
      <c r="B345" s="162"/>
      <c r="C345" s="162"/>
      <c r="D345" s="249" t="s">
        <v>502</v>
      </c>
      <c r="E345" s="250">
        <f t="shared" si="113"/>
        <v>1410</v>
      </c>
      <c r="F345" s="250">
        <f>SUM(F343:F344)</f>
        <v>839</v>
      </c>
      <c r="G345" s="250">
        <f t="shared" si="109"/>
        <v>2249</v>
      </c>
      <c r="H345" s="251">
        <f t="shared" ref="H345:M345" si="114">SUM(H343:H344)</f>
        <v>65</v>
      </c>
      <c r="I345" s="251">
        <f t="shared" si="114"/>
        <v>272</v>
      </c>
      <c r="J345" s="251">
        <f t="shared" si="114"/>
        <v>407</v>
      </c>
      <c r="K345" s="252">
        <f t="shared" si="114"/>
        <v>1475</v>
      </c>
      <c r="L345" s="252">
        <f t="shared" si="114"/>
        <v>1111</v>
      </c>
      <c r="M345" s="253">
        <f t="shared" si="114"/>
        <v>2586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4.0" customHeight="1">
      <c r="A346" s="162"/>
      <c r="B346" s="162"/>
      <c r="C346" s="162"/>
      <c r="D346" s="254" t="s">
        <v>503</v>
      </c>
      <c r="E346" s="234"/>
      <c r="F346" s="234"/>
      <c r="G346" s="234"/>
      <c r="H346" s="255"/>
      <c r="I346" s="234"/>
      <c r="J346" s="234"/>
      <c r="K346" s="234"/>
      <c r="L346" s="234"/>
      <c r="M346" s="234"/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33" t="s">
        <v>504</v>
      </c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14.25" customHeight="1">
      <c r="A348" s="162"/>
      <c r="B348" s="162"/>
      <c r="C348" s="162"/>
      <c r="D348" s="163"/>
      <c r="E348" s="163"/>
      <c r="F348" s="163"/>
      <c r="G348" s="163"/>
      <c r="H348" s="163"/>
      <c r="I348" s="163"/>
      <c r="J348" s="163"/>
      <c r="K348" s="163"/>
      <c r="L348" s="163"/>
      <c r="M348" s="163"/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25.5" customHeight="1">
      <c r="A349" s="162"/>
      <c r="B349" s="162"/>
      <c r="C349" s="162"/>
      <c r="D349" s="256" t="s">
        <v>505</v>
      </c>
      <c r="E349" s="257"/>
      <c r="F349" s="257"/>
      <c r="G349" s="258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9" t="s">
        <v>506</v>
      </c>
      <c r="E350" s="260"/>
      <c r="F350" s="260"/>
      <c r="G350" s="261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14.25" customHeight="1">
      <c r="A351" s="162"/>
      <c r="B351" s="162"/>
      <c r="C351" s="162"/>
      <c r="D351" s="262" t="s">
        <v>507</v>
      </c>
      <c r="E351" s="263" t="s">
        <v>13</v>
      </c>
      <c r="F351" s="263" t="s">
        <v>508</v>
      </c>
      <c r="G351" s="263" t="s">
        <v>480</v>
      </c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4" t="s">
        <v>509</v>
      </c>
      <c r="E352" s="265">
        <v>3.0</v>
      </c>
      <c r="F352" s="265">
        <v>3.0</v>
      </c>
      <c r="G352" s="266">
        <f t="shared" ref="G352:G355" si="115">SUM(E352:F352)</f>
        <v>6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7" t="s">
        <v>159</v>
      </c>
      <c r="E353" s="268">
        <v>2.0</v>
      </c>
      <c r="F353" s="268">
        <v>1.0</v>
      </c>
      <c r="G353" s="269">
        <f t="shared" si="115"/>
        <v>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2.75" customHeight="1">
      <c r="A354" s="162"/>
      <c r="B354" s="162"/>
      <c r="C354" s="162"/>
      <c r="D354" s="270" t="s">
        <v>267</v>
      </c>
      <c r="E354" s="271">
        <v>2.0</v>
      </c>
      <c r="F354" s="271">
        <v>5.0</v>
      </c>
      <c r="G354" s="272">
        <f t="shared" si="115"/>
        <v>7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3" t="s">
        <v>361</v>
      </c>
      <c r="E355" s="274">
        <v>3.0</v>
      </c>
      <c r="F355" s="274">
        <v>4.0</v>
      </c>
      <c r="G355" s="275">
        <f t="shared" si="115"/>
        <v>7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6" t="s">
        <v>510</v>
      </c>
      <c r="E356" s="277">
        <f t="shared" ref="E356:G356" si="116">SUM(E352:E355)</f>
        <v>10</v>
      </c>
      <c r="F356" s="277">
        <f t="shared" si="116"/>
        <v>13</v>
      </c>
      <c r="G356" s="277">
        <f t="shared" si="116"/>
        <v>23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25.5" customHeight="1">
      <c r="A357" s="162"/>
      <c r="B357" s="162"/>
      <c r="C357" s="162"/>
      <c r="D357" s="278" t="s">
        <v>511</v>
      </c>
      <c r="E357" s="279">
        <v>5.0</v>
      </c>
      <c r="F357" s="279">
        <v>33.0</v>
      </c>
      <c r="G357" s="279">
        <f>SUM(E357:F357)</f>
        <v>38</v>
      </c>
      <c r="H357" s="163"/>
      <c r="I357" s="280">
        <f>G356+G357</f>
        <v>61</v>
      </c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14.25" customHeight="1">
      <c r="A358" s="162"/>
      <c r="B358" s="162"/>
      <c r="C358" s="162"/>
      <c r="D358" s="281" t="s">
        <v>512</v>
      </c>
      <c r="H358" s="163"/>
      <c r="I358" s="163"/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54" t="s">
        <v>513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282" t="s">
        <v>514</v>
      </c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4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5" t="s">
        <v>515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6" t="s">
        <v>516</v>
      </c>
      <c r="E363" s="5"/>
      <c r="F363" s="5"/>
      <c r="G363" s="5"/>
      <c r="H363" s="5"/>
      <c r="I363" s="22"/>
      <c r="J363" s="287" t="s">
        <v>517</v>
      </c>
      <c r="K363" s="5"/>
      <c r="L363" s="5"/>
      <c r="M363" s="5"/>
      <c r="N363" s="22"/>
      <c r="O363" s="287" t="s">
        <v>518</v>
      </c>
      <c r="P363" s="5"/>
      <c r="Q363" s="5"/>
      <c r="R363" s="288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9" t="s">
        <v>519</v>
      </c>
      <c r="E364" s="5"/>
      <c r="F364" s="5"/>
      <c r="G364" s="5"/>
      <c r="H364" s="5"/>
      <c r="I364" s="22"/>
      <c r="J364" s="290">
        <v>42091.0</v>
      </c>
      <c r="K364" s="5"/>
      <c r="L364" s="5"/>
      <c r="M364" s="5"/>
      <c r="N364" s="22"/>
      <c r="O364" s="225">
        <f>J364/J372</f>
        <v>0.5093481128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520</v>
      </c>
      <c r="E365" s="5"/>
      <c r="F365" s="5"/>
      <c r="G365" s="5"/>
      <c r="H365" s="5"/>
      <c r="I365" s="22"/>
      <c r="J365" s="290">
        <v>8502.0</v>
      </c>
      <c r="K365" s="5"/>
      <c r="L365" s="5"/>
      <c r="M365" s="5"/>
      <c r="N365" s="22"/>
      <c r="O365" s="225">
        <f>J365/J372</f>
        <v>0.1028836962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521</v>
      </c>
      <c r="E366" s="5"/>
      <c r="F366" s="5"/>
      <c r="G366" s="5"/>
      <c r="H366" s="5"/>
      <c r="I366" s="22"/>
      <c r="J366" s="290">
        <v>5573.0</v>
      </c>
      <c r="K366" s="5"/>
      <c r="L366" s="5"/>
      <c r="M366" s="5"/>
      <c r="N366" s="22"/>
      <c r="O366" s="225">
        <f>J366/J372</f>
        <v>0.06743952467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522</v>
      </c>
      <c r="E367" s="5"/>
      <c r="F367" s="5"/>
      <c r="G367" s="5"/>
      <c r="H367" s="5"/>
      <c r="I367" s="22"/>
      <c r="J367" s="290">
        <v>4766.0</v>
      </c>
      <c r="K367" s="5"/>
      <c r="L367" s="5"/>
      <c r="M367" s="5"/>
      <c r="N367" s="22"/>
      <c r="O367" s="225">
        <f>J367/J372</f>
        <v>0.0576739233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523</v>
      </c>
      <c r="E368" s="5"/>
      <c r="F368" s="5"/>
      <c r="G368" s="5"/>
      <c r="H368" s="5"/>
      <c r="I368" s="22"/>
      <c r="J368" s="290">
        <v>4332.0</v>
      </c>
      <c r="K368" s="5"/>
      <c r="L368" s="5"/>
      <c r="M368" s="5"/>
      <c r="N368" s="22"/>
      <c r="O368" s="225">
        <f>J368/J372</f>
        <v>0.05242203855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524</v>
      </c>
      <c r="E369" s="5"/>
      <c r="F369" s="5"/>
      <c r="G369" s="5"/>
      <c r="H369" s="5"/>
      <c r="I369" s="22"/>
      <c r="J369" s="290">
        <v>3761.0</v>
      </c>
      <c r="K369" s="5"/>
      <c r="L369" s="5"/>
      <c r="M369" s="5"/>
      <c r="N369" s="22"/>
      <c r="O369" s="225">
        <f>J369/J372</f>
        <v>0.04551230079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525</v>
      </c>
      <c r="E370" s="5"/>
      <c r="F370" s="5"/>
      <c r="G370" s="5"/>
      <c r="H370" s="5"/>
      <c r="I370" s="22"/>
      <c r="J370" s="290">
        <v>7698.0</v>
      </c>
      <c r="K370" s="5"/>
      <c r="L370" s="5"/>
      <c r="M370" s="5"/>
      <c r="N370" s="22"/>
      <c r="O370" s="225">
        <f>J370/J372</f>
        <v>0.09315439815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526</v>
      </c>
      <c r="E371" s="5"/>
      <c r="F371" s="5"/>
      <c r="G371" s="5"/>
      <c r="H371" s="5"/>
      <c r="I371" s="22"/>
      <c r="J371" s="290">
        <v>5914.0</v>
      </c>
      <c r="K371" s="5"/>
      <c r="L371" s="5"/>
      <c r="M371" s="5"/>
      <c r="N371" s="22"/>
      <c r="O371" s="225">
        <f>J371/J372</f>
        <v>0.07156600554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91" t="s">
        <v>480</v>
      </c>
      <c r="E372" s="292"/>
      <c r="F372" s="292"/>
      <c r="G372" s="292"/>
      <c r="H372" s="292"/>
      <c r="I372" s="293"/>
      <c r="J372" s="294">
        <f>SUM(J364:J371)</f>
        <v>82637</v>
      </c>
      <c r="K372" s="292"/>
      <c r="L372" s="292"/>
      <c r="M372" s="292"/>
      <c r="N372" s="293"/>
      <c r="O372" s="295">
        <f>SUM(O364:O371)</f>
        <v>1</v>
      </c>
      <c r="P372" s="292"/>
      <c r="Q372" s="292"/>
      <c r="R372" s="296"/>
      <c r="T372" s="218"/>
      <c r="U372" s="166"/>
      <c r="V372" s="166"/>
      <c r="W372" s="166"/>
      <c r="X372" s="166"/>
    </row>
    <row r="373" ht="12.75" customHeight="1">
      <c r="A373" s="162"/>
      <c r="B373" s="162"/>
      <c r="C373" s="162"/>
      <c r="D373" s="233" t="s">
        <v>527</v>
      </c>
      <c r="E373" s="233"/>
      <c r="F373" s="233"/>
      <c r="G373" s="255"/>
      <c r="H373" s="234"/>
      <c r="I373" s="234"/>
      <c r="J373" s="234"/>
      <c r="K373" s="234"/>
      <c r="L373" s="234"/>
      <c r="M373" s="234"/>
      <c r="N373" s="162"/>
      <c r="O373" s="217"/>
      <c r="P373" s="162"/>
      <c r="Q373" s="162"/>
      <c r="R373" s="162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528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39.0" customHeight="1">
      <c r="A375" s="162"/>
      <c r="B375" s="162"/>
      <c r="C375" s="162"/>
      <c r="D375" s="233" t="s">
        <v>529</v>
      </c>
      <c r="E375" s="162"/>
      <c r="F375" s="162"/>
      <c r="G375" s="217"/>
      <c r="H375" s="162"/>
      <c r="I375" s="162"/>
      <c r="J375" s="162"/>
      <c r="K375" s="162"/>
      <c r="L375" s="162"/>
      <c r="M375" s="162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14.25" customHeight="1">
      <c r="A376" s="162"/>
      <c r="B376" s="162"/>
      <c r="C376" s="162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2"/>
      <c r="O376" s="162"/>
      <c r="P376" s="217"/>
      <c r="Q376" s="162"/>
      <c r="R376" s="162"/>
      <c r="S376" s="162"/>
      <c r="T376" s="218"/>
      <c r="U376" s="166"/>
      <c r="V376" s="166"/>
      <c r="W376" s="166"/>
      <c r="X376" s="166"/>
    </row>
    <row r="377" ht="27.0" customHeight="1">
      <c r="A377" s="163"/>
      <c r="B377" s="163"/>
      <c r="C377" s="163"/>
      <c r="D377" s="163"/>
      <c r="E377" s="162"/>
      <c r="F377" s="162"/>
      <c r="G377" s="162"/>
      <c r="H377" s="217"/>
      <c r="I377" s="162"/>
      <c r="J377" s="162"/>
      <c r="K377" s="162"/>
      <c r="L377" s="162"/>
      <c r="M377" s="162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14.25" customHeight="1">
      <c r="A378" s="163"/>
      <c r="B378" s="163"/>
      <c r="C378" s="297" t="s">
        <v>567</v>
      </c>
      <c r="D378" s="298"/>
      <c r="E378" s="298"/>
      <c r="F378" s="298"/>
      <c r="G378" s="299"/>
      <c r="H378" s="300" t="s">
        <v>531</v>
      </c>
      <c r="I378" s="2"/>
      <c r="J378" s="2"/>
      <c r="K378" s="3"/>
      <c r="L378" s="301" t="s">
        <v>532</v>
      </c>
      <c r="M378" s="2"/>
      <c r="N378" s="2"/>
      <c r="O378" s="3"/>
      <c r="P378" s="302" t="s">
        <v>533</v>
      </c>
      <c r="Q378" s="2"/>
      <c r="R378" s="2"/>
      <c r="S378" s="3"/>
      <c r="T378" s="303" t="s">
        <v>497</v>
      </c>
      <c r="U378" s="2"/>
      <c r="V378" s="2"/>
      <c r="W378" s="3"/>
      <c r="X378" s="166"/>
    </row>
    <row r="379" ht="14.25" customHeight="1">
      <c r="A379" s="163"/>
      <c r="B379" s="163"/>
      <c r="C379" s="24"/>
      <c r="D379" s="173"/>
      <c r="E379" s="173"/>
      <c r="F379" s="173"/>
      <c r="G379" s="25"/>
      <c r="H379" s="304" t="s">
        <v>517</v>
      </c>
      <c r="I379" s="22"/>
      <c r="J379" s="305" t="s">
        <v>518</v>
      </c>
      <c r="K379" s="6"/>
      <c r="L379" s="306" t="s">
        <v>517</v>
      </c>
      <c r="M379" s="22"/>
      <c r="N379" s="307" t="s">
        <v>518</v>
      </c>
      <c r="O379" s="6"/>
      <c r="P379" s="308" t="s">
        <v>517</v>
      </c>
      <c r="Q379" s="22"/>
      <c r="R379" s="309" t="s">
        <v>518</v>
      </c>
      <c r="S379" s="6"/>
      <c r="T379" s="310" t="s">
        <v>517</v>
      </c>
      <c r="U379" s="22"/>
      <c r="V379" s="311" t="s">
        <v>518</v>
      </c>
      <c r="W379" s="6"/>
      <c r="X379" s="166"/>
    </row>
    <row r="380" ht="14.25" customHeight="1">
      <c r="A380" s="163"/>
      <c r="B380" s="163"/>
      <c r="C380" s="312" t="s">
        <v>534</v>
      </c>
      <c r="D380" s="313" t="s">
        <v>535</v>
      </c>
      <c r="E380" s="314" t="s">
        <v>536</v>
      </c>
      <c r="F380" s="5"/>
      <c r="G380" s="22"/>
      <c r="H380" s="315">
        <v>16658.0</v>
      </c>
      <c r="I380" s="22"/>
      <c r="J380" s="316">
        <f>H380/H386</f>
        <v>0.2015804059</v>
      </c>
      <c r="K380" s="6"/>
      <c r="L380" s="317">
        <v>2662.0</v>
      </c>
      <c r="M380" s="22"/>
      <c r="N380" s="318">
        <f>L380/L386</f>
        <v>0.1356018542</v>
      </c>
      <c r="O380" s="6"/>
      <c r="P380" s="319">
        <v>29.0</v>
      </c>
      <c r="Q380" s="22"/>
      <c r="R380" s="320">
        <f>P380/P386</f>
        <v>0.2636363636</v>
      </c>
      <c r="S380" s="6"/>
      <c r="T380" s="321">
        <f t="shared" ref="T380:T383" si="117">H380+L380+P380</f>
        <v>19349</v>
      </c>
      <c r="U380" s="22"/>
      <c r="V380" s="322">
        <f>T380/T386</f>
        <v>0.1889975287</v>
      </c>
      <c r="W380" s="6"/>
      <c r="X380" s="166"/>
    </row>
    <row r="381" ht="15.75" customHeight="1">
      <c r="A381" s="163"/>
      <c r="B381" s="163"/>
      <c r="C381" s="14"/>
      <c r="D381" s="15"/>
      <c r="E381" s="314" t="s">
        <v>537</v>
      </c>
      <c r="F381" s="5"/>
      <c r="G381" s="22"/>
      <c r="H381" s="315">
        <v>3700.0</v>
      </c>
      <c r="I381" s="22"/>
      <c r="J381" s="316">
        <f>H381/H386</f>
        <v>0.04477413265</v>
      </c>
      <c r="K381" s="6"/>
      <c r="L381" s="317">
        <v>1327.0</v>
      </c>
      <c r="M381" s="22"/>
      <c r="N381" s="318">
        <f>L381/L386</f>
        <v>0.06759716774</v>
      </c>
      <c r="O381" s="6"/>
      <c r="P381" s="319">
        <v>0.0</v>
      </c>
      <c r="Q381" s="22"/>
      <c r="R381" s="320">
        <f>P381/P386</f>
        <v>0</v>
      </c>
      <c r="S381" s="6"/>
      <c r="T381" s="321">
        <f t="shared" si="117"/>
        <v>5027</v>
      </c>
      <c r="U381" s="22"/>
      <c r="V381" s="322">
        <f>T381/T386</f>
        <v>0.04910282583</v>
      </c>
      <c r="W381" s="6"/>
      <c r="X381" s="166"/>
    </row>
    <row r="382" ht="14.25" customHeight="1">
      <c r="A382" s="163"/>
      <c r="B382" s="163"/>
      <c r="C382" s="14"/>
      <c r="D382" s="15"/>
      <c r="E382" s="314" t="s">
        <v>538</v>
      </c>
      <c r="F382" s="5"/>
      <c r="G382" s="22"/>
      <c r="H382" s="315">
        <v>8.0</v>
      </c>
      <c r="I382" s="22"/>
      <c r="J382" s="316">
        <f>H382/H386</f>
        <v>0.00009680893546</v>
      </c>
      <c r="K382" s="6"/>
      <c r="L382" s="317">
        <v>16.0</v>
      </c>
      <c r="M382" s="22"/>
      <c r="N382" s="318">
        <f>L382/L386</f>
        <v>0.0008150374408</v>
      </c>
      <c r="O382" s="6"/>
      <c r="P382" s="319">
        <v>0.0</v>
      </c>
      <c r="Q382" s="22"/>
      <c r="R382" s="320">
        <f>P382/P386</f>
        <v>0</v>
      </c>
      <c r="S382" s="6"/>
      <c r="T382" s="321">
        <f t="shared" si="117"/>
        <v>24</v>
      </c>
      <c r="U382" s="22"/>
      <c r="V382" s="322">
        <f>T382/T386</f>
        <v>0.0002344276546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539</v>
      </c>
      <c r="F383" s="5"/>
      <c r="G383" s="22"/>
      <c r="H383" s="315">
        <v>2.0</v>
      </c>
      <c r="I383" s="22"/>
      <c r="J383" s="316">
        <f>H383/H386</f>
        <v>0.00002420223387</v>
      </c>
      <c r="K383" s="6"/>
      <c r="L383" s="317">
        <v>8.0</v>
      </c>
      <c r="M383" s="22"/>
      <c r="N383" s="318">
        <f>L383/L386</f>
        <v>0.0004075187204</v>
      </c>
      <c r="O383" s="6"/>
      <c r="P383" s="319">
        <v>0.0</v>
      </c>
      <c r="Q383" s="22"/>
      <c r="R383" s="320">
        <f>P383/P386</f>
        <v>0</v>
      </c>
      <c r="S383" s="6"/>
      <c r="T383" s="321">
        <f t="shared" si="117"/>
        <v>10</v>
      </c>
      <c r="U383" s="22"/>
      <c r="V383" s="322">
        <f>T383/T386</f>
        <v>0.00009767818944</v>
      </c>
      <c r="W383" s="6"/>
      <c r="X383" s="166"/>
    </row>
    <row r="384" ht="14.25" customHeight="1">
      <c r="A384" s="163"/>
      <c r="B384" s="163"/>
      <c r="C384" s="14"/>
      <c r="D384" s="63"/>
      <c r="E384" s="323" t="s">
        <v>480</v>
      </c>
      <c r="F384" s="5"/>
      <c r="G384" s="22"/>
      <c r="H384" s="315">
        <f>SUM(H380:H383)</f>
        <v>20368</v>
      </c>
      <c r="I384" s="22"/>
      <c r="J384" s="316">
        <f>H384/H386</f>
        <v>0.2464755497</v>
      </c>
      <c r="K384" s="6"/>
      <c r="L384" s="317">
        <f>L380+L381+L382+L383</f>
        <v>4013</v>
      </c>
      <c r="M384" s="22"/>
      <c r="N384" s="318">
        <f>L384/L386</f>
        <v>0.2044215781</v>
      </c>
      <c r="O384" s="6"/>
      <c r="P384" s="319">
        <v>30.0</v>
      </c>
      <c r="Q384" s="22"/>
      <c r="R384" s="320">
        <f>P384/P386</f>
        <v>0.2727272727</v>
      </c>
      <c r="S384" s="6"/>
      <c r="T384" s="321">
        <f>SUM(T380:T383)</f>
        <v>24410</v>
      </c>
      <c r="U384" s="22"/>
      <c r="V384" s="322">
        <f>T384/T386</f>
        <v>0.2384324604</v>
      </c>
      <c r="W384" s="6"/>
      <c r="X384" s="166"/>
    </row>
    <row r="385" ht="14.25" customHeight="1">
      <c r="B385" s="163"/>
      <c r="C385" s="72"/>
      <c r="D385" s="324" t="s">
        <v>540</v>
      </c>
      <c r="E385" s="5"/>
      <c r="F385" s="5"/>
      <c r="G385" s="22"/>
      <c r="H385" s="315">
        <f>H386-H384</f>
        <v>62269</v>
      </c>
      <c r="I385" s="22"/>
      <c r="J385" s="316">
        <f>H385/H386</f>
        <v>0.7535244503</v>
      </c>
      <c r="K385" s="6"/>
      <c r="L385" s="317">
        <v>15618.0</v>
      </c>
      <c r="M385" s="22"/>
      <c r="N385" s="318">
        <f>L385/L386</f>
        <v>0.7955784219</v>
      </c>
      <c r="O385" s="6"/>
      <c r="P385" s="319">
        <v>80.0</v>
      </c>
      <c r="Q385" s="22"/>
      <c r="R385" s="320">
        <f>P385/P386</f>
        <v>0.7272727273</v>
      </c>
      <c r="S385" s="6"/>
      <c r="T385" s="321">
        <f>H385+L385+P385</f>
        <v>77967</v>
      </c>
      <c r="U385" s="22"/>
      <c r="V385" s="322">
        <f>T385/T386</f>
        <v>0.7615675396</v>
      </c>
      <c r="W385" s="6"/>
      <c r="X385" s="166"/>
    </row>
    <row r="386" ht="25.5" customHeight="1">
      <c r="B386" s="163"/>
      <c r="C386" s="325" t="s">
        <v>541</v>
      </c>
      <c r="D386" s="74"/>
      <c r="E386" s="74"/>
      <c r="F386" s="74"/>
      <c r="G386" s="75"/>
      <c r="H386" s="326">
        <f>J372</f>
        <v>82637</v>
      </c>
      <c r="I386" s="75"/>
      <c r="J386" s="227">
        <f>H386/H386</f>
        <v>1</v>
      </c>
      <c r="K386" s="133"/>
      <c r="L386" s="326">
        <f>L384+L385</f>
        <v>19631</v>
      </c>
      <c r="M386" s="75"/>
      <c r="N386" s="227">
        <f>L386/L386</f>
        <v>1</v>
      </c>
      <c r="O386" s="133"/>
      <c r="P386" s="326">
        <f>P384+P385</f>
        <v>110</v>
      </c>
      <c r="Q386" s="75"/>
      <c r="R386" s="227">
        <f>P386/P386</f>
        <v>1</v>
      </c>
      <c r="S386" s="133"/>
      <c r="T386" s="327">
        <f>T384+T385</f>
        <v>102377</v>
      </c>
      <c r="U386" s="75"/>
      <c r="V386" s="328">
        <f>T386/T386</f>
        <v>1</v>
      </c>
      <c r="W386" s="133"/>
      <c r="X386" s="166"/>
    </row>
    <row r="387" ht="14.25" customHeight="1">
      <c r="C387" s="162" t="s">
        <v>542</v>
      </c>
    </row>
    <row r="388" ht="26.25" customHeight="1">
      <c r="A388" s="163"/>
      <c r="B388" s="163"/>
      <c r="C388" s="163"/>
      <c r="D388" s="163"/>
      <c r="E388" s="162"/>
      <c r="F388" s="162"/>
      <c r="G388" s="162"/>
      <c r="H388" s="217"/>
      <c r="I388" s="162"/>
      <c r="J388" s="162"/>
      <c r="K388" s="162"/>
      <c r="L388" s="162"/>
      <c r="M388" s="162"/>
      <c r="N388" s="162"/>
      <c r="O388" s="162"/>
      <c r="P388" s="217"/>
      <c r="Q388" s="162"/>
      <c r="R388" s="162"/>
      <c r="S388" s="162"/>
      <c r="T388" s="218"/>
      <c r="U388" s="166"/>
      <c r="V388" s="166"/>
      <c r="W388" s="166"/>
      <c r="X388" s="166"/>
    </row>
    <row r="389" ht="14.25" customHeight="1"/>
    <row r="390" ht="14.25" customHeight="1">
      <c r="A390" s="163"/>
      <c r="D390" s="329" t="s">
        <v>543</v>
      </c>
      <c r="E390" s="330"/>
      <c r="F390" s="330"/>
      <c r="G390" s="330"/>
      <c r="H390" s="330"/>
      <c r="I390" s="330"/>
      <c r="J390" s="330"/>
      <c r="K390" s="331"/>
      <c r="L390" s="332" t="s">
        <v>544</v>
      </c>
      <c r="M390" s="283"/>
      <c r="N390" s="283"/>
      <c r="O390" s="283"/>
      <c r="P390" s="283"/>
      <c r="Q390" s="283"/>
      <c r="R390" s="283"/>
      <c r="S390" s="284"/>
    </row>
    <row r="391" ht="14.25" customHeight="1">
      <c r="A391" s="163"/>
      <c r="D391" s="333"/>
      <c r="E391" s="173"/>
      <c r="F391" s="173"/>
      <c r="G391" s="173"/>
      <c r="H391" s="173"/>
      <c r="I391" s="173"/>
      <c r="J391" s="173"/>
      <c r="K391" s="25"/>
      <c r="L391" s="334" t="s">
        <v>545</v>
      </c>
      <c r="M391" s="5"/>
      <c r="N391" s="5"/>
      <c r="O391" s="22"/>
      <c r="P391" s="334" t="s">
        <v>546</v>
      </c>
      <c r="Q391" s="5"/>
      <c r="R391" s="5"/>
      <c r="S391" s="288"/>
    </row>
    <row r="392" ht="14.25" customHeight="1">
      <c r="A392" s="163"/>
      <c r="B392" s="163"/>
      <c r="C392" s="163"/>
      <c r="D392" s="335" t="s">
        <v>507</v>
      </c>
      <c r="E392" s="169"/>
      <c r="F392" s="169"/>
      <c r="G392" s="18"/>
      <c r="H392" s="287" t="s">
        <v>494</v>
      </c>
      <c r="I392" s="5"/>
      <c r="J392" s="5"/>
      <c r="K392" s="22"/>
      <c r="L392" s="336" t="s">
        <v>547</v>
      </c>
      <c r="M392" s="336" t="s">
        <v>548</v>
      </c>
      <c r="N392" s="336" t="s">
        <v>484</v>
      </c>
      <c r="O392" s="336" t="s">
        <v>549</v>
      </c>
      <c r="P392" s="336" t="s">
        <v>547</v>
      </c>
      <c r="Q392" s="336" t="s">
        <v>548</v>
      </c>
      <c r="R392" s="336" t="s">
        <v>484</v>
      </c>
      <c r="S392" s="337" t="s">
        <v>549</v>
      </c>
      <c r="T392" s="218"/>
      <c r="U392" s="166"/>
      <c r="V392" s="166"/>
      <c r="W392" s="166"/>
      <c r="X392" s="166"/>
    </row>
    <row r="393" ht="14.25" customHeight="1">
      <c r="A393" s="163"/>
      <c r="B393" s="163"/>
      <c r="C393" s="163"/>
      <c r="D393" s="338"/>
      <c r="E393" s="339"/>
      <c r="F393" s="339"/>
      <c r="G393" s="340"/>
      <c r="H393" s="341" t="s">
        <v>550</v>
      </c>
      <c r="I393" s="292"/>
      <c r="J393" s="292"/>
      <c r="K393" s="293"/>
      <c r="L393" s="342"/>
      <c r="M393" s="342"/>
      <c r="N393" s="342"/>
      <c r="O393" s="342"/>
      <c r="P393" s="342"/>
      <c r="Q393" s="342"/>
      <c r="R393" s="342"/>
      <c r="S393" s="343"/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44" t="s">
        <v>476</v>
      </c>
      <c r="E394" s="330"/>
      <c r="F394" s="330"/>
      <c r="G394" s="331"/>
      <c r="H394" s="345" t="s">
        <v>551</v>
      </c>
      <c r="I394" s="283"/>
      <c r="J394" s="283"/>
      <c r="K394" s="346"/>
      <c r="L394" s="347">
        <v>10.2</v>
      </c>
      <c r="M394" s="348">
        <v>6.5</v>
      </c>
      <c r="N394" s="348">
        <v>3.6</v>
      </c>
      <c r="O394" s="349">
        <v>5.3</v>
      </c>
      <c r="P394" s="347">
        <v>11.0</v>
      </c>
      <c r="Q394" s="348">
        <v>5.83</v>
      </c>
      <c r="R394" s="348">
        <v>0.0</v>
      </c>
      <c r="S394" s="349">
        <v>0.0</v>
      </c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38"/>
      <c r="E395" s="339"/>
      <c r="F395" s="339"/>
      <c r="G395" s="340"/>
      <c r="H395" s="350" t="s">
        <v>552</v>
      </c>
      <c r="I395" s="292"/>
      <c r="J395" s="292"/>
      <c r="K395" s="293"/>
      <c r="L395" s="351">
        <v>13.5</v>
      </c>
      <c r="M395" s="352">
        <v>9.4</v>
      </c>
      <c r="N395" s="352" t="s">
        <v>553</v>
      </c>
      <c r="O395" s="353" t="s">
        <v>553</v>
      </c>
      <c r="P395" s="351">
        <v>14.6</v>
      </c>
      <c r="Q395" s="352">
        <v>7.23</v>
      </c>
      <c r="R395" s="352">
        <v>0.0</v>
      </c>
      <c r="S395" s="353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54" t="s">
        <v>477</v>
      </c>
      <c r="E396" s="169"/>
      <c r="F396" s="169"/>
      <c r="G396" s="18"/>
      <c r="H396" s="355" t="s">
        <v>551</v>
      </c>
      <c r="I396" s="5"/>
      <c r="J396" s="5"/>
      <c r="K396" s="22"/>
      <c r="L396" s="356">
        <v>7.2</v>
      </c>
      <c r="M396" s="357">
        <v>7.0</v>
      </c>
      <c r="N396" s="357">
        <v>7.7</v>
      </c>
      <c r="O396" s="358" t="s">
        <v>553</v>
      </c>
      <c r="P396" s="357">
        <v>9.83</v>
      </c>
      <c r="Q396" s="357">
        <v>6.42</v>
      </c>
      <c r="R396" s="357">
        <v>0.0</v>
      </c>
      <c r="S396" s="358">
        <v>6.5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33"/>
      <c r="E397" s="173"/>
      <c r="F397" s="173"/>
      <c r="G397" s="25"/>
      <c r="H397" s="355" t="s">
        <v>552</v>
      </c>
      <c r="I397" s="5"/>
      <c r="J397" s="5"/>
      <c r="K397" s="22"/>
      <c r="L397" s="356">
        <v>10.8</v>
      </c>
      <c r="M397" s="357">
        <v>5.5</v>
      </c>
      <c r="N397" s="357" t="s">
        <v>553</v>
      </c>
      <c r="O397" s="358" t="s">
        <v>553</v>
      </c>
      <c r="P397" s="357">
        <v>10.81</v>
      </c>
      <c r="Q397" s="357">
        <v>5.25</v>
      </c>
      <c r="R397" s="357">
        <v>0.0</v>
      </c>
      <c r="S397" s="358">
        <v>0.0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59" t="s">
        <v>478</v>
      </c>
      <c r="E398" s="330"/>
      <c r="F398" s="330"/>
      <c r="G398" s="331"/>
      <c r="H398" s="360" t="s">
        <v>551</v>
      </c>
      <c r="I398" s="283"/>
      <c r="J398" s="283"/>
      <c r="K398" s="346"/>
      <c r="L398" s="361">
        <v>11.2</v>
      </c>
      <c r="M398" s="362">
        <v>5.4</v>
      </c>
      <c r="N398" s="362">
        <v>4.8</v>
      </c>
      <c r="O398" s="363">
        <v>3.2</v>
      </c>
      <c r="P398" s="362">
        <v>30.5</v>
      </c>
      <c r="Q398" s="362">
        <v>7.15</v>
      </c>
      <c r="R398" s="362">
        <v>0.0</v>
      </c>
      <c r="S398" s="363">
        <v>1.0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38"/>
      <c r="E399" s="339"/>
      <c r="F399" s="339"/>
      <c r="G399" s="340"/>
      <c r="H399" s="364" t="s">
        <v>552</v>
      </c>
      <c r="I399" s="292"/>
      <c r="J399" s="292"/>
      <c r="K399" s="293"/>
      <c r="L399" s="365">
        <v>10.0</v>
      </c>
      <c r="M399" s="366">
        <v>4.9</v>
      </c>
      <c r="N399" s="366" t="s">
        <v>553</v>
      </c>
      <c r="O399" s="367" t="s">
        <v>553</v>
      </c>
      <c r="P399" s="366">
        <v>10.36</v>
      </c>
      <c r="Q399" s="366">
        <v>5.47</v>
      </c>
      <c r="R399" s="366">
        <v>0.0</v>
      </c>
      <c r="S399" s="367">
        <v>0.0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68" t="s">
        <v>479</v>
      </c>
      <c r="E400" s="330"/>
      <c r="F400" s="330"/>
      <c r="G400" s="331"/>
      <c r="H400" s="369" t="s">
        <v>551</v>
      </c>
      <c r="I400" s="283"/>
      <c r="J400" s="283"/>
      <c r="K400" s="346"/>
      <c r="L400" s="370">
        <v>10.0</v>
      </c>
      <c r="M400" s="371">
        <v>5.5</v>
      </c>
      <c r="N400" s="371">
        <v>4.2</v>
      </c>
      <c r="O400" s="372">
        <v>3.2</v>
      </c>
      <c r="P400" s="371">
        <v>8.91</v>
      </c>
      <c r="Q400" s="371">
        <v>5.3</v>
      </c>
      <c r="R400" s="371">
        <v>9.0</v>
      </c>
      <c r="S400" s="372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38"/>
      <c r="E401" s="339"/>
      <c r="F401" s="339"/>
      <c r="G401" s="340"/>
      <c r="H401" s="373" t="s">
        <v>552</v>
      </c>
      <c r="I401" s="292"/>
      <c r="J401" s="292"/>
      <c r="K401" s="293"/>
      <c r="L401" s="374">
        <v>10.4</v>
      </c>
      <c r="M401" s="375">
        <v>4.8</v>
      </c>
      <c r="N401" s="375" t="s">
        <v>553</v>
      </c>
      <c r="O401" s="376" t="s">
        <v>553</v>
      </c>
      <c r="P401" s="375">
        <v>11.19</v>
      </c>
      <c r="Q401" s="375">
        <v>8.04</v>
      </c>
      <c r="R401" s="375">
        <v>0.0</v>
      </c>
      <c r="S401" s="376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77" t="s">
        <v>554</v>
      </c>
      <c r="E402" s="169"/>
      <c r="F402" s="169"/>
      <c r="G402" s="18"/>
      <c r="H402" s="378" t="s">
        <v>551</v>
      </c>
      <c r="I402" s="5"/>
      <c r="J402" s="5"/>
      <c r="K402" s="22"/>
      <c r="L402" s="379">
        <v>9.5</v>
      </c>
      <c r="M402" s="380">
        <v>6.3</v>
      </c>
      <c r="N402" s="380">
        <v>5.0</v>
      </c>
      <c r="O402" s="381">
        <v>3.5</v>
      </c>
      <c r="P402" s="380">
        <v>10.53</v>
      </c>
      <c r="Q402" s="380">
        <v>6.01</v>
      </c>
      <c r="R402" s="380">
        <v>9.0</v>
      </c>
      <c r="S402" s="381">
        <v>4.66</v>
      </c>
      <c r="T402" s="218"/>
      <c r="U402" s="166"/>
      <c r="V402" s="166"/>
      <c r="W402" s="166"/>
      <c r="X402" s="166"/>
    </row>
    <row r="403" ht="12.75" customHeight="1">
      <c r="A403" s="163"/>
      <c r="B403" s="163"/>
      <c r="C403" s="163"/>
      <c r="D403" s="338"/>
      <c r="E403" s="339"/>
      <c r="F403" s="339"/>
      <c r="G403" s="340"/>
      <c r="H403" s="382" t="s">
        <v>552</v>
      </c>
      <c r="I403" s="292"/>
      <c r="J403" s="292"/>
      <c r="K403" s="293"/>
      <c r="L403" s="383">
        <v>11.4</v>
      </c>
      <c r="M403" s="384">
        <v>5.7</v>
      </c>
      <c r="N403" s="384" t="s">
        <v>553</v>
      </c>
      <c r="O403" s="385" t="s">
        <v>553</v>
      </c>
      <c r="P403" s="384">
        <v>11.91</v>
      </c>
      <c r="Q403" s="384">
        <v>6.52</v>
      </c>
      <c r="R403" s="384">
        <v>0.0</v>
      </c>
      <c r="S403" s="385">
        <v>0.0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163" t="s">
        <v>555</v>
      </c>
      <c r="E404" s="162"/>
      <c r="F404" s="162"/>
      <c r="G404" s="162"/>
      <c r="H404" s="217"/>
      <c r="I404" s="162"/>
      <c r="J404" s="162"/>
      <c r="K404" s="162"/>
      <c r="L404" s="162"/>
      <c r="M404" s="162"/>
      <c r="N404" s="162"/>
      <c r="O404" s="162"/>
      <c r="P404" s="217"/>
      <c r="Q404" s="162"/>
      <c r="R404" s="162"/>
      <c r="S404" s="162"/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556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3">
    <mergeCell ref="J367:N367"/>
    <mergeCell ref="O367:R367"/>
    <mergeCell ref="D365:I365"/>
    <mergeCell ref="J365:N365"/>
    <mergeCell ref="O365:R365"/>
    <mergeCell ref="D366:I366"/>
    <mergeCell ref="J366:N366"/>
    <mergeCell ref="O366:R366"/>
    <mergeCell ref="D367:I367"/>
    <mergeCell ref="J370:N370"/>
    <mergeCell ref="O370:R370"/>
    <mergeCell ref="D368:I368"/>
    <mergeCell ref="J368:N368"/>
    <mergeCell ref="O368:R368"/>
    <mergeCell ref="D369:I369"/>
    <mergeCell ref="J369:N369"/>
    <mergeCell ref="O369:R369"/>
    <mergeCell ref="D370:I370"/>
    <mergeCell ref="H378:K378"/>
    <mergeCell ref="L378:O378"/>
    <mergeCell ref="P378:S378"/>
    <mergeCell ref="T378:W378"/>
    <mergeCell ref="D371:I371"/>
    <mergeCell ref="J371:N371"/>
    <mergeCell ref="O371:R371"/>
    <mergeCell ref="D372:I372"/>
    <mergeCell ref="J372:N372"/>
    <mergeCell ref="O372:R372"/>
    <mergeCell ref="C378:G379"/>
    <mergeCell ref="P379:Q379"/>
    <mergeCell ref="E381:G381"/>
    <mergeCell ref="H381:I381"/>
    <mergeCell ref="L381:M381"/>
    <mergeCell ref="N381:O381"/>
    <mergeCell ref="P381:Q381"/>
    <mergeCell ref="R381:S381"/>
    <mergeCell ref="T381:U381"/>
    <mergeCell ref="V381:W381"/>
    <mergeCell ref="R386:S386"/>
    <mergeCell ref="T386:U386"/>
    <mergeCell ref="V386:W386"/>
    <mergeCell ref="C387:P387"/>
    <mergeCell ref="L390:S390"/>
    <mergeCell ref="L391:O391"/>
    <mergeCell ref="P391:S391"/>
    <mergeCell ref="R392:R393"/>
    <mergeCell ref="S392:S393"/>
    <mergeCell ref="D390:K391"/>
    <mergeCell ref="D392:G393"/>
    <mergeCell ref="H392:K392"/>
    <mergeCell ref="L392:L393"/>
    <mergeCell ref="M392:M393"/>
    <mergeCell ref="N392:N393"/>
    <mergeCell ref="O392:O393"/>
    <mergeCell ref="H393:K393"/>
    <mergeCell ref="D396:G397"/>
    <mergeCell ref="D398:G399"/>
    <mergeCell ref="D400:G401"/>
    <mergeCell ref="H400:K400"/>
    <mergeCell ref="H401:K401"/>
    <mergeCell ref="D402:G403"/>
    <mergeCell ref="H402:K402"/>
    <mergeCell ref="H403:K403"/>
    <mergeCell ref="P392:P393"/>
    <mergeCell ref="Q392:Q393"/>
    <mergeCell ref="D394:G395"/>
    <mergeCell ref="H394:K394"/>
    <mergeCell ref="H395:K395"/>
    <mergeCell ref="H396:K396"/>
    <mergeCell ref="H397:K397"/>
    <mergeCell ref="E380:G380"/>
    <mergeCell ref="E382:G382"/>
    <mergeCell ref="H382:I382"/>
    <mergeCell ref="J382:K382"/>
    <mergeCell ref="L382:M382"/>
    <mergeCell ref="N382:O382"/>
    <mergeCell ref="P382:Q382"/>
    <mergeCell ref="R382:S382"/>
    <mergeCell ref="T382:U382"/>
    <mergeCell ref="V382:W382"/>
    <mergeCell ref="E383:G383"/>
    <mergeCell ref="H383:I383"/>
    <mergeCell ref="L383:M383"/>
    <mergeCell ref="N383:O383"/>
    <mergeCell ref="P383:Q383"/>
    <mergeCell ref="R383:S383"/>
    <mergeCell ref="T383:U383"/>
    <mergeCell ref="V383:W383"/>
    <mergeCell ref="R384:S384"/>
    <mergeCell ref="T384:U384"/>
    <mergeCell ref="V384:W384"/>
    <mergeCell ref="J383:K383"/>
    <mergeCell ref="E384:G384"/>
    <mergeCell ref="H384:I384"/>
    <mergeCell ref="J384:K384"/>
    <mergeCell ref="L384:M384"/>
    <mergeCell ref="N384:O384"/>
    <mergeCell ref="P384:Q384"/>
    <mergeCell ref="H379:I379"/>
    <mergeCell ref="J379:K379"/>
    <mergeCell ref="C380:C385"/>
    <mergeCell ref="D380:D384"/>
    <mergeCell ref="H380:I380"/>
    <mergeCell ref="J380:K380"/>
    <mergeCell ref="J381:K381"/>
    <mergeCell ref="H398:K398"/>
    <mergeCell ref="H399:K399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0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H303"/>
    <mergeCell ref="I303:L303"/>
    <mergeCell ref="A310:N310"/>
    <mergeCell ref="A312:L312"/>
    <mergeCell ref="E313:L314"/>
    <mergeCell ref="E315:H315"/>
    <mergeCell ref="I315:L315"/>
    <mergeCell ref="M303:P303"/>
    <mergeCell ref="Q303:T303"/>
    <mergeCell ref="A300:X300"/>
    <mergeCell ref="E301:T301"/>
    <mergeCell ref="U301:X301"/>
    <mergeCell ref="E302:L302"/>
    <mergeCell ref="M302:T302"/>
    <mergeCell ref="U302:V303"/>
    <mergeCell ref="W302:X303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1:D304"/>
    <mergeCell ref="A305:D305"/>
    <mergeCell ref="A306:D306"/>
    <mergeCell ref="A307:D307"/>
    <mergeCell ref="A308:D308"/>
    <mergeCell ref="A309:D309"/>
    <mergeCell ref="A313:D316"/>
    <mergeCell ref="A317:D317"/>
    <mergeCell ref="A318:D318"/>
    <mergeCell ref="A319:D319"/>
    <mergeCell ref="A320:D320"/>
    <mergeCell ref="A321:D321"/>
    <mergeCell ref="H324:I324"/>
    <mergeCell ref="H325:I325"/>
    <mergeCell ref="M325:N325"/>
    <mergeCell ref="H326:I326"/>
    <mergeCell ref="H327:I327"/>
    <mergeCell ref="H328:I328"/>
    <mergeCell ref="H329:I329"/>
    <mergeCell ref="H331:I331"/>
    <mergeCell ref="H332:I332"/>
    <mergeCell ref="H333:I333"/>
    <mergeCell ref="H334:I334"/>
    <mergeCell ref="H335:I335"/>
    <mergeCell ref="H336:I336"/>
    <mergeCell ref="D340:M340"/>
    <mergeCell ref="D341:D342"/>
    <mergeCell ref="E341:G341"/>
    <mergeCell ref="H341:J341"/>
    <mergeCell ref="K341:M341"/>
    <mergeCell ref="D347:M347"/>
    <mergeCell ref="D349:G349"/>
    <mergeCell ref="J364:N364"/>
    <mergeCell ref="O364:R364"/>
    <mergeCell ref="D350:G350"/>
    <mergeCell ref="D361:R361"/>
    <mergeCell ref="D362:R362"/>
    <mergeCell ref="D363:I363"/>
    <mergeCell ref="J363:N363"/>
    <mergeCell ref="O363:R363"/>
    <mergeCell ref="D364:I364"/>
    <mergeCell ref="P380:Q380"/>
    <mergeCell ref="R380:S380"/>
    <mergeCell ref="T380:U380"/>
    <mergeCell ref="V380:W380"/>
    <mergeCell ref="L379:M379"/>
    <mergeCell ref="N379:O379"/>
    <mergeCell ref="R379:S379"/>
    <mergeCell ref="T379:U379"/>
    <mergeCell ref="V379:W379"/>
    <mergeCell ref="L380:M380"/>
    <mergeCell ref="N380:O380"/>
    <mergeCell ref="D385:G385"/>
    <mergeCell ref="H385:I385"/>
    <mergeCell ref="L385:M385"/>
    <mergeCell ref="N385:O385"/>
    <mergeCell ref="P385:Q385"/>
    <mergeCell ref="R385:S385"/>
    <mergeCell ref="T385:U385"/>
    <mergeCell ref="V385:W385"/>
    <mergeCell ref="J385:K385"/>
    <mergeCell ref="C386:G386"/>
    <mergeCell ref="H386:I386"/>
    <mergeCell ref="J386:K386"/>
    <mergeCell ref="L386:M386"/>
    <mergeCell ref="N386:O386"/>
    <mergeCell ref="P386:Q386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5" width="4.71"/>
    <col customWidth="1" min="6" max="6" width="5.71"/>
    <col customWidth="1" min="7" max="7" width="6.43"/>
    <col customWidth="1" min="8" max="8" width="5.71"/>
    <col customWidth="1" min="9" max="9" width="4.71"/>
    <col customWidth="1" min="10" max="10" width="5.57"/>
    <col customWidth="1" min="11" max="11" width="4.71"/>
    <col customWidth="1" min="12" max="12" width="7.29"/>
    <col customWidth="1" min="13" max="13" width="7.43"/>
    <col customWidth="1" min="14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44438.0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8.0</v>
      </c>
      <c r="K16" s="54">
        <f t="shared" ref="K16:K17" si="3">I16-J16</f>
        <v>30</v>
      </c>
      <c r="L16" s="56">
        <f t="shared" ref="L16:L17" si="4">J16/I16</f>
        <v>0.2105263158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3.0</v>
      </c>
      <c r="G17" s="54">
        <f t="shared" si="1"/>
        <v>4</v>
      </c>
      <c r="H17" s="55">
        <f t="shared" si="2"/>
        <v>0.4285714286</v>
      </c>
      <c r="I17" s="54">
        <v>8.0</v>
      </c>
      <c r="J17" s="53">
        <v>3.0</v>
      </c>
      <c r="K17" s="54">
        <f t="shared" si="3"/>
        <v>5</v>
      </c>
      <c r="L17" s="56">
        <f t="shared" si="4"/>
        <v>0.375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3.0</v>
      </c>
      <c r="G19" s="54">
        <f t="shared" ref="G19:G20" si="5">E19-F19</f>
        <v>7</v>
      </c>
      <c r="H19" s="55">
        <f t="shared" ref="H19:H20" si="6">F19/E19</f>
        <v>0.3</v>
      </c>
      <c r="I19" s="54">
        <v>10.0</v>
      </c>
      <c r="J19" s="53">
        <v>2.0</v>
      </c>
      <c r="K19" s="54">
        <f t="shared" ref="K19:K22" si="7">I19-J19</f>
        <v>8</v>
      </c>
      <c r="L19" s="56">
        <f t="shared" ref="L19:L22" si="8">J19/I19</f>
        <v>0.2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60.0</v>
      </c>
      <c r="G20" s="54">
        <f t="shared" si="5"/>
        <v>20</v>
      </c>
      <c r="H20" s="55">
        <f t="shared" si="6"/>
        <v>0.75</v>
      </c>
      <c r="I20" s="54">
        <v>70.0</v>
      </c>
      <c r="J20" s="53">
        <v>35.0</v>
      </c>
      <c r="K20" s="54">
        <f t="shared" si="7"/>
        <v>35</v>
      </c>
      <c r="L20" s="56">
        <f t="shared" si="8"/>
        <v>0.5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8.0</v>
      </c>
      <c r="K21" s="54">
        <f t="shared" si="7"/>
        <v>19</v>
      </c>
      <c r="L21" s="56">
        <f t="shared" si="8"/>
        <v>0.2962962963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31.0</v>
      </c>
      <c r="K22" s="54">
        <f t="shared" si="7"/>
        <v>0</v>
      </c>
      <c r="L22" s="56">
        <f t="shared" si="8"/>
        <v>1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>
        <v>3.0</v>
      </c>
      <c r="V22" s="61">
        <v>1.0</v>
      </c>
      <c r="W22" s="61"/>
      <c r="X22" s="62">
        <v>2.0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2.0</v>
      </c>
      <c r="O23" s="59">
        <f t="shared" si="9"/>
        <v>3</v>
      </c>
      <c r="P23" s="55">
        <f t="shared" si="10"/>
        <v>0.4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5.0</v>
      </c>
      <c r="K25" s="54">
        <f t="shared" ref="K25:K30" si="11">I25-J25</f>
        <v>3</v>
      </c>
      <c r="L25" s="56">
        <f t="shared" ref="L25:L30" si="12">J25/I25</f>
        <v>0.625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22.0</v>
      </c>
      <c r="K26" s="54">
        <f t="shared" si="11"/>
        <v>8</v>
      </c>
      <c r="L26" s="56">
        <f t="shared" si="12"/>
        <v>0.7333333333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4.0</v>
      </c>
      <c r="K27" s="54">
        <f t="shared" si="11"/>
        <v>11</v>
      </c>
      <c r="L27" s="56">
        <f t="shared" si="12"/>
        <v>0.2666666667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43.0</v>
      </c>
      <c r="G28" s="54">
        <f t="shared" ref="G28:G29" si="13">E28-F28</f>
        <v>28</v>
      </c>
      <c r="H28" s="55">
        <f t="shared" ref="H28:H29" si="14">F28/E28</f>
        <v>0.6056338028</v>
      </c>
      <c r="I28" s="54">
        <v>24.0</v>
      </c>
      <c r="J28" s="53">
        <v>19.0</v>
      </c>
      <c r="K28" s="54">
        <f t="shared" si="11"/>
        <v>5</v>
      </c>
      <c r="L28" s="56">
        <f t="shared" si="12"/>
        <v>0.7916666667</v>
      </c>
      <c r="M28" s="66"/>
      <c r="N28" s="61"/>
      <c r="O28" s="59"/>
      <c r="P28" s="55"/>
      <c r="Q28" s="66">
        <v>10.0</v>
      </c>
      <c r="R28" s="53">
        <v>2.0</v>
      </c>
      <c r="S28" s="54">
        <f>Q28-R28</f>
        <v>8</v>
      </c>
      <c r="T28" s="56">
        <f>R28/Q28</f>
        <v>0.2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84.0</v>
      </c>
      <c r="G29" s="54">
        <f t="shared" si="13"/>
        <v>22</v>
      </c>
      <c r="H29" s="55">
        <f t="shared" si="14"/>
        <v>0.7924528302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>
        <v>14.0</v>
      </c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60.0</v>
      </c>
      <c r="G34" s="54">
        <f>E34-F34</f>
        <v>8</v>
      </c>
      <c r="H34" s="55">
        <f>F34/E34</f>
        <v>0.8823529412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15.0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18.0</v>
      </c>
      <c r="G38" s="54">
        <f>E38-F38</f>
        <v>33</v>
      </c>
      <c r="H38" s="55">
        <f>F38/E38</f>
        <v>0.3529411765</v>
      </c>
      <c r="I38" s="54">
        <v>26.0</v>
      </c>
      <c r="J38" s="53">
        <v>16.0</v>
      </c>
      <c r="K38" s="54">
        <f>I38-J38</f>
        <v>10</v>
      </c>
      <c r="L38" s="56">
        <f>J38/I38</f>
        <v>0.6153846154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4.0</v>
      </c>
      <c r="W38" s="61"/>
      <c r="X38" s="62">
        <v>1.0</v>
      </c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2.0</v>
      </c>
      <c r="X40" s="62">
        <v>2.0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16.0</v>
      </c>
      <c r="G41" s="54">
        <f t="shared" ref="G41:G42" si="15">E41-F41</f>
        <v>15</v>
      </c>
      <c r="H41" s="55">
        <f t="shared" ref="H41:H42" si="16">F41/E41</f>
        <v>0.5161290323</v>
      </c>
      <c r="I41" s="54">
        <v>36.0</v>
      </c>
      <c r="J41" s="53">
        <v>27.0</v>
      </c>
      <c r="K41" s="54">
        <f t="shared" ref="K41:K42" si="17">I41-J41</f>
        <v>9</v>
      </c>
      <c r="L41" s="56">
        <f t="shared" ref="L41:L42" si="18">J41/I41</f>
        <v>0.75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192.0</v>
      </c>
      <c r="G42" s="54">
        <f t="shared" si="15"/>
        <v>14</v>
      </c>
      <c r="H42" s="55">
        <f t="shared" si="16"/>
        <v>0.932038835</v>
      </c>
      <c r="I42" s="54">
        <v>250.0</v>
      </c>
      <c r="J42" s="53">
        <v>87.0</v>
      </c>
      <c r="K42" s="54">
        <f t="shared" si="17"/>
        <v>163</v>
      </c>
      <c r="L42" s="56">
        <f t="shared" si="18"/>
        <v>0.348</v>
      </c>
      <c r="M42" s="66"/>
      <c r="N42" s="61"/>
      <c r="O42" s="59"/>
      <c r="P42" s="55"/>
      <c r="Q42" s="66"/>
      <c r="R42" s="53"/>
      <c r="S42" s="54"/>
      <c r="T42" s="56"/>
      <c r="U42" s="61">
        <v>7.0</v>
      </c>
      <c r="V42" s="61">
        <v>4.0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3.0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4.0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6.0</v>
      </c>
      <c r="K49" s="54">
        <f>I49-J49</f>
        <v>34</v>
      </c>
      <c r="L49" s="56">
        <f>J49/I49</f>
        <v>0.15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>
        <v>1.0</v>
      </c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21.0</v>
      </c>
      <c r="G58" s="54">
        <f>E58-F58</f>
        <v>15</v>
      </c>
      <c r="H58" s="55">
        <f>F58/E58</f>
        <v>0.5833333333</v>
      </c>
      <c r="I58" s="54">
        <v>48.0</v>
      </c>
      <c r="J58" s="53">
        <v>19.0</v>
      </c>
      <c r="K58" s="54">
        <f>I58-J58</f>
        <v>29</v>
      </c>
      <c r="L58" s="56">
        <f>J58/I58</f>
        <v>0.3958333333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1.0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/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6.0</v>
      </c>
      <c r="G73" s="54">
        <f t="shared" ref="G73:G75" si="19">E73-F73</f>
        <v>6</v>
      </c>
      <c r="H73" s="55">
        <f t="shared" ref="H73:H75" si="20">F73/E73</f>
        <v>0.5</v>
      </c>
      <c r="I73" s="54">
        <v>11.0</v>
      </c>
      <c r="J73" s="53">
        <v>3.0</v>
      </c>
      <c r="K73" s="54">
        <f t="shared" ref="K73:K76" si="21">I73-J73</f>
        <v>8</v>
      </c>
      <c r="L73" s="56">
        <f t="shared" ref="L73:L76" si="22">J73/I73</f>
        <v>0.2727272727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10.0</v>
      </c>
      <c r="G75" s="54">
        <f t="shared" si="19"/>
        <v>30</v>
      </c>
      <c r="H75" s="55">
        <f t="shared" si="20"/>
        <v>0.25</v>
      </c>
      <c r="I75" s="54">
        <v>80.0</v>
      </c>
      <c r="J75" s="53">
        <v>10.0</v>
      </c>
      <c r="K75" s="54">
        <f t="shared" si="21"/>
        <v>70</v>
      </c>
      <c r="L75" s="56">
        <f t="shared" si="22"/>
        <v>0.125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5.0</v>
      </c>
      <c r="K78" s="54">
        <f>I78-J78</f>
        <v>15</v>
      </c>
      <c r="L78" s="56">
        <f>J78/I78</f>
        <v>0.25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5.0</v>
      </c>
      <c r="K82" s="54">
        <f>I82-J82</f>
        <v>15</v>
      </c>
      <c r="L82" s="56">
        <f>J82/I82</f>
        <v>0.25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3.0</v>
      </c>
      <c r="K85" s="54">
        <f>I85-J85</f>
        <v>9</v>
      </c>
      <c r="L85" s="56">
        <f>J85/I85</f>
        <v>0.25</v>
      </c>
      <c r="M85" s="66"/>
      <c r="N85" s="61"/>
      <c r="O85" s="59"/>
      <c r="P85" s="55"/>
      <c r="Q85" s="66"/>
      <c r="R85" s="53"/>
      <c r="S85" s="54"/>
      <c r="T85" s="56"/>
      <c r="U85" s="61"/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3.0</v>
      </c>
      <c r="G87" s="54">
        <f>E87-F87</f>
        <v>0</v>
      </c>
      <c r="H87" s="55">
        <f>F87/E87</f>
        <v>1</v>
      </c>
      <c r="I87" s="54">
        <v>5.0</v>
      </c>
      <c r="J87" s="53">
        <v>2.0</v>
      </c>
      <c r="K87" s="54">
        <f>I87-J87</f>
        <v>3</v>
      </c>
      <c r="L87" s="56">
        <f>J87/I87</f>
        <v>0.4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0.0</v>
      </c>
      <c r="K92" s="54">
        <f t="shared" ref="K92:K93" si="23">I92-J92</f>
        <v>8</v>
      </c>
      <c r="L92" s="56">
        <f t="shared" ref="L92:L93" si="24">J92/I92</f>
        <v>0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10.0</v>
      </c>
      <c r="G93" s="54">
        <f t="shared" ref="G93:G97" si="25">E93-F93</f>
        <v>13</v>
      </c>
      <c r="H93" s="55">
        <f t="shared" ref="H93:H97" si="26">F93/E93</f>
        <v>0.4347826087</v>
      </c>
      <c r="I93" s="54">
        <v>30.0</v>
      </c>
      <c r="J93" s="53">
        <v>10.0</v>
      </c>
      <c r="K93" s="54">
        <f t="shared" si="23"/>
        <v>20</v>
      </c>
      <c r="L93" s="56">
        <f t="shared" si="24"/>
        <v>0.3333333333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603</v>
      </c>
      <c r="G95" s="77">
        <f t="shared" si="25"/>
        <v>252</v>
      </c>
      <c r="H95" s="33">
        <f t="shared" si="26"/>
        <v>0.7052631579</v>
      </c>
      <c r="I95" s="32">
        <f t="shared" ref="I95:J95" si="28">SUM(I11:I94)</f>
        <v>972</v>
      </c>
      <c r="J95" s="32">
        <f t="shared" si="28"/>
        <v>441</v>
      </c>
      <c r="K95" s="32">
        <f t="shared" ref="K95:K97" si="34">I95-J95</f>
        <v>531</v>
      </c>
      <c r="L95" s="78">
        <f t="shared" ref="L95:L97" si="35">J95/I95</f>
        <v>0.4537037037</v>
      </c>
      <c r="M95" s="79">
        <f t="shared" ref="M95:N95" si="29">SUM(M11:M94)</f>
        <v>10</v>
      </c>
      <c r="N95" s="79">
        <f t="shared" si="29"/>
        <v>2</v>
      </c>
      <c r="O95" s="80">
        <f t="shared" ref="O95:O96" si="36">M95-N95</f>
        <v>8</v>
      </c>
      <c r="P95" s="33">
        <f t="shared" ref="P95:P96" si="37">N95/M95</f>
        <v>0.2</v>
      </c>
      <c r="Q95" s="79">
        <f t="shared" ref="Q95:R95" si="30">SUM(Q11:Q94)</f>
        <v>22</v>
      </c>
      <c r="R95" s="79">
        <f t="shared" si="30"/>
        <v>6</v>
      </c>
      <c r="S95" s="81">
        <f t="shared" si="31"/>
        <v>16</v>
      </c>
      <c r="T95" s="78">
        <f t="shared" si="32"/>
        <v>0.2727272727</v>
      </c>
      <c r="U95" s="77">
        <f t="shared" ref="U95:X95" si="33">SUM(U11:U94)</f>
        <v>13</v>
      </c>
      <c r="V95" s="77">
        <f t="shared" si="33"/>
        <v>52</v>
      </c>
      <c r="W95" s="77">
        <f t="shared" si="33"/>
        <v>2</v>
      </c>
      <c r="X95" s="82">
        <f t="shared" si="33"/>
        <v>6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0.0</v>
      </c>
      <c r="O96" s="90">
        <f t="shared" si="36"/>
        <v>2</v>
      </c>
      <c r="P96" s="89">
        <f t="shared" si="37"/>
        <v>0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1.0</v>
      </c>
      <c r="K97" s="98">
        <f t="shared" si="34"/>
        <v>14</v>
      </c>
      <c r="L97" s="99">
        <f t="shared" si="35"/>
        <v>0.06666666667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4.0</v>
      </c>
      <c r="G100" s="96">
        <f>E100-F100</f>
        <v>9</v>
      </c>
      <c r="H100" s="97">
        <f>F100/E100</f>
        <v>0.3076923077</v>
      </c>
      <c r="I100" s="96">
        <v>20.0</v>
      </c>
      <c r="J100" s="95">
        <v>9.0</v>
      </c>
      <c r="K100" s="98">
        <f t="shared" si="38"/>
        <v>11</v>
      </c>
      <c r="L100" s="99">
        <f t="shared" si="39"/>
        <v>0.45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2.0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8.0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2.0</v>
      </c>
      <c r="G107" s="96">
        <f>E107-F107</f>
        <v>6</v>
      </c>
      <c r="H107" s="97">
        <f>F107/E107</f>
        <v>0.25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3.0</v>
      </c>
      <c r="K109" s="98">
        <f t="shared" si="40"/>
        <v>7</v>
      </c>
      <c r="L109" s="99">
        <f t="shared" si="41"/>
        <v>0.3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1.0</v>
      </c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/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31.0</v>
      </c>
      <c r="G123" s="96">
        <f t="shared" si="42"/>
        <v>39</v>
      </c>
      <c r="H123" s="97">
        <f t="shared" si="43"/>
        <v>0.4428571429</v>
      </c>
      <c r="I123" s="96">
        <v>67.0</v>
      </c>
      <c r="J123" s="95">
        <v>12.0</v>
      </c>
      <c r="K123" s="98">
        <f t="shared" si="44"/>
        <v>55</v>
      </c>
      <c r="L123" s="99">
        <f t="shared" si="45"/>
        <v>0.1791044776</v>
      </c>
      <c r="M123" s="96"/>
      <c r="N123" s="95"/>
      <c r="O123" s="98"/>
      <c r="P123" s="97"/>
      <c r="Q123" s="96"/>
      <c r="R123" s="95"/>
      <c r="S123" s="98"/>
      <c r="T123" s="99"/>
      <c r="U123" s="100">
        <v>1.0</v>
      </c>
      <c r="V123" s="95">
        <v>2.0</v>
      </c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52.0</v>
      </c>
      <c r="G126" s="96">
        <f t="shared" ref="G126:G129" si="46">E126-F126</f>
        <v>18</v>
      </c>
      <c r="H126" s="97">
        <f t="shared" ref="H126:H129" si="47">F126/E126</f>
        <v>0.7428571429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1.0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24.0</v>
      </c>
      <c r="G127" s="96">
        <f t="shared" si="46"/>
        <v>6</v>
      </c>
      <c r="H127" s="97">
        <f t="shared" si="47"/>
        <v>0.8</v>
      </c>
      <c r="I127" s="96">
        <v>28.0</v>
      </c>
      <c r="J127" s="95">
        <v>20.0</v>
      </c>
      <c r="K127" s="98">
        <f t="shared" ref="K127:K129" si="48">I127-J127</f>
        <v>8</v>
      </c>
      <c r="L127" s="99">
        <f t="shared" ref="L127:L129" si="49">J127/I127</f>
        <v>0.7142857143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>
        <v>1.0</v>
      </c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5.0</v>
      </c>
      <c r="K129" s="98">
        <f t="shared" si="48"/>
        <v>5</v>
      </c>
      <c r="L129" s="99">
        <f t="shared" si="49"/>
        <v>0.5</v>
      </c>
      <c r="M129" s="96"/>
      <c r="N129" s="95"/>
      <c r="O129" s="98"/>
      <c r="P129" s="97"/>
      <c r="Q129" s="96"/>
      <c r="R129" s="95"/>
      <c r="S129" s="98"/>
      <c r="T129" s="99"/>
      <c r="U129" s="100">
        <v>1.0</v>
      </c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>
        <v>2.0</v>
      </c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8.0</v>
      </c>
      <c r="K136" s="98">
        <f>I136-J136</f>
        <v>4</v>
      </c>
      <c r="L136" s="99">
        <f>J136/I136</f>
        <v>0.6666666667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3.0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22.0</v>
      </c>
      <c r="K140" s="98">
        <f t="shared" si="50"/>
        <v>4</v>
      </c>
      <c r="L140" s="99">
        <f t="shared" si="51"/>
        <v>0.8461538462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7.0</v>
      </c>
      <c r="K145" s="98">
        <f t="shared" si="52"/>
        <v>5</v>
      </c>
      <c r="L145" s="99">
        <f t="shared" si="53"/>
        <v>0.5833333333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11.0</v>
      </c>
      <c r="G147" s="96">
        <f>E147-F147</f>
        <v>17</v>
      </c>
      <c r="H147" s="97">
        <f>F147/E147</f>
        <v>0.3928571429</v>
      </c>
      <c r="I147" s="96">
        <v>20.0</v>
      </c>
      <c r="J147" s="95">
        <v>14.0</v>
      </c>
      <c r="K147" s="98">
        <f>I147-J147</f>
        <v>6</v>
      </c>
      <c r="L147" s="99">
        <f>J147/I147</f>
        <v>0.7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19.0</v>
      </c>
      <c r="G149" s="96">
        <f>E149-F149</f>
        <v>5</v>
      </c>
      <c r="H149" s="97">
        <f>F149/E149</f>
        <v>0.7916666667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6.0</v>
      </c>
      <c r="G155" s="96">
        <f>E155-F155</f>
        <v>4</v>
      </c>
      <c r="H155" s="97">
        <f>F155/E155</f>
        <v>0.6</v>
      </c>
      <c r="I155" s="96">
        <v>8.0</v>
      </c>
      <c r="J155" s="95">
        <v>7.0</v>
      </c>
      <c r="K155" s="98">
        <f>I155-J155</f>
        <v>1</v>
      </c>
      <c r="L155" s="99">
        <f>J155/I155</f>
        <v>0.875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1.0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198</v>
      </c>
      <c r="G159" s="107">
        <f t="shared" ref="G159:G160" si="61">E159-F159</f>
        <v>158</v>
      </c>
      <c r="H159" s="108">
        <f t="shared" ref="H159:H160" si="62">F159/E159</f>
        <v>0.5561797753</v>
      </c>
      <c r="I159" s="107">
        <f t="shared" ref="I159:J159" si="55">SUM(I96:I158)</f>
        <v>276</v>
      </c>
      <c r="J159" s="107">
        <f t="shared" si="55"/>
        <v>118</v>
      </c>
      <c r="K159" s="109">
        <f t="shared" si="56"/>
        <v>158</v>
      </c>
      <c r="L159" s="110">
        <f t="shared" si="57"/>
        <v>0.4275362319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17</v>
      </c>
      <c r="V159" s="107">
        <f t="shared" si="60"/>
        <v>49</v>
      </c>
      <c r="W159" s="107">
        <f t="shared" si="60"/>
        <v>2</v>
      </c>
      <c r="X159" s="111">
        <f t="shared" si="60"/>
        <v>2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4.0</v>
      </c>
      <c r="G160" s="116">
        <f t="shared" si="61"/>
        <v>15</v>
      </c>
      <c r="H160" s="117">
        <f t="shared" si="62"/>
        <v>0.2105263158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3.0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4.0</v>
      </c>
      <c r="G162" s="125">
        <f>E162-F162</f>
        <v>6</v>
      </c>
      <c r="H162" s="126">
        <f>F162/E162</f>
        <v>0.4</v>
      </c>
      <c r="I162" s="125">
        <v>5.0</v>
      </c>
      <c r="J162" s="121">
        <v>4.0</v>
      </c>
      <c r="K162" s="127">
        <f>I162-J162</f>
        <v>1</v>
      </c>
      <c r="L162" s="128">
        <f>J162/I162</f>
        <v>0.8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2.0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15.0</v>
      </c>
      <c r="K174" s="127">
        <f t="shared" ref="K174:K175" si="67">I174-J174</f>
        <v>39</v>
      </c>
      <c r="L174" s="128">
        <f t="shared" ref="L174:L175" si="68">J174/I174</f>
        <v>0.2777777778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>
        <v>1.0</v>
      </c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2.0</v>
      </c>
      <c r="K187" s="127">
        <f t="shared" ref="K187:K189" si="71">I187-J187</f>
        <v>11</v>
      </c>
      <c r="L187" s="128">
        <f t="shared" ref="L187:L189" si="72">J187/I187</f>
        <v>0.1538461538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3.0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9.0</v>
      </c>
      <c r="G188" s="125">
        <f t="shared" si="69"/>
        <v>11</v>
      </c>
      <c r="H188" s="126">
        <f t="shared" si="70"/>
        <v>0.45</v>
      </c>
      <c r="I188" s="125">
        <v>10.0</v>
      </c>
      <c r="J188" s="121">
        <v>4.0</v>
      </c>
      <c r="K188" s="127">
        <f t="shared" si="71"/>
        <v>6</v>
      </c>
      <c r="L188" s="128">
        <f t="shared" si="72"/>
        <v>0.4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2.0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12.0</v>
      </c>
      <c r="K198" s="127">
        <f>I198-J198</f>
        <v>3</v>
      </c>
      <c r="L198" s="128">
        <f>J198/I198</f>
        <v>0.8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/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4.0</v>
      </c>
      <c r="G207" s="125">
        <f t="shared" ref="G207:G210" si="73">E207-F207</f>
        <v>16</v>
      </c>
      <c r="H207" s="126">
        <f t="shared" ref="H207:H210" si="74">F207/E207</f>
        <v>0.2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19.0</v>
      </c>
      <c r="G208" s="125">
        <f t="shared" si="73"/>
        <v>37</v>
      </c>
      <c r="H208" s="126">
        <f t="shared" si="74"/>
        <v>0.3392857143</v>
      </c>
      <c r="I208" s="125">
        <v>56.0</v>
      </c>
      <c r="J208" s="121">
        <v>18.0</v>
      </c>
      <c r="K208" s="127">
        <f t="shared" si="75"/>
        <v>38</v>
      </c>
      <c r="L208" s="128">
        <f t="shared" si="76"/>
        <v>0.3214285714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2.0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3.0</v>
      </c>
      <c r="K209" s="127">
        <f t="shared" si="75"/>
        <v>2</v>
      </c>
      <c r="L209" s="128">
        <f t="shared" si="76"/>
        <v>0.6</v>
      </c>
      <c r="M209" s="125">
        <v>5.0</v>
      </c>
      <c r="N209" s="121">
        <v>2.0</v>
      </c>
      <c r="O209" s="127">
        <f>M209-N209</f>
        <v>3</v>
      </c>
      <c r="P209" s="126">
        <f>N209/M209</f>
        <v>0.4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7.0</v>
      </c>
      <c r="G210" s="125">
        <f t="shared" si="73"/>
        <v>3</v>
      </c>
      <c r="H210" s="126">
        <f t="shared" si="74"/>
        <v>0.7</v>
      </c>
      <c r="I210" s="125">
        <v>20.0</v>
      </c>
      <c r="J210" s="121">
        <v>5.0</v>
      </c>
      <c r="K210" s="127">
        <f t="shared" si="75"/>
        <v>15</v>
      </c>
      <c r="L210" s="128">
        <f t="shared" si="76"/>
        <v>0.25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>
        <v>1.0</v>
      </c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13.0</v>
      </c>
      <c r="G214" s="125">
        <f t="shared" si="77"/>
        <v>7</v>
      </c>
      <c r="H214" s="126">
        <f t="shared" si="78"/>
        <v>0.65</v>
      </c>
      <c r="I214" s="125">
        <v>30.0</v>
      </c>
      <c r="J214" s="121">
        <v>6.0</v>
      </c>
      <c r="K214" s="127">
        <f t="shared" ref="K214:K215" si="79">I214-J214</f>
        <v>24</v>
      </c>
      <c r="L214" s="128">
        <f t="shared" ref="L214:L215" si="80">J214/I214</f>
        <v>0.2</v>
      </c>
      <c r="M214" s="125"/>
      <c r="N214" s="121"/>
      <c r="O214" s="127"/>
      <c r="P214" s="126"/>
      <c r="Q214" s="125"/>
      <c r="R214" s="121"/>
      <c r="S214" s="127"/>
      <c r="T214" s="128"/>
      <c r="U214" s="120">
        <v>2.0</v>
      </c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0.0</v>
      </c>
      <c r="G215" s="125">
        <f t="shared" si="77"/>
        <v>3</v>
      </c>
      <c r="H215" s="126">
        <f t="shared" si="78"/>
        <v>0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16.0</v>
      </c>
      <c r="G220" s="125">
        <f>E220-F220</f>
        <v>32</v>
      </c>
      <c r="H220" s="126">
        <f>F220/E220</f>
        <v>0.3333333333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3.0</v>
      </c>
      <c r="W220" s="121"/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/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101</v>
      </c>
      <c r="G222" s="77">
        <f t="shared" ref="G222:G223" si="86">E222-F222</f>
        <v>168</v>
      </c>
      <c r="H222" s="33">
        <f t="shared" ref="H222:H223" si="87">F222/E222</f>
        <v>0.375464684</v>
      </c>
      <c r="I222" s="77">
        <f t="shared" ref="I222:J222" si="82">SUM(I160:I221)</f>
        <v>382</v>
      </c>
      <c r="J222" s="77">
        <f t="shared" si="82"/>
        <v>95</v>
      </c>
      <c r="K222" s="32">
        <f t="shared" ref="K222:K223" si="88">I222-J222</f>
        <v>287</v>
      </c>
      <c r="L222" s="78">
        <f t="shared" ref="L222:L223" si="89">J222/I222</f>
        <v>0.2486910995</v>
      </c>
      <c r="M222" s="77">
        <f t="shared" ref="M222:N222" si="83">SUM(M160:M221)</f>
        <v>5</v>
      </c>
      <c r="N222" s="77">
        <f t="shared" si="83"/>
        <v>2</v>
      </c>
      <c r="O222" s="32">
        <f>M222-N222</f>
        <v>3</v>
      </c>
      <c r="P222" s="33">
        <f>N222/M222</f>
        <v>0.4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3</v>
      </c>
      <c r="V222" s="77">
        <f t="shared" si="85"/>
        <v>20</v>
      </c>
      <c r="W222" s="77">
        <f t="shared" si="85"/>
        <v>1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11.0</v>
      </c>
      <c r="G223" s="139">
        <f t="shared" si="86"/>
        <v>45</v>
      </c>
      <c r="H223" s="140">
        <f t="shared" si="87"/>
        <v>0.1964285714</v>
      </c>
      <c r="I223" s="139">
        <v>30.0</v>
      </c>
      <c r="J223" s="138">
        <v>9.0</v>
      </c>
      <c r="K223" s="141">
        <f t="shared" si="88"/>
        <v>21</v>
      </c>
      <c r="L223" s="142">
        <f t="shared" si="89"/>
        <v>0.3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11.0</v>
      </c>
      <c r="G232" s="143">
        <f>E232-F232</f>
        <v>12</v>
      </c>
      <c r="H232" s="146">
        <f>F232/E232</f>
        <v>0.4782608696</v>
      </c>
      <c r="I232" s="143">
        <v>58.0</v>
      </c>
      <c r="J232" s="144">
        <v>12.0</v>
      </c>
      <c r="K232" s="145">
        <f t="shared" si="90"/>
        <v>46</v>
      </c>
      <c r="L232" s="147">
        <f t="shared" si="91"/>
        <v>0.2068965517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1.0</v>
      </c>
      <c r="S233" s="145">
        <f>Q233-R233</f>
        <v>4</v>
      </c>
      <c r="T233" s="147">
        <f>R233/Q233</f>
        <v>0.2</v>
      </c>
      <c r="U233" s="144"/>
      <c r="V233" s="144">
        <v>1.0</v>
      </c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/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71.0</v>
      </c>
      <c r="G238" s="143">
        <f t="shared" si="92"/>
        <v>29</v>
      </c>
      <c r="H238" s="146">
        <f t="shared" si="93"/>
        <v>0.71</v>
      </c>
      <c r="I238" s="143">
        <v>96.0</v>
      </c>
      <c r="J238" s="144">
        <v>95.0</v>
      </c>
      <c r="K238" s="145">
        <f>I238-J238</f>
        <v>1</v>
      </c>
      <c r="L238" s="147">
        <f>J238/I238</f>
        <v>0.9895833333</v>
      </c>
      <c r="M238" s="143">
        <v>5.0</v>
      </c>
      <c r="N238" s="144">
        <v>3.0</v>
      </c>
      <c r="O238" s="145">
        <f>M238-N238</f>
        <v>2</v>
      </c>
      <c r="P238" s="146">
        <f>N238/M238</f>
        <v>0.6</v>
      </c>
      <c r="Q238" s="143"/>
      <c r="R238" s="144"/>
      <c r="S238" s="145"/>
      <c r="T238" s="147"/>
      <c r="U238" s="144">
        <v>3.0</v>
      </c>
      <c r="V238" s="144">
        <v>10.0</v>
      </c>
      <c r="W238" s="144">
        <v>1.0</v>
      </c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>
        <v>1.0</v>
      </c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32.0</v>
      </c>
      <c r="K242" s="145">
        <f t="shared" si="94"/>
        <v>8</v>
      </c>
      <c r="L242" s="147">
        <f t="shared" si="95"/>
        <v>0.8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1.0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3.0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2.0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2.0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6.0</v>
      </c>
      <c r="K257" s="145">
        <f>I257-J257</f>
        <v>4</v>
      </c>
      <c r="L257" s="147">
        <f>J257/I257</f>
        <v>0.6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2.0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2.0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0.0</v>
      </c>
      <c r="G268" s="143">
        <f>E268-F268</f>
        <v>15</v>
      </c>
      <c r="H268" s="146">
        <f>F268/E268</f>
        <v>0</v>
      </c>
      <c r="I268" s="143">
        <v>5.0</v>
      </c>
      <c r="J268" s="144">
        <v>5.0</v>
      </c>
      <c r="K268" s="145">
        <f t="shared" ref="K268:K270" si="96">I268-J268</f>
        <v>0</v>
      </c>
      <c r="L268" s="147">
        <f t="shared" ref="L268:L270" si="97">J268/I268</f>
        <v>1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>
        <v>1.0</v>
      </c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1.0</v>
      </c>
      <c r="K270" s="145">
        <f t="shared" si="96"/>
        <v>9</v>
      </c>
      <c r="L270" s="147">
        <f t="shared" si="97"/>
        <v>0.1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1.0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1.0</v>
      </c>
      <c r="K278" s="145">
        <f>I278-J278</f>
        <v>8</v>
      </c>
      <c r="L278" s="147">
        <f>J278/I278</f>
        <v>0.1111111111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3.0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7.0</v>
      </c>
      <c r="G287" s="143">
        <f t="shared" ref="G287:G289" si="98">E287-F287</f>
        <v>13</v>
      </c>
      <c r="H287" s="146">
        <f t="shared" ref="H287:H289" si="99">F287/E287</f>
        <v>0.35</v>
      </c>
      <c r="I287" s="143">
        <v>40.0</v>
      </c>
      <c r="J287" s="144">
        <v>6.0</v>
      </c>
      <c r="K287" s="145">
        <f t="shared" ref="K287:K289" si="100">I287-J287</f>
        <v>34</v>
      </c>
      <c r="L287" s="147">
        <f t="shared" ref="L287:L289" si="101">J287/I287</f>
        <v>0.15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115</v>
      </c>
      <c r="G297" s="77">
        <f>E297-F297</f>
        <v>133</v>
      </c>
      <c r="H297" s="33">
        <f t="shared" ref="H297:H298" si="108">F297/E297</f>
        <v>0.4637096774</v>
      </c>
      <c r="I297" s="77">
        <f t="shared" ref="I297:J297" si="103">SUM(I223:I296)</f>
        <v>379</v>
      </c>
      <c r="J297" s="77">
        <f t="shared" si="103"/>
        <v>179</v>
      </c>
      <c r="K297" s="77">
        <f>I297-J297</f>
        <v>200</v>
      </c>
      <c r="L297" s="78">
        <f t="shared" ref="L297:L298" si="110">J297/I297</f>
        <v>0.4722955145</v>
      </c>
      <c r="M297" s="77">
        <f t="shared" ref="M297:N297" si="104">SUM(M223:M296)</f>
        <v>5</v>
      </c>
      <c r="N297" s="77">
        <f t="shared" si="104"/>
        <v>3</v>
      </c>
      <c r="O297" s="77">
        <f>M297-N297</f>
        <v>2</v>
      </c>
      <c r="P297" s="33">
        <f t="shared" ref="P297:P298" si="112">N297/M297</f>
        <v>0.6</v>
      </c>
      <c r="Q297" s="77">
        <f t="shared" ref="Q297:R297" si="105">SUM(Q223:Q296)</f>
        <v>5</v>
      </c>
      <c r="R297" s="77">
        <f t="shared" si="105"/>
        <v>1</v>
      </c>
      <c r="S297" s="77">
        <f>Q297-R297</f>
        <v>4</v>
      </c>
      <c r="T297" s="78">
        <f t="shared" ref="T297:T298" si="114">R297/Q297</f>
        <v>0.2</v>
      </c>
      <c r="U297" s="77">
        <f t="shared" ref="U297:X297" si="106">SUM(U223:U296)</f>
        <v>6</v>
      </c>
      <c r="V297" s="77">
        <f t="shared" si="106"/>
        <v>57</v>
      </c>
      <c r="W297" s="77">
        <f t="shared" si="106"/>
        <v>1</v>
      </c>
      <c r="X297" s="82">
        <f t="shared" si="106"/>
        <v>5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1017</v>
      </c>
      <c r="G298" s="158">
        <f t="shared" si="107"/>
        <v>711</v>
      </c>
      <c r="H298" s="159">
        <f t="shared" si="108"/>
        <v>0.5885416667</v>
      </c>
      <c r="I298" s="158">
        <f t="shared" ref="I298:K298" si="109">I95+I159+I222+I297</f>
        <v>2009</v>
      </c>
      <c r="J298" s="158">
        <f t="shared" si="109"/>
        <v>833</v>
      </c>
      <c r="K298" s="158">
        <f t="shared" si="109"/>
        <v>1176</v>
      </c>
      <c r="L298" s="160">
        <f t="shared" si="110"/>
        <v>0.4146341463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12</v>
      </c>
      <c r="S298" s="158">
        <f t="shared" si="113"/>
        <v>22</v>
      </c>
      <c r="T298" s="160">
        <f t="shared" si="114"/>
        <v>0.3529411765</v>
      </c>
      <c r="U298" s="157">
        <f t="shared" ref="U298:X298" si="115">U95+U159+U222+U297</f>
        <v>39</v>
      </c>
      <c r="V298" s="158">
        <f t="shared" si="115"/>
        <v>178</v>
      </c>
      <c r="W298" s="158">
        <f t="shared" si="115"/>
        <v>6</v>
      </c>
      <c r="X298" s="161">
        <f t="shared" si="115"/>
        <v>14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603</v>
      </c>
      <c r="G306" s="178">
        <f t="shared" si="116"/>
        <v>252</v>
      </c>
      <c r="H306" s="180">
        <f t="shared" ref="H306:H307" si="120">F306/E306</f>
        <v>0.7052631579</v>
      </c>
      <c r="I306" s="178">
        <f t="shared" ref="I306:O306" si="117">(I95)</f>
        <v>972</v>
      </c>
      <c r="J306" s="179">
        <f t="shared" si="117"/>
        <v>441</v>
      </c>
      <c r="K306" s="178">
        <f t="shared" si="117"/>
        <v>531</v>
      </c>
      <c r="L306" s="180">
        <f t="shared" si="117"/>
        <v>0.4537037037</v>
      </c>
      <c r="M306" s="178">
        <f t="shared" si="117"/>
        <v>10</v>
      </c>
      <c r="N306" s="179">
        <f t="shared" si="117"/>
        <v>2</v>
      </c>
      <c r="O306" s="178">
        <f t="shared" si="117"/>
        <v>8</v>
      </c>
      <c r="P306" s="180">
        <f t="shared" ref="P306:X306" si="118">P95</f>
        <v>0.2</v>
      </c>
      <c r="Q306" s="178">
        <f t="shared" si="118"/>
        <v>22</v>
      </c>
      <c r="R306" s="179">
        <f t="shared" si="118"/>
        <v>6</v>
      </c>
      <c r="S306" s="178">
        <f t="shared" si="118"/>
        <v>16</v>
      </c>
      <c r="T306" s="180">
        <f t="shared" si="118"/>
        <v>0.2727272727</v>
      </c>
      <c r="U306" s="181">
        <f t="shared" si="118"/>
        <v>13</v>
      </c>
      <c r="V306" s="181">
        <f t="shared" si="118"/>
        <v>52</v>
      </c>
      <c r="W306" s="181">
        <f t="shared" si="118"/>
        <v>2</v>
      </c>
      <c r="X306" s="182">
        <f t="shared" si="118"/>
        <v>6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198</v>
      </c>
      <c r="G307" s="184">
        <f t="shared" si="119"/>
        <v>158</v>
      </c>
      <c r="H307" s="186">
        <f t="shared" si="120"/>
        <v>0.5561797753</v>
      </c>
      <c r="I307" s="184">
        <f t="shared" ref="I307:L307" si="121">I159</f>
        <v>276</v>
      </c>
      <c r="J307" s="185">
        <f t="shared" si="121"/>
        <v>118</v>
      </c>
      <c r="K307" s="184">
        <f t="shared" si="121"/>
        <v>158</v>
      </c>
      <c r="L307" s="186">
        <f t="shared" si="121"/>
        <v>0.4275362319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17</v>
      </c>
      <c r="V307" s="185">
        <f t="shared" si="123"/>
        <v>49</v>
      </c>
      <c r="W307" s="185">
        <f t="shared" si="123"/>
        <v>2</v>
      </c>
      <c r="X307" s="187">
        <f t="shared" si="123"/>
        <v>2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101</v>
      </c>
      <c r="G308" s="189">
        <f t="shared" si="124"/>
        <v>168</v>
      </c>
      <c r="H308" s="191">
        <f t="shared" si="124"/>
        <v>0.375464684</v>
      </c>
      <c r="I308" s="189">
        <f t="shared" si="124"/>
        <v>382</v>
      </c>
      <c r="J308" s="190">
        <f t="shared" si="124"/>
        <v>95</v>
      </c>
      <c r="K308" s="189">
        <f t="shared" si="124"/>
        <v>287</v>
      </c>
      <c r="L308" s="191">
        <f t="shared" si="124"/>
        <v>0.2486910995</v>
      </c>
      <c r="M308" s="189">
        <f t="shared" si="124"/>
        <v>5</v>
      </c>
      <c r="N308" s="190">
        <f t="shared" si="124"/>
        <v>2</v>
      </c>
      <c r="O308" s="189">
        <f t="shared" si="124"/>
        <v>3</v>
      </c>
      <c r="P308" s="191">
        <f t="shared" si="124"/>
        <v>0.4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3</v>
      </c>
      <c r="V308" s="192">
        <f t="shared" si="124"/>
        <v>20</v>
      </c>
      <c r="W308" s="192">
        <f t="shared" si="124"/>
        <v>1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115</v>
      </c>
      <c r="G309" s="195">
        <f t="shared" si="125"/>
        <v>133</v>
      </c>
      <c r="H309" s="197">
        <f t="shared" si="125"/>
        <v>0.4637096774</v>
      </c>
      <c r="I309" s="195">
        <f t="shared" si="125"/>
        <v>379</v>
      </c>
      <c r="J309" s="196">
        <f t="shared" si="125"/>
        <v>179</v>
      </c>
      <c r="K309" s="195">
        <f t="shared" si="125"/>
        <v>200</v>
      </c>
      <c r="L309" s="197">
        <f t="shared" si="125"/>
        <v>0.4722955145</v>
      </c>
      <c r="M309" s="195">
        <f t="shared" si="125"/>
        <v>5</v>
      </c>
      <c r="N309" s="196">
        <f t="shared" si="125"/>
        <v>3</v>
      </c>
      <c r="O309" s="195">
        <f t="shared" si="125"/>
        <v>2</v>
      </c>
      <c r="P309" s="197">
        <f t="shared" si="125"/>
        <v>0.6</v>
      </c>
      <c r="Q309" s="195">
        <f t="shared" si="125"/>
        <v>5</v>
      </c>
      <c r="R309" s="196">
        <f t="shared" si="125"/>
        <v>1</v>
      </c>
      <c r="S309" s="195">
        <f t="shared" si="125"/>
        <v>4</v>
      </c>
      <c r="T309" s="197">
        <f t="shared" si="125"/>
        <v>0.2</v>
      </c>
      <c r="U309" s="196">
        <f t="shared" si="125"/>
        <v>6</v>
      </c>
      <c r="V309" s="196">
        <f t="shared" si="125"/>
        <v>57</v>
      </c>
      <c r="W309" s="196">
        <f t="shared" si="125"/>
        <v>1</v>
      </c>
      <c r="X309" s="198">
        <f t="shared" si="125"/>
        <v>5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1017</v>
      </c>
      <c r="G310" s="200">
        <f t="shared" si="126"/>
        <v>711</v>
      </c>
      <c r="H310" s="201">
        <f t="shared" si="126"/>
        <v>0.5885416667</v>
      </c>
      <c r="I310" s="200">
        <f t="shared" si="126"/>
        <v>2009</v>
      </c>
      <c r="J310" s="200">
        <f t="shared" si="126"/>
        <v>833</v>
      </c>
      <c r="K310" s="200">
        <f t="shared" si="126"/>
        <v>1176</v>
      </c>
      <c r="L310" s="201">
        <f t="shared" si="126"/>
        <v>0.4146341463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12</v>
      </c>
      <c r="S310" s="200">
        <f t="shared" si="126"/>
        <v>22</v>
      </c>
      <c r="T310" s="201">
        <f t="shared" si="126"/>
        <v>0.3529411765</v>
      </c>
      <c r="U310" s="200">
        <f t="shared" si="126"/>
        <v>39</v>
      </c>
      <c r="V310" s="200">
        <f t="shared" si="126"/>
        <v>178</v>
      </c>
      <c r="W310" s="200">
        <f t="shared" si="126"/>
        <v>6</v>
      </c>
      <c r="X310" s="202">
        <f t="shared" si="126"/>
        <v>14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605</v>
      </c>
      <c r="G318" s="178">
        <f t="shared" si="127"/>
        <v>260</v>
      </c>
      <c r="H318" s="180">
        <f t="shared" ref="H318:H322" si="130">F318/E318</f>
        <v>0.6994219653</v>
      </c>
      <c r="I318" s="178">
        <f t="shared" ref="I318:K318" si="128">I306+Q306</f>
        <v>994</v>
      </c>
      <c r="J318" s="179">
        <f t="shared" si="128"/>
        <v>447</v>
      </c>
      <c r="K318" s="178">
        <f t="shared" si="128"/>
        <v>547</v>
      </c>
      <c r="L318" s="204">
        <f t="shared" ref="L318:L322" si="132">J318/I318</f>
        <v>0.4496981891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198</v>
      </c>
      <c r="G319" s="206">
        <f t="shared" si="129"/>
        <v>160</v>
      </c>
      <c r="H319" s="208">
        <f t="shared" si="130"/>
        <v>0.5530726257</v>
      </c>
      <c r="I319" s="206">
        <f t="shared" ref="I319:K319" si="131">I307+Q307</f>
        <v>278</v>
      </c>
      <c r="J319" s="207">
        <f t="shared" si="131"/>
        <v>118</v>
      </c>
      <c r="K319" s="206">
        <f t="shared" si="131"/>
        <v>160</v>
      </c>
      <c r="L319" s="209">
        <f t="shared" si="132"/>
        <v>0.4244604317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103</v>
      </c>
      <c r="G320" s="189">
        <f t="shared" si="133"/>
        <v>171</v>
      </c>
      <c r="H320" s="191">
        <f t="shared" si="130"/>
        <v>0.3759124088</v>
      </c>
      <c r="I320" s="189">
        <f t="shared" ref="I320:K320" si="134">I308+Q308</f>
        <v>387</v>
      </c>
      <c r="J320" s="190">
        <f t="shared" si="134"/>
        <v>100</v>
      </c>
      <c r="K320" s="189">
        <f t="shared" si="134"/>
        <v>287</v>
      </c>
      <c r="L320" s="210">
        <f t="shared" si="132"/>
        <v>0.2583979328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118</v>
      </c>
      <c r="G321" s="195">
        <f t="shared" si="135"/>
        <v>135</v>
      </c>
      <c r="H321" s="197">
        <f t="shared" si="130"/>
        <v>0.4664031621</v>
      </c>
      <c r="I321" s="195">
        <f t="shared" ref="I321:K321" si="136">I309+Q309</f>
        <v>384</v>
      </c>
      <c r="J321" s="196">
        <f t="shared" si="136"/>
        <v>180</v>
      </c>
      <c r="K321" s="195">
        <f t="shared" si="136"/>
        <v>204</v>
      </c>
      <c r="L321" s="211">
        <f t="shared" si="132"/>
        <v>0.46875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1024</v>
      </c>
      <c r="G322" s="213">
        <f t="shared" si="137"/>
        <v>726</v>
      </c>
      <c r="H322" s="214">
        <f t="shared" si="130"/>
        <v>0.5851428571</v>
      </c>
      <c r="I322" s="213">
        <f t="shared" ref="I322:K322" si="138">I310+Q310</f>
        <v>2043</v>
      </c>
      <c r="J322" s="200">
        <f t="shared" si="138"/>
        <v>845</v>
      </c>
      <c r="K322" s="213">
        <f t="shared" si="138"/>
        <v>1198</v>
      </c>
      <c r="L322" s="215">
        <f t="shared" si="132"/>
        <v>0.41360744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1017</v>
      </c>
      <c r="G326" s="224">
        <f t="shared" si="139"/>
        <v>711</v>
      </c>
      <c r="H326" s="225">
        <f t="shared" ref="H326:H330" si="141">F326/E326</f>
        <v>0.5885416667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833</v>
      </c>
      <c r="G327" s="224">
        <f t="shared" si="140"/>
        <v>1176</v>
      </c>
      <c r="H327" s="225">
        <f t="shared" si="141"/>
        <v>0.4146341463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12</v>
      </c>
      <c r="G329" s="224">
        <f t="shared" si="143"/>
        <v>22</v>
      </c>
      <c r="H329" s="225">
        <f t="shared" si="141"/>
        <v>0.3529411765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1869</v>
      </c>
      <c r="G330" s="213">
        <f t="shared" si="144"/>
        <v>1924</v>
      </c>
      <c r="H330" s="227">
        <f t="shared" si="141"/>
        <v>0.4927498023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1017</v>
      </c>
      <c r="F333" s="224">
        <f>U298</f>
        <v>39</v>
      </c>
      <c r="G333" s="224">
        <f t="shared" ref="G333:G334" si="146">J344-G335</f>
        <v>236</v>
      </c>
      <c r="H333" s="230">
        <f t="shared" ref="H333:H336" si="147">E333+F333+G333</f>
        <v>1292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833</v>
      </c>
      <c r="F334" s="224">
        <f>V298</f>
        <v>178</v>
      </c>
      <c r="G334" s="224">
        <f t="shared" si="146"/>
        <v>209</v>
      </c>
      <c r="H334" s="230">
        <f t="shared" si="147"/>
        <v>1220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6</v>
      </c>
      <c r="G335" s="231">
        <v>0.0</v>
      </c>
      <c r="H335" s="230">
        <f t="shared" si="147"/>
        <v>13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12</v>
      </c>
      <c r="F336" s="224">
        <f>X298</f>
        <v>14</v>
      </c>
      <c r="G336" s="231">
        <v>1.0</v>
      </c>
      <c r="H336" s="230">
        <f t="shared" si="147"/>
        <v>27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1869</v>
      </c>
      <c r="F337" s="213">
        <f t="shared" si="148"/>
        <v>237</v>
      </c>
      <c r="G337" s="213">
        <f t="shared" si="148"/>
        <v>446</v>
      </c>
      <c r="H337" s="232">
        <f>H333+H334+H335+H336</f>
        <v>2552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686</v>
      </c>
      <c r="F344" s="245">
        <v>444.0</v>
      </c>
      <c r="G344" s="245">
        <f t="shared" ref="G344:G346" si="150">SUM(E344:F344)</f>
        <v>1130</v>
      </c>
      <c r="H344" s="246">
        <v>28.0</v>
      </c>
      <c r="I344" s="246">
        <v>147.0</v>
      </c>
      <c r="J344" s="246">
        <v>236.0</v>
      </c>
      <c r="K344" s="247">
        <f t="shared" ref="K344:K345" si="151">M344-L344</f>
        <v>714</v>
      </c>
      <c r="L344" s="247">
        <f t="shared" ref="L344:L345" si="152">F344+I344</f>
        <v>591</v>
      </c>
      <c r="M344" s="248">
        <f t="shared" ref="M344:M345" si="153">H333+H335</f>
        <v>1305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714</v>
      </c>
      <c r="F345" s="245">
        <v>323.0</v>
      </c>
      <c r="G345" s="245">
        <f t="shared" si="150"/>
        <v>1037</v>
      </c>
      <c r="H345" s="246">
        <v>46.0</v>
      </c>
      <c r="I345" s="246">
        <v>164.0</v>
      </c>
      <c r="J345" s="246">
        <f>SUM(H345:I345)</f>
        <v>210</v>
      </c>
      <c r="K345" s="247">
        <f t="shared" si="151"/>
        <v>760</v>
      </c>
      <c r="L345" s="247">
        <f t="shared" si="152"/>
        <v>487</v>
      </c>
      <c r="M345" s="248">
        <f t="shared" si="153"/>
        <v>1247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1400</v>
      </c>
      <c r="F346" s="250">
        <f>SUM(F344:F345)</f>
        <v>767</v>
      </c>
      <c r="G346" s="250">
        <f t="shared" si="150"/>
        <v>2167</v>
      </c>
      <c r="H346" s="251">
        <f t="shared" ref="H346:M346" si="154">SUM(H344:H345)</f>
        <v>74</v>
      </c>
      <c r="I346" s="251">
        <f t="shared" si="154"/>
        <v>311</v>
      </c>
      <c r="J346" s="251">
        <f t="shared" si="154"/>
        <v>446</v>
      </c>
      <c r="K346" s="252">
        <f t="shared" si="154"/>
        <v>1474</v>
      </c>
      <c r="L346" s="252">
        <f t="shared" si="154"/>
        <v>1078</v>
      </c>
      <c r="M346" s="253">
        <f t="shared" si="154"/>
        <v>2552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2.0</v>
      </c>
      <c r="G353" s="266">
        <f t="shared" ref="G353:G356" si="155">SUM(E353:F353)</f>
        <v>2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9.0</v>
      </c>
      <c r="G354" s="269">
        <f t="shared" si="155"/>
        <v>11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0.0</v>
      </c>
      <c r="F355" s="271">
        <v>6.0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2.0</v>
      </c>
      <c r="G356" s="275">
        <f t="shared" si="155"/>
        <v>4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4</v>
      </c>
      <c r="F357" s="277">
        <f t="shared" si="156"/>
        <v>19</v>
      </c>
      <c r="G357" s="277">
        <f t="shared" si="156"/>
        <v>23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5.0</v>
      </c>
      <c r="F358" s="279">
        <v>34.0</v>
      </c>
      <c r="G358" s="279">
        <f>SUM(E358:F358)</f>
        <v>39</v>
      </c>
      <c r="H358" s="163"/>
      <c r="I358" s="280">
        <f>G357+G358</f>
        <v>62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44051.0</v>
      </c>
      <c r="K365" s="5"/>
      <c r="L365" s="5"/>
      <c r="M365" s="5"/>
      <c r="N365" s="22"/>
      <c r="O365" s="225">
        <f>J365/J373</f>
        <v>0.5073889356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9172.0</v>
      </c>
      <c r="K366" s="5"/>
      <c r="L366" s="5"/>
      <c r="M366" s="5"/>
      <c r="N366" s="22"/>
      <c r="O366" s="225">
        <f>J366/J373</f>
        <v>0.1056450777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5974.0</v>
      </c>
      <c r="K367" s="5"/>
      <c r="L367" s="5"/>
      <c r="M367" s="5"/>
      <c r="N367" s="22"/>
      <c r="O367" s="225">
        <f>J367/J373</f>
        <v>0.06880982273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5108.0</v>
      </c>
      <c r="K368" s="5"/>
      <c r="L368" s="5"/>
      <c r="M368" s="5"/>
      <c r="N368" s="22"/>
      <c r="O368" s="225">
        <f>J368/J373</f>
        <v>0.05883504763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4616.0</v>
      </c>
      <c r="K369" s="5"/>
      <c r="L369" s="5"/>
      <c r="M369" s="5"/>
      <c r="N369" s="22"/>
      <c r="O369" s="225">
        <f>J369/J373</f>
        <v>0.05316808533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3942.0</v>
      </c>
      <c r="K370" s="5"/>
      <c r="L370" s="5"/>
      <c r="M370" s="5"/>
      <c r="N370" s="22"/>
      <c r="O370" s="225">
        <f>J370/J373</f>
        <v>0.0454048077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7944.0</v>
      </c>
      <c r="K371" s="5"/>
      <c r="L371" s="5"/>
      <c r="M371" s="5"/>
      <c r="N371" s="22"/>
      <c r="O371" s="225">
        <f>J371/J373</f>
        <v>0.09150070837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6012.0</v>
      </c>
      <c r="K372" s="5"/>
      <c r="L372" s="5"/>
      <c r="M372" s="5"/>
      <c r="N372" s="22"/>
      <c r="O372" s="225">
        <f>J372/J373</f>
        <v>0.06924751494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86819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602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17396.0</v>
      </c>
      <c r="I381" s="22"/>
      <c r="J381" s="316">
        <f>H381/H387</f>
        <v>0.2003708866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20087</v>
      </c>
      <c r="U381" s="22"/>
      <c r="V381" s="322">
        <f>T381/T387</f>
        <v>0.1885058981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3806.0</v>
      </c>
      <c r="I382" s="22"/>
      <c r="J382" s="316">
        <f>H382/H387</f>
        <v>0.04383833032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5133</v>
      </c>
      <c r="U382" s="22"/>
      <c r="V382" s="322">
        <f>T382/T387</f>
        <v>0.0481704971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0.0001036639445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0.0002346118113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0.00002303643212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0.00009384472452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21213</v>
      </c>
      <c r="I385" s="22"/>
      <c r="J385" s="316">
        <f>H385/H387</f>
        <v>0.2443359173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25255</v>
      </c>
      <c r="U385" s="22"/>
      <c r="V385" s="322">
        <f>T385/T387</f>
        <v>0.2370048518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65606</v>
      </c>
      <c r="I386" s="22"/>
      <c r="J386" s="316">
        <f>H386/H387</f>
        <v>0.7556640827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81304</v>
      </c>
      <c r="U386" s="22"/>
      <c r="V386" s="322">
        <f>T386/T387</f>
        <v>0.7629951482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86819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106559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4.0"/>
    <col customWidth="1" min="3" max="3" width="13.43"/>
    <col customWidth="1" min="4" max="4" width="30.71"/>
    <col customWidth="1" min="5" max="24" width="4.71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5.7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44439.0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8.0</v>
      </c>
      <c r="K16" s="54">
        <f t="shared" ref="K16:K17" si="3">I16-J16</f>
        <v>30</v>
      </c>
      <c r="L16" s="56">
        <f t="shared" ref="L16:L17" si="4">J16/I16</f>
        <v>0.2105263158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3.0</v>
      </c>
      <c r="G17" s="54">
        <f t="shared" si="1"/>
        <v>4</v>
      </c>
      <c r="H17" s="55">
        <f t="shared" si="2"/>
        <v>0.4285714286</v>
      </c>
      <c r="I17" s="54">
        <v>8.0</v>
      </c>
      <c r="J17" s="53">
        <v>3.0</v>
      </c>
      <c r="K17" s="54">
        <f t="shared" si="3"/>
        <v>5</v>
      </c>
      <c r="L17" s="56">
        <f t="shared" si="4"/>
        <v>0.375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4.0</v>
      </c>
      <c r="G19" s="54">
        <f t="shared" ref="G19:G20" si="5">E19-F19</f>
        <v>6</v>
      </c>
      <c r="H19" s="55">
        <f t="shared" ref="H19:H20" si="6">F19/E19</f>
        <v>0.4</v>
      </c>
      <c r="I19" s="54">
        <v>10.0</v>
      </c>
      <c r="J19" s="53">
        <v>7.0</v>
      </c>
      <c r="K19" s="54">
        <f t="shared" ref="K19:K22" si="7">I19-J19</f>
        <v>3</v>
      </c>
      <c r="L19" s="56">
        <f t="shared" ref="L19:L22" si="8">J19/I19</f>
        <v>0.7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61.0</v>
      </c>
      <c r="G20" s="54">
        <f t="shared" si="5"/>
        <v>19</v>
      </c>
      <c r="H20" s="55">
        <f t="shared" si="6"/>
        <v>0.7625</v>
      </c>
      <c r="I20" s="54">
        <v>70.0</v>
      </c>
      <c r="J20" s="53">
        <v>25.0</v>
      </c>
      <c r="K20" s="54">
        <f t="shared" si="7"/>
        <v>45</v>
      </c>
      <c r="L20" s="56">
        <f t="shared" si="8"/>
        <v>0.3571428571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7.0</v>
      </c>
      <c r="K21" s="54">
        <f t="shared" si="7"/>
        <v>20</v>
      </c>
      <c r="L21" s="56">
        <f t="shared" si="8"/>
        <v>0.2592592593</v>
      </c>
      <c r="M21" s="66"/>
      <c r="N21" s="61"/>
      <c r="O21" s="59"/>
      <c r="P21" s="55"/>
      <c r="Q21" s="66"/>
      <c r="R21" s="53"/>
      <c r="S21" s="54"/>
      <c r="T21" s="56"/>
      <c r="U21" s="61"/>
      <c r="V21" s="61"/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26.0</v>
      </c>
      <c r="F22" s="53">
        <v>26.0</v>
      </c>
      <c r="G22" s="54">
        <f>E22-F22</f>
        <v>0</v>
      </c>
      <c r="H22" s="55">
        <f>F22/E22</f>
        <v>1</v>
      </c>
      <c r="I22" s="54">
        <v>31.0</v>
      </c>
      <c r="J22" s="53">
        <v>29.0</v>
      </c>
      <c r="K22" s="54">
        <f t="shared" si="7"/>
        <v>2</v>
      </c>
      <c r="L22" s="56">
        <f t="shared" si="8"/>
        <v>0.935483871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>
        <v>3.0</v>
      </c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4.0</v>
      </c>
      <c r="O23" s="59">
        <f t="shared" si="9"/>
        <v>1</v>
      </c>
      <c r="P23" s="55">
        <f t="shared" si="10"/>
        <v>0.8</v>
      </c>
      <c r="Q23" s="66">
        <v>10.0</v>
      </c>
      <c r="R23" s="53">
        <v>2.0</v>
      </c>
      <c r="S23" s="54">
        <v>6.0</v>
      </c>
      <c r="T23" s="56">
        <f>R23/Q23</f>
        <v>0.2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/>
      <c r="G25" s="54">
        <v>4.0</v>
      </c>
      <c r="H25" s="55">
        <f>F25/E25</f>
        <v>0</v>
      </c>
      <c r="I25" s="54">
        <v>8.0</v>
      </c>
      <c r="J25" s="53">
        <v>4.0</v>
      </c>
      <c r="K25" s="54">
        <f t="shared" ref="K25:K30" si="11">I25-J25</f>
        <v>4</v>
      </c>
      <c r="L25" s="56">
        <f t="shared" ref="L25:L30" si="12">J25/I25</f>
        <v>0.5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22.0</v>
      </c>
      <c r="K26" s="54">
        <f t="shared" si="11"/>
        <v>8</v>
      </c>
      <c r="L26" s="56">
        <f t="shared" si="12"/>
        <v>0.7333333333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7.0</v>
      </c>
      <c r="K27" s="54">
        <f t="shared" si="11"/>
        <v>8</v>
      </c>
      <c r="L27" s="56">
        <f t="shared" si="12"/>
        <v>0.4666666667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71.0</v>
      </c>
      <c r="F28" s="53">
        <v>40.0</v>
      </c>
      <c r="G28" s="54">
        <f t="shared" ref="G28:G29" si="13">E28-F28</f>
        <v>31</v>
      </c>
      <c r="H28" s="55">
        <f t="shared" ref="H28:H29" si="14">F28/E28</f>
        <v>0.5633802817</v>
      </c>
      <c r="I28" s="54">
        <v>24.0</v>
      </c>
      <c r="J28" s="53">
        <v>23.0</v>
      </c>
      <c r="K28" s="54">
        <f t="shared" si="11"/>
        <v>1</v>
      </c>
      <c r="L28" s="56">
        <f t="shared" si="12"/>
        <v>0.9583333333</v>
      </c>
      <c r="M28" s="66"/>
      <c r="N28" s="61"/>
      <c r="O28" s="59"/>
      <c r="P28" s="55"/>
      <c r="Q28" s="66">
        <v>10.0</v>
      </c>
      <c r="R28" s="53">
        <v>1.0</v>
      </c>
      <c r="S28" s="54">
        <f>Q28-R28</f>
        <v>9</v>
      </c>
      <c r="T28" s="56">
        <f>R28/Q28</f>
        <v>0.1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83.0</v>
      </c>
      <c r="G29" s="54">
        <f t="shared" si="13"/>
        <v>23</v>
      </c>
      <c r="H29" s="55">
        <f t="shared" si="14"/>
        <v>0.7830188679</v>
      </c>
      <c r="I29" s="68">
        <v>101.0</v>
      </c>
      <c r="J29" s="69">
        <v>101.0</v>
      </c>
      <c r="K29" s="54">
        <f t="shared" si="11"/>
        <v>0</v>
      </c>
      <c r="L29" s="56">
        <f t="shared" si="12"/>
        <v>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56.0</v>
      </c>
      <c r="G34" s="54">
        <f>E34-F34</f>
        <v>12</v>
      </c>
      <c r="H34" s="55">
        <f>F34/E34</f>
        <v>0.8235294118</v>
      </c>
      <c r="I34" s="54">
        <v>14.0</v>
      </c>
      <c r="J34" s="53">
        <v>13.0</v>
      </c>
      <c r="K34" s="54">
        <f>I34-J34</f>
        <v>1</v>
      </c>
      <c r="L34" s="56">
        <f>J34/I34</f>
        <v>0.9285714286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1.0</v>
      </c>
      <c r="V35" s="61">
        <v>14.0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20.0</v>
      </c>
      <c r="G38" s="54">
        <f>E38-F38</f>
        <v>31</v>
      </c>
      <c r="H38" s="55">
        <f>F38/E38</f>
        <v>0.3921568627</v>
      </c>
      <c r="I38" s="54">
        <v>26.0</v>
      </c>
      <c r="J38" s="53">
        <v>20.0</v>
      </c>
      <c r="K38" s="54">
        <f>I38-J38</f>
        <v>6</v>
      </c>
      <c r="L38" s="56">
        <f>J38/I38</f>
        <v>0.7692307692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3.0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2.0</v>
      </c>
      <c r="X40" s="62">
        <v>3.0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18.0</v>
      </c>
      <c r="G41" s="54">
        <f t="shared" ref="G41:G42" si="15">E41-F41</f>
        <v>13</v>
      </c>
      <c r="H41" s="55">
        <f t="shared" ref="H41:H42" si="16">F41/E41</f>
        <v>0.5806451613</v>
      </c>
      <c r="I41" s="54">
        <v>36.0</v>
      </c>
      <c r="J41" s="53">
        <v>28.0</v>
      </c>
      <c r="K41" s="54">
        <f t="shared" ref="K41:K42" si="17">I41-J41</f>
        <v>8</v>
      </c>
      <c r="L41" s="56">
        <f t="shared" ref="L41:L42" si="18">J41/I41</f>
        <v>0.7777777778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190.0</v>
      </c>
      <c r="G42" s="54">
        <f t="shared" si="15"/>
        <v>16</v>
      </c>
      <c r="H42" s="55">
        <f t="shared" si="16"/>
        <v>0.9223300971</v>
      </c>
      <c r="I42" s="54">
        <v>250.0</v>
      </c>
      <c r="J42" s="53">
        <v>93.0</v>
      </c>
      <c r="K42" s="54">
        <f t="shared" si="17"/>
        <v>157</v>
      </c>
      <c r="L42" s="56">
        <f t="shared" si="18"/>
        <v>0.372</v>
      </c>
      <c r="M42" s="66"/>
      <c r="N42" s="61"/>
      <c r="O42" s="59"/>
      <c r="P42" s="55"/>
      <c r="Q42" s="66"/>
      <c r="R42" s="53"/>
      <c r="S42" s="54"/>
      <c r="T42" s="56"/>
      <c r="U42" s="61">
        <v>11.0</v>
      </c>
      <c r="V42" s="61">
        <v>4.0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>
        <v>1.0</v>
      </c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4.0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3.0</v>
      </c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9.0</v>
      </c>
      <c r="G49" s="54">
        <f>E49-F49</f>
        <v>0</v>
      </c>
      <c r="H49" s="55">
        <f>F49/E49</f>
        <v>1</v>
      </c>
      <c r="I49" s="54">
        <v>40.0</v>
      </c>
      <c r="J49" s="53">
        <v>7.0</v>
      </c>
      <c r="K49" s="54">
        <f>I49-J49</f>
        <v>33</v>
      </c>
      <c r="L49" s="56">
        <f>J49/I49</f>
        <v>0.175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/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1.0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/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>
        <v>1.0</v>
      </c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36.0</v>
      </c>
      <c r="F58" s="53">
        <v>21.0</v>
      </c>
      <c r="G58" s="54">
        <f>E58-F58</f>
        <v>15</v>
      </c>
      <c r="H58" s="55">
        <f>F58/E58</f>
        <v>0.5833333333</v>
      </c>
      <c r="I58" s="54">
        <v>48.0</v>
      </c>
      <c r="J58" s="53">
        <v>16.0</v>
      </c>
      <c r="K58" s="54">
        <f>I58-J58</f>
        <v>32</v>
      </c>
      <c r="L58" s="56">
        <f>J58/I58</f>
        <v>0.3333333333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2.0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/>
      <c r="F68" s="53"/>
      <c r="G68" s="54">
        <f>E68-F68</f>
        <v>0</v>
      </c>
      <c r="H68" s="55" t="str">
        <f>F68/E68</f>
        <v>#DIV/0!</v>
      </c>
      <c r="I68" s="54">
        <v>10.0</v>
      </c>
      <c r="J68" s="53">
        <v>0.0</v>
      </c>
      <c r="K68" s="54">
        <f>I68-J68</f>
        <v>10</v>
      </c>
      <c r="L68" s="56">
        <f>J68/I68</f>
        <v>0</v>
      </c>
      <c r="M68" s="66"/>
      <c r="N68" s="61"/>
      <c r="O68" s="59"/>
      <c r="P68" s="55"/>
      <c r="Q68" s="66"/>
      <c r="R68" s="53"/>
      <c r="S68" s="54"/>
      <c r="T68" s="56"/>
      <c r="U68" s="61"/>
      <c r="V68" s="61"/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6.0</v>
      </c>
      <c r="G73" s="54">
        <f t="shared" ref="G73:G75" si="19">E73-F73</f>
        <v>6</v>
      </c>
      <c r="H73" s="55">
        <f t="shared" ref="H73:H75" si="20">F73/E73</f>
        <v>0.5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1.0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11.0</v>
      </c>
      <c r="G75" s="54">
        <f t="shared" si="19"/>
        <v>29</v>
      </c>
      <c r="H75" s="55">
        <f t="shared" si="20"/>
        <v>0.275</v>
      </c>
      <c r="I75" s="54">
        <v>80.0</v>
      </c>
      <c r="J75" s="53">
        <v>9.0</v>
      </c>
      <c r="K75" s="54">
        <f t="shared" si="21"/>
        <v>71</v>
      </c>
      <c r="L75" s="56">
        <f t="shared" si="22"/>
        <v>0.1125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>
        <v>1.0</v>
      </c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3.0</v>
      </c>
      <c r="K78" s="54">
        <f>I78-J78</f>
        <v>17</v>
      </c>
      <c r="L78" s="56">
        <f>J78/I78</f>
        <v>0.15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/>
      <c r="V85" s="61"/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3.0</v>
      </c>
      <c r="G87" s="54">
        <f>E87-F87</f>
        <v>0</v>
      </c>
      <c r="H87" s="55">
        <f>F87/E87</f>
        <v>1</v>
      </c>
      <c r="I87" s="54">
        <v>5.0</v>
      </c>
      <c r="J87" s="53">
        <v>1.0</v>
      </c>
      <c r="K87" s="54">
        <f>I87-J87</f>
        <v>4</v>
      </c>
      <c r="L87" s="56">
        <f>J87/I87</f>
        <v>0.2</v>
      </c>
      <c r="M87" s="66"/>
      <c r="N87" s="61"/>
      <c r="O87" s="59"/>
      <c r="P87" s="55"/>
      <c r="Q87" s="66"/>
      <c r="R87" s="53"/>
      <c r="S87" s="54"/>
      <c r="T87" s="56"/>
      <c r="U87" s="61"/>
      <c r="V87" s="61"/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1.0</v>
      </c>
      <c r="K92" s="54">
        <f t="shared" ref="K92:K93" si="23">I92-J92</f>
        <v>7</v>
      </c>
      <c r="L92" s="56">
        <f t="shared" ref="L92:L93" si="24">J92/I92</f>
        <v>0.125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7.0</v>
      </c>
      <c r="K93" s="54">
        <f t="shared" si="23"/>
        <v>23</v>
      </c>
      <c r="L93" s="56">
        <f t="shared" si="24"/>
        <v>0.2333333333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>
        <v>1.0</v>
      </c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855</v>
      </c>
      <c r="F95" s="77">
        <f t="shared" si="27"/>
        <v>591</v>
      </c>
      <c r="G95" s="77">
        <f t="shared" si="25"/>
        <v>264</v>
      </c>
      <c r="H95" s="33">
        <f t="shared" si="26"/>
        <v>0.6912280702</v>
      </c>
      <c r="I95" s="32">
        <f t="shared" ref="I95:J95" si="28">SUM(I11:I94)</f>
        <v>972</v>
      </c>
      <c r="J95" s="32">
        <f t="shared" si="28"/>
        <v>445</v>
      </c>
      <c r="K95" s="32">
        <f t="shared" ref="K95:K97" si="34">I95-J95</f>
        <v>527</v>
      </c>
      <c r="L95" s="78">
        <f t="shared" ref="L95:L97" si="35">J95/I95</f>
        <v>0.45781893</v>
      </c>
      <c r="M95" s="79">
        <f t="shared" ref="M95:N95" si="29">SUM(M11:M94)</f>
        <v>10</v>
      </c>
      <c r="N95" s="79">
        <f t="shared" si="29"/>
        <v>4</v>
      </c>
      <c r="O95" s="80">
        <f t="shared" ref="O95:O96" si="36">M95-N95</f>
        <v>6</v>
      </c>
      <c r="P95" s="33">
        <f t="shared" ref="P95:P96" si="37">N95/M95</f>
        <v>0.4</v>
      </c>
      <c r="Q95" s="79">
        <f t="shared" ref="Q95:R95" si="30">SUM(Q11:Q94)</f>
        <v>22</v>
      </c>
      <c r="R95" s="79">
        <f t="shared" si="30"/>
        <v>3</v>
      </c>
      <c r="S95" s="81">
        <f t="shared" si="31"/>
        <v>19</v>
      </c>
      <c r="T95" s="78">
        <f t="shared" si="32"/>
        <v>0.1363636364</v>
      </c>
      <c r="U95" s="77">
        <f t="shared" ref="U95:X95" si="33">SUM(U11:U94)</f>
        <v>13</v>
      </c>
      <c r="V95" s="77">
        <f t="shared" si="33"/>
        <v>39</v>
      </c>
      <c r="W95" s="77">
        <f t="shared" si="33"/>
        <v>2</v>
      </c>
      <c r="X95" s="82">
        <f t="shared" si="33"/>
        <v>7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1.0</v>
      </c>
      <c r="O96" s="90">
        <f t="shared" si="36"/>
        <v>1</v>
      </c>
      <c r="P96" s="89">
        <f t="shared" si="37"/>
        <v>0.5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2.0</v>
      </c>
      <c r="G97" s="96">
        <f t="shared" si="25"/>
        <v>3</v>
      </c>
      <c r="H97" s="97">
        <f t="shared" si="26"/>
        <v>0.4</v>
      </c>
      <c r="I97" s="96">
        <v>15.0</v>
      </c>
      <c r="J97" s="95">
        <v>2.0</v>
      </c>
      <c r="K97" s="98">
        <f t="shared" si="34"/>
        <v>13</v>
      </c>
      <c r="L97" s="99">
        <f t="shared" si="35"/>
        <v>0.1333333333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3.0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/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6.0</v>
      </c>
      <c r="G100" s="96">
        <f>E100-F100</f>
        <v>7</v>
      </c>
      <c r="H100" s="97">
        <f>F100/E100</f>
        <v>0.4615384615</v>
      </c>
      <c r="I100" s="96">
        <v>20.0</v>
      </c>
      <c r="J100" s="95">
        <v>4.0</v>
      </c>
      <c r="K100" s="98">
        <f t="shared" si="38"/>
        <v>16</v>
      </c>
      <c r="L100" s="99">
        <f t="shared" si="39"/>
        <v>0.2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1.0</v>
      </c>
      <c r="K102" s="98">
        <f t="shared" si="38"/>
        <v>6</v>
      </c>
      <c r="L102" s="99">
        <f t="shared" si="39"/>
        <v>0.1428571429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1.0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3.0</v>
      </c>
      <c r="G107" s="96">
        <f>E107-F107</f>
        <v>5</v>
      </c>
      <c r="H107" s="97">
        <f>F107/E107</f>
        <v>0.375</v>
      </c>
      <c r="I107" s="96">
        <v>10.0</v>
      </c>
      <c r="J107" s="95">
        <v>0.0</v>
      </c>
      <c r="K107" s="98">
        <f t="shared" si="40"/>
        <v>10</v>
      </c>
      <c r="L107" s="99">
        <f t="shared" si="41"/>
        <v>0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8.0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1.0</v>
      </c>
      <c r="W114" s="95"/>
      <c r="X114" s="101">
        <v>2.0</v>
      </c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/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/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2.0</v>
      </c>
      <c r="G120" s="96">
        <f t="shared" ref="G120:G123" si="42">E120-F120</f>
        <v>8</v>
      </c>
      <c r="H120" s="97">
        <f t="shared" ref="H120:H123" si="43">F120/E120</f>
        <v>0.2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1.0</v>
      </c>
      <c r="G121" s="96">
        <f t="shared" si="42"/>
        <v>4</v>
      </c>
      <c r="H121" s="97">
        <f t="shared" si="43"/>
        <v>0.2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/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>
        <v>1.0</v>
      </c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32.0</v>
      </c>
      <c r="G123" s="96">
        <f t="shared" si="42"/>
        <v>38</v>
      </c>
      <c r="H123" s="97">
        <f t="shared" si="43"/>
        <v>0.4571428571</v>
      </c>
      <c r="I123" s="96">
        <v>67.0</v>
      </c>
      <c r="J123" s="95">
        <v>12.0</v>
      </c>
      <c r="K123" s="98">
        <f t="shared" si="44"/>
        <v>55</v>
      </c>
      <c r="L123" s="99">
        <f t="shared" si="45"/>
        <v>0.1791044776</v>
      </c>
      <c r="M123" s="96"/>
      <c r="N123" s="95"/>
      <c r="O123" s="98"/>
      <c r="P123" s="97"/>
      <c r="Q123" s="96"/>
      <c r="R123" s="95"/>
      <c r="S123" s="98"/>
      <c r="T123" s="99"/>
      <c r="U123" s="100">
        <v>2.0</v>
      </c>
      <c r="V123" s="95">
        <v>2.0</v>
      </c>
      <c r="W123" s="95"/>
      <c r="X123" s="101">
        <v>1.0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/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55.0</v>
      </c>
      <c r="G126" s="96">
        <f t="shared" ref="G126:G129" si="46">E126-F126</f>
        <v>15</v>
      </c>
      <c r="H126" s="97">
        <f t="shared" ref="H126:H129" si="47">F126/E126</f>
        <v>0.7857142857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>
        <v>1.0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20.0</v>
      </c>
      <c r="K127" s="98">
        <f t="shared" ref="K127:K129" si="48">I127-J127</f>
        <v>8</v>
      </c>
      <c r="L127" s="99">
        <f t="shared" ref="L127:L129" si="49">J127/I127</f>
        <v>0.7142857143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4.0</v>
      </c>
      <c r="K129" s="98">
        <f t="shared" si="48"/>
        <v>6</v>
      </c>
      <c r="L129" s="99">
        <f t="shared" si="49"/>
        <v>0.4</v>
      </c>
      <c r="M129" s="96"/>
      <c r="N129" s="95"/>
      <c r="O129" s="98"/>
      <c r="P129" s="97"/>
      <c r="Q129" s="96"/>
      <c r="R129" s="95"/>
      <c r="S129" s="98"/>
      <c r="T129" s="99"/>
      <c r="U129" s="100">
        <v>1.0</v>
      </c>
      <c r="V129" s="95">
        <v>1.0</v>
      </c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4.0</v>
      </c>
      <c r="V131" s="95">
        <v>2.0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4.0</v>
      </c>
      <c r="K136" s="98">
        <f>I136-J136</f>
        <v>8</v>
      </c>
      <c r="L136" s="99">
        <f>J136/I136</f>
        <v>0.3333333333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3.0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22.0</v>
      </c>
      <c r="K140" s="98">
        <f t="shared" si="50"/>
        <v>4</v>
      </c>
      <c r="L140" s="99">
        <f t="shared" si="51"/>
        <v>0.8461538462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5.0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7.0</v>
      </c>
      <c r="K145" s="98">
        <f t="shared" si="52"/>
        <v>5</v>
      </c>
      <c r="L145" s="99">
        <f t="shared" si="53"/>
        <v>0.5833333333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10.0</v>
      </c>
      <c r="G147" s="96">
        <f>E147-F147</f>
        <v>18</v>
      </c>
      <c r="H147" s="97">
        <f>F147/E147</f>
        <v>0.3571428571</v>
      </c>
      <c r="I147" s="96">
        <v>20.0</v>
      </c>
      <c r="J147" s="95">
        <v>16.0</v>
      </c>
      <c r="K147" s="98">
        <f>I147-J147</f>
        <v>4</v>
      </c>
      <c r="L147" s="99">
        <f>J147/I147</f>
        <v>0.8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/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18.0</v>
      </c>
      <c r="G149" s="96">
        <f>E149-F149</f>
        <v>6</v>
      </c>
      <c r="H149" s="97">
        <f>F149/E149</f>
        <v>0.75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/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5.0</v>
      </c>
      <c r="G155" s="96">
        <f>E155-F155</f>
        <v>5</v>
      </c>
      <c r="H155" s="97">
        <f>F155/E155</f>
        <v>0.5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>
        <v>1.0</v>
      </c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202</v>
      </c>
      <c r="G159" s="107">
        <f t="shared" ref="G159:G160" si="61">E159-F159</f>
        <v>154</v>
      </c>
      <c r="H159" s="108">
        <f t="shared" ref="H159:H160" si="62">F159/E159</f>
        <v>0.5674157303</v>
      </c>
      <c r="I159" s="107">
        <f t="shared" ref="I159:J159" si="55">SUM(I96:I158)</f>
        <v>276</v>
      </c>
      <c r="J159" s="107">
        <f t="shared" si="55"/>
        <v>107</v>
      </c>
      <c r="K159" s="109">
        <f t="shared" si="56"/>
        <v>169</v>
      </c>
      <c r="L159" s="110">
        <f t="shared" si="57"/>
        <v>0.3876811594</v>
      </c>
      <c r="M159" s="107">
        <f t="shared" ref="M159:N159" si="58">SUM(M96:M158)</f>
        <v>2</v>
      </c>
      <c r="N159" s="107">
        <f t="shared" si="58"/>
        <v>1</v>
      </c>
      <c r="O159" s="109">
        <f>(M159-N159)</f>
        <v>1</v>
      </c>
      <c r="P159" s="108">
        <f>N159/M159</f>
        <v>0.5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18</v>
      </c>
      <c r="V159" s="107">
        <f t="shared" si="60"/>
        <v>40</v>
      </c>
      <c r="W159" s="107">
        <f t="shared" si="60"/>
        <v>2</v>
      </c>
      <c r="X159" s="111">
        <f t="shared" si="60"/>
        <v>6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4.0</v>
      </c>
      <c r="G160" s="116">
        <f t="shared" si="61"/>
        <v>15</v>
      </c>
      <c r="H160" s="117">
        <f t="shared" si="62"/>
        <v>0.2105263158</v>
      </c>
      <c r="I160" s="116">
        <v>15.0</v>
      </c>
      <c r="J160" s="115">
        <v>6.0</v>
      </c>
      <c r="K160" s="118">
        <f t="shared" si="56"/>
        <v>9</v>
      </c>
      <c r="L160" s="119">
        <f t="shared" si="57"/>
        <v>0.4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583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>
        <v>2.0</v>
      </c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4.0</v>
      </c>
      <c r="G162" s="125">
        <f>E162-F162</f>
        <v>6</v>
      </c>
      <c r="H162" s="126">
        <f>F162/E162</f>
        <v>0.4</v>
      </c>
      <c r="I162" s="125">
        <v>5.0</v>
      </c>
      <c r="J162" s="121">
        <v>4.0</v>
      </c>
      <c r="K162" s="127">
        <f>I162-J162</f>
        <v>1</v>
      </c>
      <c r="L162" s="128">
        <f>J162/I162</f>
        <v>0.8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4.0</v>
      </c>
      <c r="G165" s="125">
        <f>E165-F165</f>
        <v>9</v>
      </c>
      <c r="H165" s="126">
        <f>F165/E165</f>
        <v>0.3076923077</v>
      </c>
      <c r="I165" s="125">
        <v>20.0</v>
      </c>
      <c r="J165" s="121">
        <v>0.0</v>
      </c>
      <c r="K165" s="127">
        <f>I165-J165</f>
        <v>20</v>
      </c>
      <c r="L165" s="128">
        <f>J165/I165</f>
        <v>0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/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2.0</v>
      </c>
      <c r="K170" s="127">
        <f t="shared" ref="K170:K171" si="63">I170-J170</f>
        <v>13</v>
      </c>
      <c r="L170" s="128">
        <f t="shared" ref="L170:L171" si="64">J170/I170</f>
        <v>0.1333333333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3.0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10.0</v>
      </c>
      <c r="G174" s="125">
        <f t="shared" ref="G174:G175" si="65">E174-F174</f>
        <v>17</v>
      </c>
      <c r="H174" s="126">
        <f t="shared" ref="H174:H175" si="66">F174/E174</f>
        <v>0.3703703704</v>
      </c>
      <c r="I174" s="125">
        <v>54.0</v>
      </c>
      <c r="J174" s="121">
        <v>20.0</v>
      </c>
      <c r="K174" s="127">
        <f t="shared" ref="K174:K175" si="67">I174-J174</f>
        <v>34</v>
      </c>
      <c r="L174" s="128">
        <f t="shared" ref="L174:L175" si="68">J174/I174</f>
        <v>0.3703703704</v>
      </c>
      <c r="M174" s="125"/>
      <c r="N174" s="121"/>
      <c r="O174" s="127"/>
      <c r="P174" s="126"/>
      <c r="Q174" s="125"/>
      <c r="R174" s="121"/>
      <c r="S174" s="127"/>
      <c r="T174" s="128"/>
      <c r="U174" s="120">
        <v>1.0</v>
      </c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4.0</v>
      </c>
      <c r="K175" s="127">
        <f t="shared" si="67"/>
        <v>6</v>
      </c>
      <c r="L175" s="128">
        <f t="shared" si="68"/>
        <v>0.4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/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/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1.0</v>
      </c>
      <c r="G187" s="125">
        <f t="shared" ref="G187:G188" si="69">E187-F187</f>
        <v>5</v>
      </c>
      <c r="H187" s="126">
        <f t="shared" ref="H187:H188" si="70">F187/E187</f>
        <v>0.1666666667</v>
      </c>
      <c r="I187" s="125">
        <v>13.0</v>
      </c>
      <c r="J187" s="121">
        <v>3.0</v>
      </c>
      <c r="K187" s="127">
        <f t="shared" ref="K187:K189" si="71">I187-J187</f>
        <v>10</v>
      </c>
      <c r="L187" s="128">
        <f t="shared" ref="L187:L189" si="72">J187/I187</f>
        <v>0.2307692308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3.0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7.0</v>
      </c>
      <c r="G188" s="125">
        <f t="shared" si="69"/>
        <v>13</v>
      </c>
      <c r="H188" s="126">
        <f t="shared" si="70"/>
        <v>0.35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1.0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11.0</v>
      </c>
      <c r="K198" s="127">
        <f>I198-J198</f>
        <v>4</v>
      </c>
      <c r="L198" s="128">
        <f>J198/I198</f>
        <v>0.7333333333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>
        <v>1.0</v>
      </c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/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3.0</v>
      </c>
      <c r="G207" s="125">
        <f t="shared" ref="G207:G210" si="73">E207-F207</f>
        <v>17</v>
      </c>
      <c r="H207" s="126">
        <f t="shared" ref="H207:H210" si="74">F207/E207</f>
        <v>0.15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2.0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17.0</v>
      </c>
      <c r="G208" s="125">
        <f t="shared" si="73"/>
        <v>39</v>
      </c>
      <c r="H208" s="126">
        <f t="shared" si="74"/>
        <v>0.3035714286</v>
      </c>
      <c r="I208" s="125">
        <v>56.0</v>
      </c>
      <c r="J208" s="121">
        <v>17.0</v>
      </c>
      <c r="K208" s="127">
        <f t="shared" si="75"/>
        <v>39</v>
      </c>
      <c r="L208" s="128">
        <f t="shared" si="76"/>
        <v>0.3035714286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3.0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5.0</v>
      </c>
      <c r="F209" s="121">
        <v>2.0</v>
      </c>
      <c r="G209" s="125">
        <f t="shared" si="73"/>
        <v>3</v>
      </c>
      <c r="H209" s="126">
        <f t="shared" si="74"/>
        <v>0.4</v>
      </c>
      <c r="I209" s="125">
        <v>5.0</v>
      </c>
      <c r="J209" s="121">
        <v>3.0</v>
      </c>
      <c r="K209" s="127">
        <f t="shared" si="75"/>
        <v>2</v>
      </c>
      <c r="L209" s="128">
        <f t="shared" si="76"/>
        <v>0.6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/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7.0</v>
      </c>
      <c r="G210" s="125">
        <f t="shared" si="73"/>
        <v>3</v>
      </c>
      <c r="H210" s="126">
        <f t="shared" si="74"/>
        <v>0.7</v>
      </c>
      <c r="I210" s="125">
        <v>20.0</v>
      </c>
      <c r="J210" s="121">
        <v>6.0</v>
      </c>
      <c r="K210" s="127">
        <f t="shared" si="75"/>
        <v>14</v>
      </c>
      <c r="L210" s="128">
        <f t="shared" si="76"/>
        <v>0.3</v>
      </c>
      <c r="M210" s="125"/>
      <c r="N210" s="121"/>
      <c r="O210" s="127"/>
      <c r="P210" s="126"/>
      <c r="Q210" s="125"/>
      <c r="R210" s="121"/>
      <c r="S210" s="127"/>
      <c r="T210" s="128"/>
      <c r="U210" s="120">
        <v>1.0</v>
      </c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>
        <v>2.0</v>
      </c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/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6.0</v>
      </c>
      <c r="K214" s="127">
        <f t="shared" ref="K214:K215" si="79">I214-J214</f>
        <v>24</v>
      </c>
      <c r="L214" s="128">
        <f t="shared" ref="L214:L215" si="80">J214/I214</f>
        <v>0.2</v>
      </c>
      <c r="M214" s="125"/>
      <c r="N214" s="121"/>
      <c r="O214" s="127"/>
      <c r="P214" s="126"/>
      <c r="Q214" s="125"/>
      <c r="R214" s="121"/>
      <c r="S214" s="127"/>
      <c r="T214" s="128"/>
      <c r="U214" s="120">
        <v>2.0</v>
      </c>
      <c r="V214" s="121"/>
      <c r="W214" s="121">
        <v>2.0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0.0</v>
      </c>
      <c r="G215" s="125">
        <f t="shared" si="77"/>
        <v>3</v>
      </c>
      <c r="H215" s="126">
        <f t="shared" si="78"/>
        <v>0</v>
      </c>
      <c r="I215" s="125">
        <v>25.0</v>
      </c>
      <c r="J215" s="121">
        <v>1.0</v>
      </c>
      <c r="K215" s="127">
        <f t="shared" si="79"/>
        <v>24</v>
      </c>
      <c r="L215" s="128">
        <f t="shared" si="80"/>
        <v>0.04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0.0</v>
      </c>
      <c r="K217" s="127">
        <f>I217-J217</f>
        <v>16</v>
      </c>
      <c r="L217" s="128">
        <f>J217/I217</f>
        <v>0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/>
      <c r="V220" s="121">
        <v>4.0</v>
      </c>
      <c r="W220" s="121"/>
      <c r="X220" s="122">
        <v>1.0</v>
      </c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2.0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269</v>
      </c>
      <c r="F222" s="77">
        <f t="shared" si="81"/>
        <v>90</v>
      </c>
      <c r="G222" s="77">
        <f t="shared" ref="G222:G223" si="86">E222-F222</f>
        <v>179</v>
      </c>
      <c r="H222" s="33">
        <f t="shared" ref="H222:H223" si="87">F222/E222</f>
        <v>0.3345724907</v>
      </c>
      <c r="I222" s="77">
        <f t="shared" ref="I222:J222" si="82">SUM(I160:I221)</f>
        <v>382</v>
      </c>
      <c r="J222" s="77">
        <f t="shared" si="82"/>
        <v>98</v>
      </c>
      <c r="K222" s="32">
        <f t="shared" ref="K222:K223" si="88">I222-J222</f>
        <v>284</v>
      </c>
      <c r="L222" s="78">
        <f t="shared" ref="L222:L223" si="89">J222/I222</f>
        <v>0.2565445026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4</v>
      </c>
      <c r="V222" s="77">
        <f t="shared" si="85"/>
        <v>25</v>
      </c>
      <c r="W222" s="77">
        <f t="shared" si="85"/>
        <v>2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14.0</v>
      </c>
      <c r="G223" s="139">
        <f t="shared" si="86"/>
        <v>42</v>
      </c>
      <c r="H223" s="140">
        <f t="shared" si="87"/>
        <v>0.25</v>
      </c>
      <c r="I223" s="139">
        <v>30.0</v>
      </c>
      <c r="J223" s="138">
        <v>7.0</v>
      </c>
      <c r="K223" s="141">
        <f t="shared" si="88"/>
        <v>23</v>
      </c>
      <c r="L223" s="142">
        <f t="shared" si="89"/>
        <v>0.2333333333</v>
      </c>
      <c r="M223" s="143"/>
      <c r="N223" s="144"/>
      <c r="O223" s="145"/>
      <c r="P223" s="146"/>
      <c r="Q223" s="143"/>
      <c r="R223" s="144"/>
      <c r="S223" s="145"/>
      <c r="T223" s="147"/>
      <c r="U223" s="144"/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/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14.0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10.0</v>
      </c>
      <c r="G232" s="143">
        <f>E232-F232</f>
        <v>13</v>
      </c>
      <c r="H232" s="146">
        <f>F232/E232</f>
        <v>0.4347826087</v>
      </c>
      <c r="I232" s="143">
        <v>58.0</v>
      </c>
      <c r="J232" s="144">
        <v>15.0</v>
      </c>
      <c r="K232" s="145">
        <f t="shared" si="90"/>
        <v>43</v>
      </c>
      <c r="L232" s="147">
        <f t="shared" si="91"/>
        <v>0.2586206897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1.0</v>
      </c>
      <c r="S233" s="145">
        <f>Q233-R233</f>
        <v>4</v>
      </c>
      <c r="T233" s="147">
        <f>R233/Q233</f>
        <v>0.2</v>
      </c>
      <c r="U233" s="144"/>
      <c r="V233" s="144">
        <v>1.0</v>
      </c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/>
      <c r="V234" s="144">
        <v>1.0</v>
      </c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>
        <v>1.0</v>
      </c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/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100.0</v>
      </c>
      <c r="F238" s="144">
        <v>55.0</v>
      </c>
      <c r="G238" s="143">
        <f t="shared" si="92"/>
        <v>45</v>
      </c>
      <c r="H238" s="146">
        <f t="shared" si="93"/>
        <v>0.55</v>
      </c>
      <c r="I238" s="143">
        <v>96.0</v>
      </c>
      <c r="J238" s="144">
        <v>90.0</v>
      </c>
      <c r="K238" s="145">
        <f>I238-J238</f>
        <v>6</v>
      </c>
      <c r="L238" s="147">
        <f>J238/I238</f>
        <v>0.9375</v>
      </c>
      <c r="M238" s="143">
        <v>5.0</v>
      </c>
      <c r="N238" s="144">
        <v>3.0</v>
      </c>
      <c r="O238" s="145">
        <f>M238-N238</f>
        <v>2</v>
      </c>
      <c r="P238" s="146">
        <f>N238/M238</f>
        <v>0.6</v>
      </c>
      <c r="Q238" s="143"/>
      <c r="R238" s="144"/>
      <c r="S238" s="145"/>
      <c r="T238" s="147"/>
      <c r="U238" s="144">
        <v>3.0</v>
      </c>
      <c r="V238" s="144">
        <v>10.0</v>
      </c>
      <c r="W238" s="144">
        <v>1.0</v>
      </c>
      <c r="X238" s="148">
        <v>5.0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>
        <v>1.0</v>
      </c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>
        <v>2.0</v>
      </c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>
        <v>1.0</v>
      </c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2.0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>
        <v>1.0</v>
      </c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1.0</v>
      </c>
      <c r="G257" s="143">
        <f>E257-F257</f>
        <v>4</v>
      </c>
      <c r="H257" s="146">
        <f>F257/E257</f>
        <v>0.2</v>
      </c>
      <c r="I257" s="143">
        <v>10.0</v>
      </c>
      <c r="J257" s="144">
        <v>9.0</v>
      </c>
      <c r="K257" s="145">
        <f>I257-J257</f>
        <v>1</v>
      </c>
      <c r="L257" s="147">
        <f>J257/I257</f>
        <v>0.9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1.0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>
        <v>1.0</v>
      </c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6.0</v>
      </c>
      <c r="K259" s="145">
        <f>I259-J259</f>
        <v>14</v>
      </c>
      <c r="L259" s="147">
        <f>J259/I259</f>
        <v>0.3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/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6.0</v>
      </c>
      <c r="G268" s="143">
        <f>E268-F268</f>
        <v>9</v>
      </c>
      <c r="H268" s="146">
        <f>F268/E268</f>
        <v>0.4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1.0</v>
      </c>
      <c r="G270" s="143">
        <f>E270-F270</f>
        <v>3</v>
      </c>
      <c r="H270" s="146">
        <f>F270/E270</f>
        <v>0.25</v>
      </c>
      <c r="I270" s="143">
        <v>10.0</v>
      </c>
      <c r="J270" s="144">
        <v>2.0</v>
      </c>
      <c r="K270" s="145">
        <f t="shared" si="96"/>
        <v>8</v>
      </c>
      <c r="L270" s="147">
        <f t="shared" si="97"/>
        <v>0.2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1.0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1.0</v>
      </c>
      <c r="K278" s="145">
        <f>I278-J278</f>
        <v>8</v>
      </c>
      <c r="L278" s="147">
        <f>J278/I278</f>
        <v>0.1111111111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1.0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1.0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8.0</v>
      </c>
      <c r="G287" s="143">
        <f t="shared" ref="G287:G289" si="98">E287-F287</f>
        <v>12</v>
      </c>
      <c r="H287" s="146">
        <f t="shared" ref="H287:H289" si="99">F287/E287</f>
        <v>0.4</v>
      </c>
      <c r="I287" s="143">
        <v>40.0</v>
      </c>
      <c r="J287" s="144">
        <v>4.0</v>
      </c>
      <c r="K287" s="145">
        <f t="shared" ref="K287:K289" si="100">I287-J287</f>
        <v>36</v>
      </c>
      <c r="L287" s="147">
        <f t="shared" ref="L287:L289" si="101">J287/I287</f>
        <v>0.1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/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1.0</v>
      </c>
      <c r="W292" s="144"/>
      <c r="X292" s="148"/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4.25" customHeight="1">
      <c r="A297" s="73" t="s">
        <v>471</v>
      </c>
      <c r="B297" s="74"/>
      <c r="C297" s="74"/>
      <c r="D297" s="75"/>
      <c r="E297" s="76">
        <f t="shared" ref="E297:F297" si="102">SUM(E223:E296)</f>
        <v>248</v>
      </c>
      <c r="F297" s="77">
        <f t="shared" si="102"/>
        <v>104</v>
      </c>
      <c r="G297" s="77">
        <f>E297-F297</f>
        <v>144</v>
      </c>
      <c r="H297" s="33">
        <f t="shared" ref="H297:H298" si="108">F297/E297</f>
        <v>0.4193548387</v>
      </c>
      <c r="I297" s="77">
        <f t="shared" ref="I297:J297" si="103">SUM(I223:I296)</f>
        <v>379</v>
      </c>
      <c r="J297" s="77">
        <f t="shared" si="103"/>
        <v>171</v>
      </c>
      <c r="K297" s="77">
        <f>I297-J297</f>
        <v>208</v>
      </c>
      <c r="L297" s="78">
        <f t="shared" ref="L297:L298" si="110">J297/I297</f>
        <v>0.4511873351</v>
      </c>
      <c r="M297" s="77">
        <f t="shared" ref="M297:N297" si="104">SUM(M223:M296)</f>
        <v>5</v>
      </c>
      <c r="N297" s="77">
        <f t="shared" si="104"/>
        <v>3</v>
      </c>
      <c r="O297" s="77">
        <f>M297-N297</f>
        <v>2</v>
      </c>
      <c r="P297" s="33">
        <f t="shared" ref="P297:P298" si="112">N297/M297</f>
        <v>0.6</v>
      </c>
      <c r="Q297" s="77">
        <f t="shared" ref="Q297:R297" si="105">SUM(Q223:Q296)</f>
        <v>5</v>
      </c>
      <c r="R297" s="77">
        <f t="shared" si="105"/>
        <v>1</v>
      </c>
      <c r="S297" s="77">
        <f>Q297-R297</f>
        <v>4</v>
      </c>
      <c r="T297" s="78">
        <f t="shared" ref="T297:T298" si="114">R297/Q297</f>
        <v>0.2</v>
      </c>
      <c r="U297" s="77">
        <f t="shared" ref="U297:X297" si="106">SUM(U223:U296)</f>
        <v>6</v>
      </c>
      <c r="V297" s="77">
        <f t="shared" si="106"/>
        <v>48</v>
      </c>
      <c r="W297" s="77">
        <f t="shared" si="106"/>
        <v>1</v>
      </c>
      <c r="X297" s="82">
        <f t="shared" si="106"/>
        <v>5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1728</v>
      </c>
      <c r="F298" s="158">
        <f t="shared" si="107"/>
        <v>987</v>
      </c>
      <c r="G298" s="158">
        <f t="shared" si="107"/>
        <v>741</v>
      </c>
      <c r="H298" s="159">
        <f t="shared" si="108"/>
        <v>0.5711805556</v>
      </c>
      <c r="I298" s="158">
        <f t="shared" ref="I298:K298" si="109">I95+I159+I222+I297</f>
        <v>2009</v>
      </c>
      <c r="J298" s="158">
        <f t="shared" si="109"/>
        <v>821</v>
      </c>
      <c r="K298" s="158">
        <f t="shared" si="109"/>
        <v>1188</v>
      </c>
      <c r="L298" s="160">
        <f t="shared" si="110"/>
        <v>0.4086610254</v>
      </c>
      <c r="M298" s="158">
        <f t="shared" ref="M298:O298" si="111">M95+M159+M222+M297</f>
        <v>22</v>
      </c>
      <c r="N298" s="158">
        <f t="shared" si="111"/>
        <v>8</v>
      </c>
      <c r="O298" s="158">
        <f t="shared" si="111"/>
        <v>14</v>
      </c>
      <c r="P298" s="159">
        <f t="shared" si="112"/>
        <v>0.3636363636</v>
      </c>
      <c r="Q298" s="158">
        <f t="shared" ref="Q298:S298" si="113">Q95+Q159+Q222+Q297</f>
        <v>34</v>
      </c>
      <c r="R298" s="158">
        <f t="shared" si="113"/>
        <v>8</v>
      </c>
      <c r="S298" s="158">
        <f t="shared" si="113"/>
        <v>26</v>
      </c>
      <c r="T298" s="160">
        <f t="shared" si="114"/>
        <v>0.2352941176</v>
      </c>
      <c r="U298" s="157">
        <f t="shared" ref="U298:X298" si="115">U95+U159+U222+U297</f>
        <v>41</v>
      </c>
      <c r="V298" s="158">
        <f t="shared" si="115"/>
        <v>152</v>
      </c>
      <c r="W298" s="158">
        <f t="shared" si="115"/>
        <v>7</v>
      </c>
      <c r="X298" s="161">
        <f t="shared" si="115"/>
        <v>19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855</v>
      </c>
      <c r="F306" s="179">
        <f t="shared" si="116"/>
        <v>591</v>
      </c>
      <c r="G306" s="178">
        <f t="shared" si="116"/>
        <v>264</v>
      </c>
      <c r="H306" s="180">
        <f t="shared" ref="H306:H307" si="120">F306/E306</f>
        <v>0.6912280702</v>
      </c>
      <c r="I306" s="178">
        <f t="shared" ref="I306:O306" si="117">(I95)</f>
        <v>972</v>
      </c>
      <c r="J306" s="179">
        <f t="shared" si="117"/>
        <v>445</v>
      </c>
      <c r="K306" s="178">
        <f t="shared" si="117"/>
        <v>527</v>
      </c>
      <c r="L306" s="180">
        <f t="shared" si="117"/>
        <v>0.45781893</v>
      </c>
      <c r="M306" s="178">
        <f t="shared" si="117"/>
        <v>10</v>
      </c>
      <c r="N306" s="179">
        <f t="shared" si="117"/>
        <v>4</v>
      </c>
      <c r="O306" s="178">
        <f t="shared" si="117"/>
        <v>6</v>
      </c>
      <c r="P306" s="180">
        <f t="shared" ref="P306:X306" si="118">P95</f>
        <v>0.4</v>
      </c>
      <c r="Q306" s="178">
        <f t="shared" si="118"/>
        <v>22</v>
      </c>
      <c r="R306" s="179">
        <f t="shared" si="118"/>
        <v>3</v>
      </c>
      <c r="S306" s="178">
        <f t="shared" si="118"/>
        <v>19</v>
      </c>
      <c r="T306" s="180">
        <f t="shared" si="118"/>
        <v>0.1363636364</v>
      </c>
      <c r="U306" s="181">
        <f t="shared" si="118"/>
        <v>13</v>
      </c>
      <c r="V306" s="181">
        <f t="shared" si="118"/>
        <v>39</v>
      </c>
      <c r="W306" s="181">
        <f t="shared" si="118"/>
        <v>2</v>
      </c>
      <c r="X306" s="182">
        <f t="shared" si="118"/>
        <v>7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202</v>
      </c>
      <c r="G307" s="184">
        <f t="shared" si="119"/>
        <v>154</v>
      </c>
      <c r="H307" s="186">
        <f t="shared" si="120"/>
        <v>0.5674157303</v>
      </c>
      <c r="I307" s="184">
        <f t="shared" ref="I307:L307" si="121">I159</f>
        <v>276</v>
      </c>
      <c r="J307" s="185">
        <f t="shared" si="121"/>
        <v>107</v>
      </c>
      <c r="K307" s="184">
        <f t="shared" si="121"/>
        <v>169</v>
      </c>
      <c r="L307" s="186">
        <f t="shared" si="121"/>
        <v>0.3876811594</v>
      </c>
      <c r="M307" s="184">
        <f t="shared" ref="M307:P307" si="122">(M159)</f>
        <v>2</v>
      </c>
      <c r="N307" s="185">
        <f t="shared" si="122"/>
        <v>1</v>
      </c>
      <c r="O307" s="184">
        <f t="shared" si="122"/>
        <v>1</v>
      </c>
      <c r="P307" s="186">
        <f t="shared" si="122"/>
        <v>0.5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18</v>
      </c>
      <c r="V307" s="185">
        <f t="shared" si="123"/>
        <v>40</v>
      </c>
      <c r="W307" s="185">
        <f t="shared" si="123"/>
        <v>2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269</v>
      </c>
      <c r="F308" s="190">
        <f t="shared" si="124"/>
        <v>90</v>
      </c>
      <c r="G308" s="189">
        <f t="shared" si="124"/>
        <v>179</v>
      </c>
      <c r="H308" s="191">
        <f t="shared" si="124"/>
        <v>0.3345724907</v>
      </c>
      <c r="I308" s="189">
        <f t="shared" si="124"/>
        <v>382</v>
      </c>
      <c r="J308" s="190">
        <f t="shared" si="124"/>
        <v>98</v>
      </c>
      <c r="K308" s="189">
        <f t="shared" si="124"/>
        <v>284</v>
      </c>
      <c r="L308" s="191">
        <f t="shared" si="124"/>
        <v>0.2565445026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4</v>
      </c>
      <c r="V308" s="192">
        <f t="shared" si="124"/>
        <v>25</v>
      </c>
      <c r="W308" s="192">
        <f t="shared" si="124"/>
        <v>2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248</v>
      </c>
      <c r="F309" s="196">
        <f t="shared" si="125"/>
        <v>104</v>
      </c>
      <c r="G309" s="195">
        <f t="shared" si="125"/>
        <v>144</v>
      </c>
      <c r="H309" s="197">
        <f t="shared" si="125"/>
        <v>0.4193548387</v>
      </c>
      <c r="I309" s="195">
        <f t="shared" si="125"/>
        <v>379</v>
      </c>
      <c r="J309" s="196">
        <f t="shared" si="125"/>
        <v>171</v>
      </c>
      <c r="K309" s="195">
        <f t="shared" si="125"/>
        <v>208</v>
      </c>
      <c r="L309" s="197">
        <f t="shared" si="125"/>
        <v>0.4511873351</v>
      </c>
      <c r="M309" s="195">
        <f t="shared" si="125"/>
        <v>5</v>
      </c>
      <c r="N309" s="196">
        <f t="shared" si="125"/>
        <v>3</v>
      </c>
      <c r="O309" s="195">
        <f t="shared" si="125"/>
        <v>2</v>
      </c>
      <c r="P309" s="197">
        <f t="shared" si="125"/>
        <v>0.6</v>
      </c>
      <c r="Q309" s="195">
        <f t="shared" si="125"/>
        <v>5</v>
      </c>
      <c r="R309" s="196">
        <f t="shared" si="125"/>
        <v>1</v>
      </c>
      <c r="S309" s="195">
        <f t="shared" si="125"/>
        <v>4</v>
      </c>
      <c r="T309" s="197">
        <f t="shared" si="125"/>
        <v>0.2</v>
      </c>
      <c r="U309" s="196">
        <f t="shared" si="125"/>
        <v>6</v>
      </c>
      <c r="V309" s="196">
        <f t="shared" si="125"/>
        <v>48</v>
      </c>
      <c r="W309" s="196">
        <f t="shared" si="125"/>
        <v>1</v>
      </c>
      <c r="X309" s="198">
        <f t="shared" si="125"/>
        <v>5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1728</v>
      </c>
      <c r="F310" s="200">
        <f t="shared" si="126"/>
        <v>987</v>
      </c>
      <c r="G310" s="200">
        <f t="shared" si="126"/>
        <v>741</v>
      </c>
      <c r="H310" s="201">
        <f t="shared" si="126"/>
        <v>0.5711805556</v>
      </c>
      <c r="I310" s="200">
        <f t="shared" si="126"/>
        <v>2009</v>
      </c>
      <c r="J310" s="200">
        <f t="shared" si="126"/>
        <v>821</v>
      </c>
      <c r="K310" s="200">
        <f t="shared" si="126"/>
        <v>1188</v>
      </c>
      <c r="L310" s="201">
        <f t="shared" si="126"/>
        <v>0.4086610254</v>
      </c>
      <c r="M310" s="200">
        <f t="shared" si="126"/>
        <v>22</v>
      </c>
      <c r="N310" s="200">
        <f t="shared" si="126"/>
        <v>8</v>
      </c>
      <c r="O310" s="200">
        <f t="shared" si="126"/>
        <v>14</v>
      </c>
      <c r="P310" s="201">
        <f t="shared" si="126"/>
        <v>0.3636363636</v>
      </c>
      <c r="Q310" s="200">
        <f t="shared" si="126"/>
        <v>34</v>
      </c>
      <c r="R310" s="200">
        <f t="shared" si="126"/>
        <v>8</v>
      </c>
      <c r="S310" s="200">
        <f t="shared" si="126"/>
        <v>26</v>
      </c>
      <c r="T310" s="201">
        <f t="shared" si="126"/>
        <v>0.2352941176</v>
      </c>
      <c r="U310" s="200">
        <f t="shared" si="126"/>
        <v>41</v>
      </c>
      <c r="V310" s="200">
        <f t="shared" si="126"/>
        <v>152</v>
      </c>
      <c r="W310" s="200">
        <f t="shared" si="126"/>
        <v>7</v>
      </c>
      <c r="X310" s="202">
        <f t="shared" si="126"/>
        <v>19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865</v>
      </c>
      <c r="F318" s="179">
        <f t="shared" si="127"/>
        <v>595</v>
      </c>
      <c r="G318" s="178">
        <f t="shared" si="127"/>
        <v>270</v>
      </c>
      <c r="H318" s="180">
        <f t="shared" ref="H318:H322" si="130">F318/E318</f>
        <v>0.6878612717</v>
      </c>
      <c r="I318" s="178">
        <f t="shared" ref="I318:K318" si="128">I306+Q306</f>
        <v>994</v>
      </c>
      <c r="J318" s="179">
        <f t="shared" si="128"/>
        <v>448</v>
      </c>
      <c r="K318" s="178">
        <f t="shared" si="128"/>
        <v>546</v>
      </c>
      <c r="L318" s="204">
        <f t="shared" ref="L318:L322" si="132">J318/I318</f>
        <v>0.4507042254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203</v>
      </c>
      <c r="G319" s="206">
        <f t="shared" si="129"/>
        <v>155</v>
      </c>
      <c r="H319" s="208">
        <f t="shared" si="130"/>
        <v>0.5670391061</v>
      </c>
      <c r="I319" s="206">
        <f t="shared" ref="I319:K319" si="131">I307+Q307</f>
        <v>278</v>
      </c>
      <c r="J319" s="207">
        <f t="shared" si="131"/>
        <v>107</v>
      </c>
      <c r="K319" s="206">
        <f t="shared" si="131"/>
        <v>171</v>
      </c>
      <c r="L319" s="209">
        <f t="shared" si="132"/>
        <v>0.3848920863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274</v>
      </c>
      <c r="F320" s="190">
        <f t="shared" si="133"/>
        <v>90</v>
      </c>
      <c r="G320" s="189">
        <f t="shared" si="133"/>
        <v>184</v>
      </c>
      <c r="H320" s="191">
        <f t="shared" si="130"/>
        <v>0.3284671533</v>
      </c>
      <c r="I320" s="189">
        <f t="shared" ref="I320:K320" si="134">I308+Q308</f>
        <v>387</v>
      </c>
      <c r="J320" s="190">
        <f t="shared" si="134"/>
        <v>102</v>
      </c>
      <c r="K320" s="189">
        <f t="shared" si="134"/>
        <v>285</v>
      </c>
      <c r="L320" s="210">
        <f t="shared" si="132"/>
        <v>0.2635658915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253</v>
      </c>
      <c r="F321" s="196">
        <f t="shared" si="135"/>
        <v>107</v>
      </c>
      <c r="G321" s="195">
        <f t="shared" si="135"/>
        <v>146</v>
      </c>
      <c r="H321" s="197">
        <f t="shared" si="130"/>
        <v>0.4229249012</v>
      </c>
      <c r="I321" s="195">
        <f t="shared" ref="I321:K321" si="136">I309+Q309</f>
        <v>384</v>
      </c>
      <c r="J321" s="196">
        <f t="shared" si="136"/>
        <v>172</v>
      </c>
      <c r="K321" s="195">
        <f t="shared" si="136"/>
        <v>212</v>
      </c>
      <c r="L321" s="211">
        <f t="shared" si="132"/>
        <v>0.4479166667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1750</v>
      </c>
      <c r="F322" s="200">
        <f t="shared" si="137"/>
        <v>995</v>
      </c>
      <c r="G322" s="213">
        <f t="shared" si="137"/>
        <v>755</v>
      </c>
      <c r="H322" s="214">
        <f t="shared" si="130"/>
        <v>0.5685714286</v>
      </c>
      <c r="I322" s="213">
        <f t="shared" ref="I322:K322" si="138">I310+Q310</f>
        <v>2043</v>
      </c>
      <c r="J322" s="200">
        <f t="shared" si="138"/>
        <v>829</v>
      </c>
      <c r="K322" s="213">
        <f t="shared" si="138"/>
        <v>1214</v>
      </c>
      <c r="L322" s="215">
        <f t="shared" si="132"/>
        <v>0.4057758199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4.2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1728</v>
      </c>
      <c r="F326" s="224">
        <f t="shared" si="139"/>
        <v>987</v>
      </c>
      <c r="G326" s="224">
        <f t="shared" si="139"/>
        <v>741</v>
      </c>
      <c r="H326" s="225">
        <f t="shared" ref="H326:H330" si="141">F326/E326</f>
        <v>0.5711805556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2009</v>
      </c>
      <c r="F327" s="224">
        <f t="shared" si="140"/>
        <v>821</v>
      </c>
      <c r="G327" s="224">
        <f t="shared" si="140"/>
        <v>1188</v>
      </c>
      <c r="H327" s="225">
        <f t="shared" si="141"/>
        <v>0.4086610254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8</v>
      </c>
      <c r="G328" s="224">
        <f t="shared" si="142"/>
        <v>14</v>
      </c>
      <c r="H328" s="225">
        <f t="shared" si="141"/>
        <v>0.3636363636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8</v>
      </c>
      <c r="G329" s="224">
        <f t="shared" si="143"/>
        <v>26</v>
      </c>
      <c r="H329" s="225">
        <f t="shared" si="141"/>
        <v>0.2352941176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3793</v>
      </c>
      <c r="F330" s="213">
        <f t="shared" si="144"/>
        <v>1824</v>
      </c>
      <c r="G330" s="213">
        <f t="shared" si="144"/>
        <v>1969</v>
      </c>
      <c r="H330" s="227">
        <f t="shared" si="141"/>
        <v>0.4808858423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987</v>
      </c>
      <c r="F333" s="224">
        <f>U298</f>
        <v>41</v>
      </c>
      <c r="G333" s="224">
        <f t="shared" ref="G333:G334" si="146">J344-G335</f>
        <v>236</v>
      </c>
      <c r="H333" s="230">
        <f t="shared" ref="H333:H336" si="147">E333+F333+G333</f>
        <v>1264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821</v>
      </c>
      <c r="F334" s="224">
        <f>V298</f>
        <v>152</v>
      </c>
      <c r="G334" s="224">
        <f t="shared" si="146"/>
        <v>203</v>
      </c>
      <c r="H334" s="230">
        <f t="shared" si="147"/>
        <v>1176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8</v>
      </c>
      <c r="F335" s="224">
        <f>W298</f>
        <v>7</v>
      </c>
      <c r="G335" s="231">
        <v>0.0</v>
      </c>
      <c r="H335" s="230">
        <f t="shared" si="147"/>
        <v>15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8</v>
      </c>
      <c r="F336" s="224">
        <f>X298</f>
        <v>19</v>
      </c>
      <c r="G336" s="231">
        <v>1.0</v>
      </c>
      <c r="H336" s="230">
        <f t="shared" si="147"/>
        <v>28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1824</v>
      </c>
      <c r="F337" s="213">
        <f t="shared" si="148"/>
        <v>219</v>
      </c>
      <c r="G337" s="213">
        <f t="shared" si="148"/>
        <v>440</v>
      </c>
      <c r="H337" s="232">
        <f>H333+H334+H335+H336</f>
        <v>2483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4.2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4.2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656</v>
      </c>
      <c r="F344" s="245">
        <v>448.0</v>
      </c>
      <c r="G344" s="245">
        <f t="shared" ref="G344:G346" si="150">SUM(E344:F344)</f>
        <v>1104</v>
      </c>
      <c r="H344" s="246">
        <v>35.0</v>
      </c>
      <c r="I344" s="246">
        <v>140.0</v>
      </c>
      <c r="J344" s="246">
        <v>236.0</v>
      </c>
      <c r="K344" s="247">
        <f t="shared" ref="K344:K345" si="151">M344-L344</f>
        <v>691</v>
      </c>
      <c r="L344" s="247">
        <f t="shared" ref="L344:L345" si="152">F344+I344</f>
        <v>588</v>
      </c>
      <c r="M344" s="248">
        <f t="shared" ref="M344:M345" si="153">H333+H335</f>
        <v>1279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681</v>
      </c>
      <c r="F345" s="245">
        <v>319.0</v>
      </c>
      <c r="G345" s="245">
        <f t="shared" si="150"/>
        <v>1000</v>
      </c>
      <c r="H345" s="246">
        <v>45.0</v>
      </c>
      <c r="I345" s="246">
        <v>159.0</v>
      </c>
      <c r="J345" s="246">
        <f>SUM(H345:I345)</f>
        <v>204</v>
      </c>
      <c r="K345" s="247">
        <f t="shared" si="151"/>
        <v>726</v>
      </c>
      <c r="L345" s="247">
        <f t="shared" si="152"/>
        <v>478</v>
      </c>
      <c r="M345" s="248">
        <f t="shared" si="153"/>
        <v>1204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1337</v>
      </c>
      <c r="F346" s="250">
        <f>SUM(F344:F345)</f>
        <v>767</v>
      </c>
      <c r="G346" s="250">
        <f t="shared" si="150"/>
        <v>2104</v>
      </c>
      <c r="H346" s="251">
        <f t="shared" ref="H346:M346" si="154">SUM(H344:H345)</f>
        <v>80</v>
      </c>
      <c r="I346" s="251">
        <f t="shared" si="154"/>
        <v>299</v>
      </c>
      <c r="J346" s="251">
        <f t="shared" si="154"/>
        <v>440</v>
      </c>
      <c r="K346" s="252">
        <f t="shared" si="154"/>
        <v>1417</v>
      </c>
      <c r="L346" s="252">
        <f t="shared" si="154"/>
        <v>1066</v>
      </c>
      <c r="M346" s="253">
        <f t="shared" si="154"/>
        <v>2483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4.0</v>
      </c>
      <c r="G353" s="266">
        <f t="shared" ref="G353:G356" si="155">SUM(E353:F353)</f>
        <v>4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3.0</v>
      </c>
      <c r="G354" s="269">
        <f t="shared" si="155"/>
        <v>5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4.25" customHeight="1">
      <c r="A355" s="162"/>
      <c r="B355" s="162"/>
      <c r="C355" s="162"/>
      <c r="D355" s="270" t="s">
        <v>267</v>
      </c>
      <c r="E355" s="271">
        <v>2.0</v>
      </c>
      <c r="F355" s="271">
        <v>10.0</v>
      </c>
      <c r="G355" s="272">
        <f t="shared" si="155"/>
        <v>12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4.25" customHeight="1">
      <c r="A356" s="162"/>
      <c r="B356" s="162"/>
      <c r="C356" s="162"/>
      <c r="D356" s="273" t="s">
        <v>361</v>
      </c>
      <c r="E356" s="274">
        <v>2.0</v>
      </c>
      <c r="F356" s="274">
        <v>2.0</v>
      </c>
      <c r="G356" s="275">
        <f t="shared" si="155"/>
        <v>4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4.25" customHeight="1">
      <c r="A357" s="162"/>
      <c r="B357" s="162"/>
      <c r="C357" s="162"/>
      <c r="D357" s="276" t="s">
        <v>510</v>
      </c>
      <c r="E357" s="277">
        <f t="shared" ref="E357:G357" si="156">SUM(E353:E356)</f>
        <v>6</v>
      </c>
      <c r="F357" s="277">
        <f t="shared" si="156"/>
        <v>19</v>
      </c>
      <c r="G357" s="277">
        <f t="shared" si="156"/>
        <v>25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35.25" customHeight="1">
      <c r="A358" s="162"/>
      <c r="B358" s="162"/>
      <c r="C358" s="162"/>
      <c r="D358" s="410" t="s">
        <v>511</v>
      </c>
      <c r="E358" s="279">
        <v>3.0</v>
      </c>
      <c r="F358" s="279">
        <v>33.0</v>
      </c>
      <c r="G358" s="279">
        <f>SUM(E358:F358)</f>
        <v>36</v>
      </c>
      <c r="H358" s="163"/>
      <c r="I358" s="280">
        <f>G357+G358</f>
        <v>61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44118.0</v>
      </c>
      <c r="K365" s="5"/>
      <c r="L365" s="5"/>
      <c r="M365" s="5"/>
      <c r="N365" s="22"/>
      <c r="O365" s="225">
        <f>J365/J373</f>
        <v>0.5073425407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9198.0</v>
      </c>
      <c r="K366" s="5"/>
      <c r="L366" s="5"/>
      <c r="M366" s="5"/>
      <c r="N366" s="22"/>
      <c r="O366" s="225">
        <f>J366/J373</f>
        <v>0.1057739854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5984.0</v>
      </c>
      <c r="K367" s="5"/>
      <c r="L367" s="5"/>
      <c r="M367" s="5"/>
      <c r="N367" s="22"/>
      <c r="O367" s="225">
        <f>J367/J373</f>
        <v>0.0688140388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5123.0</v>
      </c>
      <c r="K368" s="5"/>
      <c r="L368" s="5"/>
      <c r="M368" s="5"/>
      <c r="N368" s="22"/>
      <c r="O368" s="225">
        <f>J368/J373</f>
        <v>0.05891282098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4622.0</v>
      </c>
      <c r="K369" s="5"/>
      <c r="L369" s="5"/>
      <c r="M369" s="5"/>
      <c r="N369" s="22"/>
      <c r="O369" s="225">
        <f>J369/J373</f>
        <v>0.05315148518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3947.0</v>
      </c>
      <c r="K370" s="5"/>
      <c r="L370" s="5"/>
      <c r="M370" s="5"/>
      <c r="N370" s="22"/>
      <c r="O370" s="225">
        <f>J370/J373</f>
        <v>0.04538920641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7954.0</v>
      </c>
      <c r="K371" s="5"/>
      <c r="L371" s="5"/>
      <c r="M371" s="5"/>
      <c r="N371" s="22"/>
      <c r="O371" s="225">
        <f>J371/J373</f>
        <v>0.09146839315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6013.0</v>
      </c>
      <c r="K372" s="5"/>
      <c r="L372" s="5"/>
      <c r="M372" s="5"/>
      <c r="N372" s="22"/>
      <c r="O372" s="225">
        <f>J372/J373</f>
        <v>0.0691475293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86959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4.2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603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17413.0</v>
      </c>
      <c r="I381" s="22"/>
      <c r="J381" s="316">
        <f>H381/H387</f>
        <v>0.2002437931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20104</v>
      </c>
      <c r="U381" s="22"/>
      <c r="V381" s="322">
        <f>T381/T387</f>
        <v>0.1884178858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3815.0</v>
      </c>
      <c r="I382" s="22"/>
      <c r="J382" s="316">
        <f>H382/H387</f>
        <v>0.04387124967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5142</v>
      </c>
      <c r="U382" s="22"/>
      <c r="V382" s="322">
        <f>T382/T387</f>
        <v>0.04819164191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9.0</v>
      </c>
      <c r="I383" s="22"/>
      <c r="J383" s="316">
        <f>H383/H387</f>
        <v>0.0001034970503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25</v>
      </c>
      <c r="U383" s="22"/>
      <c r="V383" s="322">
        <f>T383/T387</f>
        <v>0.0002343039766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0.00002299934452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0.00009372159064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21239</v>
      </c>
      <c r="I385" s="22"/>
      <c r="J385" s="316">
        <f>H385/H387</f>
        <v>0.2442415391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25281</v>
      </c>
      <c r="U385" s="22"/>
      <c r="V385" s="322">
        <f>T385/T387</f>
        <v>0.2369375533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65720</v>
      </c>
      <c r="I386" s="22"/>
      <c r="J386" s="316">
        <f>H386/H387</f>
        <v>0.7557584609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81418</v>
      </c>
      <c r="U386" s="22"/>
      <c r="V386" s="322">
        <f>T386/T387</f>
        <v>0.7630624467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86959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106699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4.2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4.2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4.2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4.43"/>
    <col customWidth="1" min="3" max="3" width="10.57"/>
    <col customWidth="1" min="4" max="4" width="23.57"/>
    <col customWidth="1" min="5" max="5" width="8.71"/>
    <col customWidth="1" min="6" max="27" width="5.71"/>
    <col customWidth="1" min="28" max="36" width="6.71"/>
    <col customWidth="1" min="37" max="45" width="11.86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6"/>
    </row>
    <row r="4" ht="48.0" customHeight="1">
      <c r="A4" s="7" t="s">
        <v>604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6"/>
    </row>
    <row r="5" ht="14.25" customHeight="1">
      <c r="A5" s="9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3"/>
    </row>
    <row r="6" ht="14.25" customHeight="1">
      <c r="A6" s="411" t="s">
        <v>507</v>
      </c>
      <c r="B6" s="411" t="s">
        <v>5</v>
      </c>
      <c r="C6" s="411" t="s">
        <v>605</v>
      </c>
      <c r="D6" s="411" t="s">
        <v>606</v>
      </c>
      <c r="E6" s="411" t="s">
        <v>494</v>
      </c>
      <c r="F6" s="9" t="s">
        <v>607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3"/>
    </row>
    <row r="7" ht="28.5" customHeight="1">
      <c r="A7" s="411"/>
      <c r="B7" s="411"/>
      <c r="C7" s="411"/>
      <c r="D7" s="411"/>
      <c r="E7" s="411"/>
      <c r="F7" s="32">
        <v>1.0</v>
      </c>
      <c r="G7" s="32">
        <v>2.0</v>
      </c>
      <c r="H7" s="32">
        <v>3.0</v>
      </c>
      <c r="I7" s="32">
        <v>4.0</v>
      </c>
      <c r="J7" s="32">
        <v>5.0</v>
      </c>
      <c r="K7" s="32">
        <v>6.0</v>
      </c>
      <c r="L7" s="32">
        <v>7.0</v>
      </c>
      <c r="M7" s="32">
        <v>8.0</v>
      </c>
      <c r="N7" s="32">
        <v>9.0</v>
      </c>
      <c r="O7" s="32">
        <v>10.0</v>
      </c>
      <c r="P7" s="32">
        <v>11.0</v>
      </c>
      <c r="Q7" s="32">
        <v>12.0</v>
      </c>
      <c r="R7" s="32">
        <v>13.0</v>
      </c>
      <c r="S7" s="32">
        <v>14.0</v>
      </c>
      <c r="T7" s="32">
        <v>15.0</v>
      </c>
      <c r="U7" s="32">
        <v>16.0</v>
      </c>
      <c r="V7" s="32">
        <v>17.0</v>
      </c>
      <c r="W7" s="32">
        <v>18.0</v>
      </c>
      <c r="X7" s="32">
        <v>19.0</v>
      </c>
      <c r="Y7" s="32">
        <v>20.0</v>
      </c>
      <c r="Z7" s="32">
        <v>21.0</v>
      </c>
      <c r="AA7" s="32">
        <v>22.0</v>
      </c>
      <c r="AB7" s="32">
        <v>23.0</v>
      </c>
      <c r="AC7" s="32">
        <v>24.0</v>
      </c>
      <c r="AD7" s="32">
        <v>25.0</v>
      </c>
      <c r="AE7" s="32">
        <v>26.0</v>
      </c>
      <c r="AF7" s="32">
        <v>27.0</v>
      </c>
      <c r="AG7" s="32">
        <v>28.0</v>
      </c>
      <c r="AH7" s="32">
        <v>29.0</v>
      </c>
      <c r="AI7" s="32">
        <v>30.0</v>
      </c>
      <c r="AJ7" s="32">
        <v>31.0</v>
      </c>
    </row>
    <row r="8" ht="14.25" customHeight="1">
      <c r="A8" s="386" t="s">
        <v>476</v>
      </c>
      <c r="B8" s="37" t="s">
        <v>21</v>
      </c>
      <c r="C8" s="50" t="s">
        <v>32</v>
      </c>
      <c r="D8" s="50" t="s">
        <v>33</v>
      </c>
      <c r="E8" s="50" t="s">
        <v>13</v>
      </c>
      <c r="F8" s="55">
        <f>'01 ago'!H16</f>
        <v>0.4</v>
      </c>
      <c r="G8" s="55">
        <f>'02 ago'!H16</f>
        <v>0.3714285714</v>
      </c>
      <c r="H8" s="55">
        <f>'03 ago'!H16</f>
        <v>0.3714285714</v>
      </c>
      <c r="I8" s="55">
        <f>'04 ago'!H16</f>
        <v>0.4285714286</v>
      </c>
      <c r="J8" s="55">
        <f>'05 ago'!H16</f>
        <v>0.4285714286</v>
      </c>
      <c r="K8" s="55">
        <f>'06 ago'!H16</f>
        <v>0.4571428571</v>
      </c>
      <c r="L8" s="55">
        <f>'07 ago'!H16</f>
        <v>0.4857142857</v>
      </c>
      <c r="M8" s="55">
        <f>'08 ago'!H16</f>
        <v>0.5142857143</v>
      </c>
      <c r="N8" s="55">
        <f>'09 ago'!H16</f>
        <v>0.5142857143</v>
      </c>
      <c r="O8" s="55">
        <f>'10 ago'!H16</f>
        <v>0.4571428571</v>
      </c>
      <c r="P8" s="55">
        <f>'11 ago'!H16</f>
        <v>0.4285714286</v>
      </c>
      <c r="Q8" s="55">
        <f>'12 ago'!H16</f>
        <v>0.3714285714</v>
      </c>
      <c r="R8" s="55">
        <f>'13 ago'!H16</f>
        <v>0.3714285714</v>
      </c>
      <c r="S8" s="55">
        <f>'14 ago'!H16</f>
        <v>0.6857142857</v>
      </c>
      <c r="T8" s="55">
        <f>'15 ago'!H16</f>
        <v>0.4857142857</v>
      </c>
      <c r="U8" s="55">
        <f>'16 ago'!H16</f>
        <v>0.4857142857</v>
      </c>
      <c r="V8" s="55">
        <f>'17 ago'!H16</f>
        <v>0.4857142857</v>
      </c>
      <c r="W8" s="55">
        <f>'18 ago'!H16</f>
        <v>0.5142857143</v>
      </c>
      <c r="X8" s="55">
        <f>'19 ago'!H16</f>
        <v>0.5714285714</v>
      </c>
      <c r="Y8" s="55">
        <f>'20 ago'!H16</f>
        <v>0.5428571429</v>
      </c>
      <c r="Z8" s="55">
        <f>'21 ago'!H16</f>
        <v>0.5142857143</v>
      </c>
      <c r="AA8" s="55">
        <f>'22 ago'!H16</f>
        <v>0.4857142857</v>
      </c>
      <c r="AB8" s="55">
        <f>'23 ago'!H16</f>
        <v>0.4571428571</v>
      </c>
      <c r="AC8" s="55">
        <f>'24 ago'!H16</f>
        <v>0.4285714286</v>
      </c>
      <c r="AD8" s="55">
        <f>'25 ago'!H16</f>
        <v>0.4571428571</v>
      </c>
      <c r="AE8" s="55">
        <f>'26 ago'!H16</f>
        <v>0.4857142857</v>
      </c>
      <c r="AF8" s="55">
        <f>'27 ago'!H16</f>
        <v>0.4571428571</v>
      </c>
      <c r="AG8" s="55">
        <f>'28 ago'!H16</f>
        <v>0.4857142857</v>
      </c>
      <c r="AH8" s="55">
        <f>'29 ago'!H16</f>
        <v>0.4571428571</v>
      </c>
      <c r="AI8" s="55">
        <f>'30 ago'!H16</f>
        <v>0.5142857143</v>
      </c>
      <c r="AJ8" s="55">
        <f>'31 de agosto'!H16</f>
        <v>0.5142857143</v>
      </c>
    </row>
    <row r="9" ht="14.25" customHeight="1">
      <c r="A9" s="386"/>
      <c r="B9" s="37"/>
      <c r="C9" s="50"/>
      <c r="D9" s="50"/>
      <c r="E9" s="50" t="s">
        <v>608</v>
      </c>
      <c r="F9" s="55">
        <f>'01 ago'!L16</f>
        <v>0.2894736842</v>
      </c>
      <c r="G9" s="55">
        <f>'02 ago'!L16</f>
        <v>0.2894736842</v>
      </c>
      <c r="H9" s="55">
        <f>'03 ago'!L16</f>
        <v>0.3421052632</v>
      </c>
      <c r="I9" s="55">
        <f>'04 ago'!L16</f>
        <v>0.3947368421</v>
      </c>
      <c r="J9" s="55">
        <f>'05 ago'!L16</f>
        <v>0.5263157895</v>
      </c>
      <c r="K9" s="55">
        <f>'06 ago'!L16</f>
        <v>0.4210526316</v>
      </c>
      <c r="L9" s="55">
        <f>'07 ago'!L16</f>
        <v>0.4210526316</v>
      </c>
      <c r="M9" s="55">
        <f>'08 ago'!L16</f>
        <v>0.3421052632</v>
      </c>
      <c r="N9" s="55">
        <f>'09 ago'!L16</f>
        <v>0.3421052632</v>
      </c>
      <c r="O9" s="55">
        <f>'10 ago'!L16</f>
        <v>0.4473684211</v>
      </c>
      <c r="P9" s="55">
        <f>'11 ago'!L16</f>
        <v>0.4473684211</v>
      </c>
      <c r="Q9" s="55">
        <f>'12 ago'!L16</f>
        <v>0.4473684211</v>
      </c>
      <c r="R9" s="55">
        <f>'13 ago'!L16</f>
        <v>0.3421052632</v>
      </c>
      <c r="S9" s="55">
        <f>'14 ago'!L16</f>
        <v>0.2894736842</v>
      </c>
      <c r="T9" s="55">
        <f>'15 ago'!L16</f>
        <v>0.3157894737</v>
      </c>
      <c r="U9" s="55">
        <f>'16 ago'!L16</f>
        <v>0.3684210526</v>
      </c>
      <c r="V9" s="55">
        <f>'17 ago'!L16</f>
        <v>0.5</v>
      </c>
      <c r="W9" s="55">
        <f>'18 ago'!L16</f>
        <v>0.5526315789</v>
      </c>
      <c r="X9" s="55">
        <f>'19 ago'!L16</f>
        <v>0.4736842105</v>
      </c>
      <c r="Y9" s="55">
        <f>'20 ago'!L16</f>
        <v>0.3421052632</v>
      </c>
      <c r="Z9" s="55">
        <f>'21 ago'!L16</f>
        <v>0.3421052632</v>
      </c>
      <c r="AA9" s="55">
        <f>'22 ago'!L16</f>
        <v>0.3157894737</v>
      </c>
      <c r="AB9" s="55">
        <f>'23 ago'!L16</f>
        <v>0.3421052632</v>
      </c>
      <c r="AC9" s="55">
        <f>'24 ago'!L16</f>
        <v>0.3421052632</v>
      </c>
      <c r="AD9" s="55">
        <f>'25 ago'!L16</f>
        <v>0.3421052632</v>
      </c>
      <c r="AE9" s="55">
        <f>'26 ago'!L16</f>
        <v>0.4473684211</v>
      </c>
      <c r="AF9" s="55">
        <f>'27 ago'!L16</f>
        <v>0.4210526316</v>
      </c>
      <c r="AG9" s="55">
        <f>'28 ago'!L16</f>
        <v>0.3684210526</v>
      </c>
      <c r="AH9" s="55">
        <f>'29 ago'!L16</f>
        <v>0.2368421053</v>
      </c>
      <c r="AI9" s="55">
        <f>'30 ago'!L16</f>
        <v>0.2105263158</v>
      </c>
      <c r="AJ9" s="55">
        <f>'31 de agosto'!L16</f>
        <v>0.2105263158</v>
      </c>
    </row>
    <row r="10" ht="14.25" customHeight="1">
      <c r="A10" s="386"/>
      <c r="B10" s="50" t="s">
        <v>34</v>
      </c>
      <c r="C10" s="50" t="s">
        <v>35</v>
      </c>
      <c r="D10" s="50" t="s">
        <v>36</v>
      </c>
      <c r="E10" s="50" t="s">
        <v>13</v>
      </c>
      <c r="F10" s="55">
        <f>'01 ago'!H17</f>
        <v>0.8571428571</v>
      </c>
      <c r="G10" s="55">
        <f>'02 ago'!H17</f>
        <v>0.8571428571</v>
      </c>
      <c r="H10" s="55">
        <f>'03 ago'!H17</f>
        <v>0.7142857143</v>
      </c>
      <c r="I10" s="55">
        <f>'04 ago'!H17</f>
        <v>0.7142857143</v>
      </c>
      <c r="J10" s="55">
        <f>'05 ago'!H17</f>
        <v>0.7142857143</v>
      </c>
      <c r="K10" s="55">
        <f>'06 ago'!H17</f>
        <v>0.7142857143</v>
      </c>
      <c r="L10" s="55">
        <f>'07 ago'!H17</f>
        <v>0.8571428571</v>
      </c>
      <c r="M10" s="55">
        <f>'08 ago'!H17</f>
        <v>0.7142857143</v>
      </c>
      <c r="N10" s="55">
        <f>'09 ago'!H17</f>
        <v>0.8571428571</v>
      </c>
      <c r="O10" s="55">
        <f>'10 ago'!H17</f>
        <v>0.7142857143</v>
      </c>
      <c r="P10" s="55">
        <f>'11 ago'!H17</f>
        <v>0.7142857143</v>
      </c>
      <c r="Q10" s="55">
        <f>'12 ago'!H17</f>
        <v>1</v>
      </c>
      <c r="R10" s="55">
        <f>'13 ago'!H17</f>
        <v>1</v>
      </c>
      <c r="S10" s="55">
        <f>'14 ago'!H17</f>
        <v>1</v>
      </c>
      <c r="T10" s="55">
        <f>'15 ago'!H17</f>
        <v>1</v>
      </c>
      <c r="U10" s="55">
        <f>'16 ago'!H17</f>
        <v>1</v>
      </c>
      <c r="V10" s="55">
        <f>'17 ago'!H17</f>
        <v>0.7142857143</v>
      </c>
      <c r="W10" s="55">
        <f>'18 ago'!H17</f>
        <v>0.7142857143</v>
      </c>
      <c r="X10" s="55">
        <f>'19 ago'!H17</f>
        <v>0.7142857143</v>
      </c>
      <c r="Y10" s="55">
        <f>'20 ago'!H17</f>
        <v>0.8571428571</v>
      </c>
      <c r="Z10" s="55">
        <f>'21 ago'!H17</f>
        <v>0.8571428571</v>
      </c>
      <c r="AA10" s="55">
        <f>'22 ago'!H17</f>
        <v>1</v>
      </c>
      <c r="AB10" s="55">
        <f>'23 ago'!H17</f>
        <v>1</v>
      </c>
      <c r="AC10" s="55">
        <f>'24 ago'!H17</f>
        <v>1</v>
      </c>
      <c r="AD10" s="55">
        <f>'25 ago'!H17</f>
        <v>1</v>
      </c>
      <c r="AE10" s="55">
        <f>'26 ago'!H17</f>
        <v>1</v>
      </c>
      <c r="AF10" s="55">
        <f>'27 ago'!H17</f>
        <v>1</v>
      </c>
      <c r="AG10" s="55">
        <f>'28 ago'!H17</f>
        <v>0.7142857143</v>
      </c>
      <c r="AH10" s="55">
        <f>'29 ago'!H17</f>
        <v>0.7142857143</v>
      </c>
      <c r="AI10" s="55">
        <f>'30 ago'!H17</f>
        <v>0.4285714286</v>
      </c>
      <c r="AJ10" s="55">
        <f>'31 de agosto'!H17</f>
        <v>0.4285714286</v>
      </c>
    </row>
    <row r="11" ht="14.25" customHeight="1">
      <c r="A11" s="386"/>
      <c r="B11" s="50"/>
      <c r="C11" s="50"/>
      <c r="D11" s="50"/>
      <c r="E11" s="50" t="s">
        <v>608</v>
      </c>
      <c r="F11" s="55">
        <f>'01 ago'!L17</f>
        <v>0.75</v>
      </c>
      <c r="G11" s="55">
        <f>'02 ago'!L17</f>
        <v>0.875</v>
      </c>
      <c r="H11" s="55">
        <f>'03 ago'!L17</f>
        <v>0.75</v>
      </c>
      <c r="I11" s="55">
        <f>'04 ago'!L17</f>
        <v>0.875</v>
      </c>
      <c r="J11" s="55">
        <f>'05 ago'!L17</f>
        <v>1</v>
      </c>
      <c r="K11" s="55">
        <f>'06 ago'!L17</f>
        <v>1</v>
      </c>
      <c r="L11" s="55">
        <f>'07 ago'!L17</f>
        <v>0.75</v>
      </c>
      <c r="M11" s="55">
        <f>'08 ago'!L17</f>
        <v>0.75</v>
      </c>
      <c r="N11" s="55">
        <f>'09 ago'!L17</f>
        <v>0.5</v>
      </c>
      <c r="O11" s="55">
        <f>'10 ago'!L17</f>
        <v>1</v>
      </c>
      <c r="P11" s="55">
        <f>'11 ago'!L17</f>
        <v>1</v>
      </c>
      <c r="Q11" s="55">
        <f>'12 ago'!L17</f>
        <v>1</v>
      </c>
      <c r="R11" s="55">
        <f>'13 ago'!L17</f>
        <v>1</v>
      </c>
      <c r="S11" s="55">
        <f>'14 ago'!L17</f>
        <v>1</v>
      </c>
      <c r="T11" s="55">
        <f>'15 ago'!L17</f>
        <v>1</v>
      </c>
      <c r="U11" s="55">
        <f>'16 ago'!L17</f>
        <v>1</v>
      </c>
      <c r="V11" s="55">
        <f>'17 ago'!L17</f>
        <v>1</v>
      </c>
      <c r="W11" s="55">
        <f>'18 ago'!L17</f>
        <v>1</v>
      </c>
      <c r="X11" s="55">
        <f>'19 ago'!L17</f>
        <v>0.875</v>
      </c>
      <c r="Y11" s="55">
        <f>'20 ago'!L17</f>
        <v>0.875</v>
      </c>
      <c r="Z11" s="412">
        <f>'21 ago'!L17</f>
        <v>0.875</v>
      </c>
      <c r="AA11" s="55">
        <f>'22 ago'!L17</f>
        <v>0.625</v>
      </c>
      <c r="AB11" s="55">
        <f>'23 ago'!L17</f>
        <v>0.75</v>
      </c>
      <c r="AC11" s="55">
        <f>'24 ago'!L17</f>
        <v>0.875</v>
      </c>
      <c r="AD11" s="55">
        <f>'25 ago'!L17</f>
        <v>0.625</v>
      </c>
      <c r="AE11" s="55">
        <f>'26 ago'!L17</f>
        <v>0.75</v>
      </c>
      <c r="AF11" s="55">
        <f>'27 ago'!L16</f>
        <v>0.4210526316</v>
      </c>
      <c r="AG11" s="55">
        <f>'28 ago'!L17</f>
        <v>0.375</v>
      </c>
      <c r="AH11" s="55">
        <f>'29 ago'!L17</f>
        <v>0.375</v>
      </c>
      <c r="AI11" s="55">
        <f>'30 ago'!L17</f>
        <v>0.375</v>
      </c>
      <c r="AJ11" s="55">
        <f>'31 de agosto'!L17</f>
        <v>0.375</v>
      </c>
    </row>
    <row r="12" ht="14.25" customHeight="1">
      <c r="A12" s="386"/>
      <c r="B12" s="50"/>
      <c r="C12" s="50"/>
      <c r="D12" s="50" t="s">
        <v>38</v>
      </c>
      <c r="E12" s="50" t="s">
        <v>13</v>
      </c>
      <c r="F12" s="55">
        <f>'01 ago'!H19</f>
        <v>0.4</v>
      </c>
      <c r="G12" s="55">
        <f>'02 ago'!H19</f>
        <v>0.6</v>
      </c>
      <c r="H12" s="55">
        <f>'03 ago'!H19</f>
        <v>0.4</v>
      </c>
      <c r="I12" s="55">
        <f>'04 ago'!H19</f>
        <v>0.3</v>
      </c>
      <c r="J12" s="55">
        <f>'05 ago'!H19</f>
        <v>0.1</v>
      </c>
      <c r="K12" s="55">
        <f>'06 ago'!H19</f>
        <v>0.1</v>
      </c>
      <c r="L12" s="55">
        <f>'07 ago'!H19</f>
        <v>0.2</v>
      </c>
      <c r="M12" s="55">
        <f>'08 ago'!H19</f>
        <v>0.4</v>
      </c>
      <c r="N12" s="55">
        <f>'09 ago'!H19</f>
        <v>0.1</v>
      </c>
      <c r="O12" s="55">
        <f>'10 ago'!H19</f>
        <v>0.2</v>
      </c>
      <c r="P12" s="55">
        <f>'11 ago'!H19</f>
        <v>0.3</v>
      </c>
      <c r="Q12" s="55">
        <f>'12 ago'!H19</f>
        <v>0.2</v>
      </c>
      <c r="R12" s="55">
        <f>'13 ago'!H19</f>
        <v>0.1</v>
      </c>
      <c r="S12" s="55">
        <f>'14 ago'!H19</f>
        <v>0.1</v>
      </c>
      <c r="T12" s="55">
        <f>'15 ago'!H19</f>
        <v>0</v>
      </c>
      <c r="U12" s="55">
        <f>'16 ago'!H19</f>
        <v>0</v>
      </c>
      <c r="V12" s="55">
        <f>'17 ago'!H19</f>
        <v>0</v>
      </c>
      <c r="W12" s="55">
        <f>'18 ago'!H19</f>
        <v>0.1</v>
      </c>
      <c r="X12" s="55">
        <f>'19 ago'!H19</f>
        <v>0.2</v>
      </c>
      <c r="Y12" s="55">
        <f>'20 ago'!H19</f>
        <v>0.2</v>
      </c>
      <c r="Z12" s="55">
        <f>'21 ago'!H19</f>
        <v>0.6</v>
      </c>
      <c r="AA12" s="55">
        <f>'22 ago'!H19</f>
        <v>0.3</v>
      </c>
      <c r="AB12" s="55">
        <f>'23 ago'!H19</f>
        <v>0.3</v>
      </c>
      <c r="AC12" s="55">
        <f>'24 ago'!H19</f>
        <v>0.6</v>
      </c>
      <c r="AD12" s="55">
        <f>'25 ago'!H19</f>
        <v>0.4</v>
      </c>
      <c r="AE12" s="55">
        <f>'26 ago'!H19</f>
        <v>0.5</v>
      </c>
      <c r="AF12" s="55">
        <f>'27 ago'!H19</f>
        <v>0.5</v>
      </c>
      <c r="AG12" s="55">
        <f>'28 ago'!H19</f>
        <v>0.5</v>
      </c>
      <c r="AH12" s="55">
        <f>'29 ago'!H19</f>
        <v>0.5</v>
      </c>
      <c r="AI12" s="55">
        <f>'30 ago'!H19</f>
        <v>0.3</v>
      </c>
      <c r="AJ12" s="55">
        <f>'31 de agosto'!H19</f>
        <v>0.4</v>
      </c>
    </row>
    <row r="13" ht="14.25" customHeight="1">
      <c r="A13" s="386"/>
      <c r="B13" s="50"/>
      <c r="C13" s="50"/>
      <c r="D13" s="50"/>
      <c r="E13" s="50" t="s">
        <v>608</v>
      </c>
      <c r="F13" s="55">
        <f>'01 ago'!L19</f>
        <v>0.8</v>
      </c>
      <c r="G13" s="55">
        <f>'02 ago'!L19</f>
        <v>0.2</v>
      </c>
      <c r="H13" s="55">
        <f>'03 ago'!L19</f>
        <v>0.8</v>
      </c>
      <c r="I13" s="55">
        <f>'04 ago'!L19</f>
        <v>0.7</v>
      </c>
      <c r="J13" s="55">
        <f>'05 ago'!L19</f>
        <v>0.6</v>
      </c>
      <c r="K13" s="55">
        <f>'06 ago'!L19</f>
        <v>0.8</v>
      </c>
      <c r="L13" s="55">
        <f>'07 ago'!L19</f>
        <v>0.9</v>
      </c>
      <c r="M13" s="55">
        <f>'08 ago'!L19</f>
        <v>0.4</v>
      </c>
      <c r="N13" s="55">
        <f>'09 ago'!L19</f>
        <v>0.4</v>
      </c>
      <c r="O13" s="55">
        <f>'10 ago'!L19</f>
        <v>0.3</v>
      </c>
      <c r="P13" s="55">
        <f>'11 ago'!L19</f>
        <v>0.3</v>
      </c>
      <c r="Q13" s="55">
        <f>'12 ago'!L19</f>
        <v>0.6</v>
      </c>
      <c r="R13" s="55">
        <f>'13 ago'!L19</f>
        <v>0.7</v>
      </c>
      <c r="S13" s="55">
        <f>'14 ago'!L19</f>
        <v>0.9</v>
      </c>
      <c r="T13" s="55">
        <f>'15 ago'!L19</f>
        <v>0.7</v>
      </c>
      <c r="U13" s="55">
        <f>'16 ago'!L19</f>
        <v>0.3</v>
      </c>
      <c r="V13" s="55">
        <f>'17 ago'!L19</f>
        <v>0.4</v>
      </c>
      <c r="W13" s="55">
        <f>'18 ago'!L19</f>
        <v>0.5</v>
      </c>
      <c r="X13" s="55">
        <f>'19 ago'!L19</f>
        <v>0.4</v>
      </c>
      <c r="Y13" s="55">
        <f>'20 ago'!L19</f>
        <v>0.3</v>
      </c>
      <c r="Z13" s="55">
        <f>'21 ago'!L19</f>
        <v>0.9</v>
      </c>
      <c r="AA13" s="55">
        <f>'22 ago'!L19</f>
        <v>0.8</v>
      </c>
      <c r="AB13" s="55">
        <f>'23 ago'!L19</f>
        <v>0.5</v>
      </c>
      <c r="AC13" s="55">
        <f>'24 ago'!L19</f>
        <v>0.5</v>
      </c>
      <c r="AD13" s="55">
        <f>'25 ago'!L19</f>
        <v>0.5</v>
      </c>
      <c r="AE13" s="55">
        <f>'26 ago'!L19</f>
        <v>0.2</v>
      </c>
      <c r="AF13" s="55">
        <f>'27 ago'!L19</f>
        <v>0.4</v>
      </c>
      <c r="AG13" s="55">
        <f>'28 ago'!L19</f>
        <v>0.6</v>
      </c>
      <c r="AH13" s="55">
        <f>'29 ago'!L19</f>
        <v>0.5</v>
      </c>
      <c r="AI13" s="55">
        <f>'30 ago'!L19</f>
        <v>0.2</v>
      </c>
      <c r="AJ13" s="55">
        <f>'31 de agosto'!L19</f>
        <v>0.7</v>
      </c>
    </row>
    <row r="14" ht="15.0" customHeight="1">
      <c r="A14" s="386"/>
      <c r="B14" s="50"/>
      <c r="C14" s="50"/>
      <c r="D14" s="50" t="s">
        <v>40</v>
      </c>
      <c r="E14" s="50" t="s">
        <v>13</v>
      </c>
      <c r="F14" s="55">
        <f>'01 ago'!H20</f>
        <v>0.6125</v>
      </c>
      <c r="G14" s="55">
        <f>'02 ago'!H20</f>
        <v>0.7</v>
      </c>
      <c r="H14" s="55">
        <f>'03 ago'!H20</f>
        <v>0.6875</v>
      </c>
      <c r="I14" s="55">
        <f>'04 ago'!H20</f>
        <v>0.7</v>
      </c>
      <c r="J14" s="55">
        <f>'05 ago'!H20</f>
        <v>0.65</v>
      </c>
      <c r="K14" s="55">
        <f>'06 ago'!H20</f>
        <v>0.7125</v>
      </c>
      <c r="L14" s="55">
        <f>'07 ago'!H20</f>
        <v>0.675</v>
      </c>
      <c r="M14" s="55">
        <f>'08 ago'!H20</f>
        <v>0.7375</v>
      </c>
      <c r="N14" s="55">
        <f>'09 ago'!H20</f>
        <v>0.8</v>
      </c>
      <c r="O14" s="55">
        <f>'10 ago'!H20</f>
        <v>0.85</v>
      </c>
      <c r="P14" s="55">
        <f>'11 ago'!H20</f>
        <v>0.7875</v>
      </c>
      <c r="Q14" s="55">
        <f>'12 ago'!H20</f>
        <v>0.75</v>
      </c>
      <c r="R14" s="55">
        <f>'13 ago'!H20</f>
        <v>0.7875</v>
      </c>
      <c r="S14" s="55">
        <f>'14 ago'!H20</f>
        <v>0.775</v>
      </c>
      <c r="T14" s="55">
        <f>'15 ago'!H20</f>
        <v>0.775</v>
      </c>
      <c r="U14" s="55">
        <f>'16 ago'!H20</f>
        <v>0.775</v>
      </c>
      <c r="V14" s="55">
        <f>'17 ago'!H20</f>
        <v>0.7625</v>
      </c>
      <c r="W14" s="55">
        <f>'18 ago'!H20</f>
        <v>0.75</v>
      </c>
      <c r="X14" s="55">
        <f>'19 ago'!H20</f>
        <v>0.7375</v>
      </c>
      <c r="Y14" s="55">
        <f>'20 ago'!H20</f>
        <v>0.8125</v>
      </c>
      <c r="Z14" s="55">
        <f>'21 ago'!H20</f>
        <v>0.8375</v>
      </c>
      <c r="AA14" s="55">
        <f>'22 ago'!H20</f>
        <v>0.8125</v>
      </c>
      <c r="AB14" s="55">
        <f>'23 ago'!H20</f>
        <v>0.8625</v>
      </c>
      <c r="AC14" s="55">
        <f>'24 ago'!H20</f>
        <v>0.775</v>
      </c>
      <c r="AD14" s="55">
        <f>'25 ago'!H20</f>
        <v>0.825</v>
      </c>
      <c r="AE14" s="55">
        <f>'26 ago'!H20</f>
        <v>0.75</v>
      </c>
      <c r="AF14" s="55">
        <f>'27 ago'!H20</f>
        <v>0.775</v>
      </c>
      <c r="AG14" s="55">
        <f>'28 ago'!H20</f>
        <v>0.6875</v>
      </c>
      <c r="AH14" s="55">
        <f>'29 ago'!H20</f>
        <v>0.775</v>
      </c>
      <c r="AI14" s="55">
        <f>'30 ago'!H20</f>
        <v>0.75</v>
      </c>
      <c r="AJ14" s="55">
        <f>'31 de agosto'!H20</f>
        <v>0.7625</v>
      </c>
    </row>
    <row r="15" ht="15.0" customHeight="1">
      <c r="A15" s="386"/>
      <c r="B15" s="50"/>
      <c r="C15" s="50"/>
      <c r="D15" s="50"/>
      <c r="E15" s="50" t="s">
        <v>608</v>
      </c>
      <c r="F15" s="55">
        <f>'01 ago'!L20</f>
        <v>0.7</v>
      </c>
      <c r="G15" s="55">
        <f>'02 ago'!L20</f>
        <v>0.6857142857</v>
      </c>
      <c r="H15" s="55">
        <f>'03 ago'!L20</f>
        <v>0.6571428571</v>
      </c>
      <c r="I15" s="55">
        <f>'04 ago'!L20</f>
        <v>0.6142857143</v>
      </c>
      <c r="J15" s="55">
        <f>'05 ago'!L20</f>
        <v>0.6714285714</v>
      </c>
      <c r="K15" s="55">
        <f>'06 ago'!L20</f>
        <v>0.7</v>
      </c>
      <c r="L15" s="55">
        <f>'07 ago'!L20</f>
        <v>0.6285714286</v>
      </c>
      <c r="M15" s="55">
        <f>'08 ago'!L20</f>
        <v>0.6285714286</v>
      </c>
      <c r="N15" s="55">
        <f>'09 ago'!L20</f>
        <v>0.7</v>
      </c>
      <c r="O15" s="55">
        <f>'10 ago'!L20</f>
        <v>0.6571428571</v>
      </c>
      <c r="P15" s="55">
        <f>'11 ago'!L20</f>
        <v>0.5857142857</v>
      </c>
      <c r="Q15" s="55">
        <f>'12 ago'!L20</f>
        <v>0.6285714286</v>
      </c>
      <c r="R15" s="55">
        <f>'13 ago'!L20</f>
        <v>0.5285714286</v>
      </c>
      <c r="S15" s="55">
        <f>'14 ago'!L20</f>
        <v>0.4857142857</v>
      </c>
      <c r="T15" s="55">
        <f>'15 ago'!L20</f>
        <v>0.5428571429</v>
      </c>
      <c r="U15" s="55">
        <f>'16 ago'!L20</f>
        <v>0.6857142857</v>
      </c>
      <c r="V15" s="55">
        <f>'17 ago'!L20</f>
        <v>0.5857142857</v>
      </c>
      <c r="W15" s="55">
        <f>'18 ago'!L20</f>
        <v>0.5428571429</v>
      </c>
      <c r="X15" s="55">
        <f>'19 ago'!L20</f>
        <v>0.5</v>
      </c>
      <c r="Y15" s="55">
        <f>'20 ago'!L20</f>
        <v>0.4714285714</v>
      </c>
      <c r="Z15" s="55">
        <f>'21 ago'!L20</f>
        <v>0.4571428571</v>
      </c>
      <c r="AA15" s="55">
        <f>'22 ago'!L20</f>
        <v>0.5285714286</v>
      </c>
      <c r="AB15" s="55">
        <f>'23 ago'!L20</f>
        <v>0.4714285714</v>
      </c>
      <c r="AC15" s="55">
        <f>'24 ago'!L20</f>
        <v>0.6142857143</v>
      </c>
      <c r="AD15" s="55">
        <f>'25 ago'!L20</f>
        <v>0.6428571429</v>
      </c>
      <c r="AE15" s="55">
        <f>'26 ago'!L20</f>
        <v>0.6</v>
      </c>
      <c r="AF15" s="55">
        <f>'27 ago'!L19</f>
        <v>0.4</v>
      </c>
      <c r="AG15" s="55">
        <f>'28 ago'!L20</f>
        <v>0.5285714286</v>
      </c>
      <c r="AH15" s="55">
        <f>'29 ago'!L20</f>
        <v>0.4857142857</v>
      </c>
      <c r="AI15" s="55">
        <f>'30 ago'!L20</f>
        <v>0.5</v>
      </c>
      <c r="AJ15" s="55">
        <f>'31 de agosto'!L20</f>
        <v>0.3571428571</v>
      </c>
    </row>
    <row r="16" ht="14.25" customHeight="1">
      <c r="A16" s="386"/>
      <c r="B16" s="50"/>
      <c r="C16" s="50"/>
      <c r="D16" s="50" t="s">
        <v>41</v>
      </c>
      <c r="E16" s="50" t="s">
        <v>13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</row>
    <row r="17" ht="14.25" customHeight="1">
      <c r="A17" s="386"/>
      <c r="B17" s="50"/>
      <c r="C17" s="50"/>
      <c r="D17" s="50"/>
      <c r="E17" s="50" t="s">
        <v>608</v>
      </c>
      <c r="F17" s="55">
        <f>'01 ago'!L21</f>
        <v>0.125</v>
      </c>
      <c r="G17" s="55">
        <f>'02 ago'!L21</f>
        <v>0.375</v>
      </c>
      <c r="H17" s="55">
        <f>'03 ago'!L21</f>
        <v>0.4074074074</v>
      </c>
      <c r="I17" s="55">
        <f>'04 ago'!L21</f>
        <v>0.3703703704</v>
      </c>
      <c r="J17" s="55">
        <f>'05 ago'!L21</f>
        <v>0.3333333333</v>
      </c>
      <c r="K17" s="55">
        <f>'06 ago'!L21</f>
        <v>0.1851851852</v>
      </c>
      <c r="L17" s="55">
        <f>'07 ago'!L21</f>
        <v>0.2592592593</v>
      </c>
      <c r="M17" s="55">
        <f>'08 ago'!L21</f>
        <v>0.2592592593</v>
      </c>
      <c r="N17" s="55">
        <f>'09 ago'!L21</f>
        <v>0.5555555556</v>
      </c>
      <c r="O17" s="55">
        <f>'10 ago'!L21</f>
        <v>0.8148148148</v>
      </c>
      <c r="P17" s="55">
        <f>'11 ago'!L21</f>
        <v>0.8888888889</v>
      </c>
      <c r="Q17" s="55">
        <f>'12 ago'!L21</f>
        <v>0.7777777778</v>
      </c>
      <c r="R17" s="55">
        <f>'13 ago'!L21</f>
        <v>0.8148148148</v>
      </c>
      <c r="S17" s="55">
        <f>'14 ago'!L21</f>
        <v>0.7407407407</v>
      </c>
      <c r="T17" s="55">
        <f>'15 ago'!L21</f>
        <v>0.8518518519</v>
      </c>
      <c r="U17" s="55">
        <f>'16 ago'!L21</f>
        <v>0.6296296296</v>
      </c>
      <c r="V17" s="55">
        <f>'17 ago'!L21</f>
        <v>0.5555555556</v>
      </c>
      <c r="W17" s="55">
        <f>'18 ago'!L21</f>
        <v>0.3333333333</v>
      </c>
      <c r="X17" s="55">
        <f>'19 ago'!L21</f>
        <v>0.1851851852</v>
      </c>
      <c r="Y17" s="55">
        <f>'20 ago'!L21</f>
        <v>0.1851851852</v>
      </c>
      <c r="Z17" s="55">
        <f>'21 ago'!L21</f>
        <v>0.5555555556</v>
      </c>
      <c r="AA17" s="55">
        <f>'22 ago'!L21</f>
        <v>0.6666666667</v>
      </c>
      <c r="AB17" s="55">
        <f>'23 ago'!L21</f>
        <v>0.5185185185</v>
      </c>
      <c r="AC17" s="55">
        <f>'24 ago'!L21</f>
        <v>0.4814814815</v>
      </c>
      <c r="AD17" s="55">
        <f>'25 ago'!L21</f>
        <v>0.5555555556</v>
      </c>
      <c r="AE17" s="55">
        <f>'26 ago'!L21</f>
        <v>0.4814814815</v>
      </c>
      <c r="AF17" s="55">
        <f>'27 ago'!L21</f>
        <v>0.8148148148</v>
      </c>
      <c r="AG17" s="55">
        <f>'28 ago'!L21</f>
        <v>0.3333333333</v>
      </c>
      <c r="AH17" s="55">
        <f>'29 ago'!L21</f>
        <v>0.2592592593</v>
      </c>
      <c r="AI17" s="55">
        <f>'30 ago'!L21</f>
        <v>0.2962962963</v>
      </c>
      <c r="AJ17" s="55">
        <f>'31 de agosto'!L21</f>
        <v>0.2592592593</v>
      </c>
    </row>
    <row r="18" ht="14.25" customHeight="1">
      <c r="A18" s="386"/>
      <c r="B18" s="50"/>
      <c r="C18" s="50"/>
      <c r="D18" s="50" t="s">
        <v>42</v>
      </c>
      <c r="E18" s="50" t="s">
        <v>13</v>
      </c>
      <c r="F18" s="55">
        <f>'01 ago'!H22</f>
        <v>0.5</v>
      </c>
      <c r="G18" s="55">
        <f>'02 ago'!H22</f>
        <v>0.8125</v>
      </c>
      <c r="H18" s="55">
        <f>'03 ago'!H22</f>
        <v>0.7083333333</v>
      </c>
      <c r="I18" s="55">
        <f>'04 ago'!H22</f>
        <v>0.7083333333</v>
      </c>
      <c r="J18" s="55">
        <f>'05 ago'!H22</f>
        <v>0.6458333333</v>
      </c>
      <c r="K18" s="55">
        <f>'06 ago'!H22</f>
        <v>0.5625</v>
      </c>
      <c r="L18" s="55">
        <f>'07 ago'!H22</f>
        <v>0.6041666667</v>
      </c>
      <c r="M18" s="55">
        <f>'08 ago'!H22</f>
        <v>0.6666666667</v>
      </c>
      <c r="N18" s="55">
        <f>'09 ago'!H22</f>
        <v>0.6875</v>
      </c>
      <c r="O18" s="55">
        <f>'10 ago'!H22</f>
        <v>0.5625</v>
      </c>
      <c r="P18" s="55">
        <f>'11 ago'!H22</f>
        <v>0.5208333333</v>
      </c>
      <c r="Q18" s="55">
        <f>'12 ago'!H22</f>
        <v>0.6875</v>
      </c>
      <c r="R18" s="55">
        <f>'13 ago'!H22</f>
        <v>0.625</v>
      </c>
      <c r="S18" s="55">
        <f>'14 ago'!H22</f>
        <v>1</v>
      </c>
      <c r="T18" s="55">
        <f>'15 ago'!H22</f>
        <v>1</v>
      </c>
      <c r="U18" s="55">
        <f>'16 ago'!H22</f>
        <v>1</v>
      </c>
      <c r="V18" s="55">
        <f>'17 ago'!H22</f>
        <v>1</v>
      </c>
      <c r="W18" s="55">
        <f>'18 ago'!H22</f>
        <v>0.9032258065</v>
      </c>
      <c r="X18" s="55">
        <f>'19 ago'!H22</f>
        <v>0.8387096774</v>
      </c>
      <c r="Y18" s="55">
        <f>'20 ago'!H22</f>
        <v>1</v>
      </c>
      <c r="Z18" s="55">
        <f>'21 ago'!H22</f>
        <v>0.8709677419</v>
      </c>
      <c r="AA18" s="55">
        <f>'22 ago'!H22</f>
        <v>0.8064516129</v>
      </c>
      <c r="AB18" s="55">
        <f>'23 ago'!H22</f>
        <v>0.8709677419</v>
      </c>
      <c r="AC18" s="55">
        <f>'24 ago'!H22</f>
        <v>0.9677419355</v>
      </c>
      <c r="AD18" s="55">
        <f>'25 ago'!H22</f>
        <v>0.935483871</v>
      </c>
      <c r="AE18" s="55">
        <f>'26 ago'!H22</f>
        <v>1</v>
      </c>
      <c r="AF18" s="55">
        <f>'27 ago'!H22</f>
        <v>1</v>
      </c>
      <c r="AG18" s="55">
        <f>'28 ago'!H22</f>
        <v>1</v>
      </c>
      <c r="AH18" s="55">
        <f>'29 ago'!H22</f>
        <v>1</v>
      </c>
      <c r="AI18" s="55">
        <f>'30 ago'!H22</f>
        <v>1</v>
      </c>
      <c r="AJ18" s="55">
        <f>'31 de agosto'!H22</f>
        <v>1</v>
      </c>
    </row>
    <row r="19" ht="14.25" customHeight="1">
      <c r="A19" s="386"/>
      <c r="B19" s="50"/>
      <c r="C19" s="50"/>
      <c r="D19" s="50"/>
      <c r="E19" s="50" t="s">
        <v>608</v>
      </c>
      <c r="F19" s="55">
        <f>'01 ago'!L22</f>
        <v>0.55</v>
      </c>
      <c r="G19" s="55">
        <f>'02 ago'!L22</f>
        <v>0.55</v>
      </c>
      <c r="H19" s="55">
        <f>'03 ago'!L22</f>
        <v>0.65</v>
      </c>
      <c r="I19" s="55">
        <f>'04 ago'!L22</f>
        <v>0.65</v>
      </c>
      <c r="J19" s="55">
        <f>'05 ago'!L22</f>
        <v>0.6666666667</v>
      </c>
      <c r="K19" s="55">
        <f>'06 ago'!L22</f>
        <v>0.6</v>
      </c>
      <c r="L19" s="55">
        <f>'07 ago'!L22</f>
        <v>0.6</v>
      </c>
      <c r="M19" s="55">
        <f>'08 ago'!L22</f>
        <v>0.5333333333</v>
      </c>
      <c r="N19" s="55">
        <f>'09 ago'!L22</f>
        <v>0.5166666667</v>
      </c>
      <c r="O19" s="55">
        <f>'10 ago'!L22</f>
        <v>0.5833333333</v>
      </c>
      <c r="P19" s="55">
        <f>'11 ago'!L22</f>
        <v>0.4833333333</v>
      </c>
      <c r="Q19" s="55">
        <f>'12 ago'!L22</f>
        <v>0.55</v>
      </c>
      <c r="R19" s="55">
        <f>'13 ago'!L22</f>
        <v>0.5166666667</v>
      </c>
      <c r="S19" s="55">
        <f>'14 ago'!L22</f>
        <v>0.5</v>
      </c>
      <c r="T19" s="55">
        <f>'15 ago'!L22</f>
        <v>0.4333333333</v>
      </c>
      <c r="U19" s="55">
        <f>'16 ago'!L22</f>
        <v>0.55</v>
      </c>
      <c r="V19" s="55">
        <f>'17 ago'!L22</f>
        <v>0.5</v>
      </c>
      <c r="W19" s="55">
        <f>'18 ago'!L22</f>
        <v>0.6</v>
      </c>
      <c r="X19" s="55">
        <f>'19 ago'!L22</f>
        <v>0.55</v>
      </c>
      <c r="Y19" s="55">
        <f>'20 ago'!L22</f>
        <v>0.4833333333</v>
      </c>
      <c r="Z19" s="55">
        <f>'21 ago'!L22</f>
        <v>0.4166666667</v>
      </c>
      <c r="AA19" s="55">
        <f>'22 ago'!L22</f>
        <v>0.4666666667</v>
      </c>
      <c r="AB19" s="55">
        <f>'23 ago'!L22</f>
        <v>0.6</v>
      </c>
      <c r="AC19" s="55">
        <f>'24 ago'!L22</f>
        <v>0.55</v>
      </c>
      <c r="AD19" s="55">
        <f>'25 ago'!L22</f>
        <v>0.5666666667</v>
      </c>
      <c r="AE19" s="55">
        <f>'26 ago'!L22</f>
        <v>0.9032258065</v>
      </c>
      <c r="AF19" s="55">
        <f>'27 ago'!L22</f>
        <v>0.8064516129</v>
      </c>
      <c r="AG19" s="55">
        <f>'28 ago'!L22</f>
        <v>0.8387096774</v>
      </c>
      <c r="AH19" s="55">
        <f>'29 ago'!L22</f>
        <v>1</v>
      </c>
      <c r="AI19" s="55">
        <f>'30 ago'!L22</f>
        <v>1</v>
      </c>
      <c r="AJ19" s="55">
        <f>'31 de agosto'!L22</f>
        <v>0.935483871</v>
      </c>
    </row>
    <row r="20" ht="14.25" customHeight="1">
      <c r="A20" s="386"/>
      <c r="B20" s="50"/>
      <c r="C20" s="50"/>
      <c r="D20" s="50" t="s">
        <v>45</v>
      </c>
      <c r="E20" s="50" t="s">
        <v>13</v>
      </c>
      <c r="F20" s="55">
        <f>'01 ago'!H25</f>
        <v>0.6</v>
      </c>
      <c r="G20" s="55">
        <f>'02 ago'!H25</f>
        <v>0.6</v>
      </c>
      <c r="H20" s="55">
        <f>'03 ago'!H25</f>
        <v>0.8</v>
      </c>
      <c r="I20" s="55">
        <f>'04 ago'!H25</f>
        <v>0.8</v>
      </c>
      <c r="J20" s="55">
        <f>'05 ago'!H25</f>
        <v>0.4</v>
      </c>
      <c r="K20" s="55">
        <f>'06 ago'!H25</f>
        <v>0.4</v>
      </c>
      <c r="L20" s="55">
        <f>'07 ago'!H25</f>
        <v>0.6</v>
      </c>
      <c r="M20" s="55">
        <f>'08 ago'!H25</f>
        <v>0.4</v>
      </c>
      <c r="N20" s="55">
        <f>'09 ago'!H25</f>
        <v>0.6</v>
      </c>
      <c r="O20" s="55">
        <f>'10 ago'!H25</f>
        <v>0.4</v>
      </c>
      <c r="P20" s="55">
        <f>'11 ago'!H25</f>
        <v>0.8</v>
      </c>
      <c r="Q20" s="55">
        <f>'12 ago'!H25</f>
        <v>0.8</v>
      </c>
      <c r="R20" s="55">
        <f>'13 ago'!H25</f>
        <v>0.8</v>
      </c>
      <c r="S20" s="55">
        <f>'14 ago'!H25</f>
        <v>0.8</v>
      </c>
      <c r="T20" s="55">
        <f>'15 ago'!H25</f>
        <v>0.8</v>
      </c>
      <c r="U20" s="55">
        <f>'16 ago'!H25</f>
        <v>0.8</v>
      </c>
      <c r="V20" s="55">
        <f>'17 ago'!H25</f>
        <v>0.8</v>
      </c>
      <c r="W20" s="55">
        <f>'18 ago'!H25</f>
        <v>0.8</v>
      </c>
      <c r="X20" s="55">
        <f>'19 ago'!H25</f>
        <v>0.4</v>
      </c>
      <c r="Y20" s="55">
        <f>'20 ago'!H25</f>
        <v>0.4</v>
      </c>
      <c r="Z20" s="55">
        <f>'21 ago'!H25</f>
        <v>0.8</v>
      </c>
      <c r="AA20" s="55">
        <f>'22 ago'!H25</f>
        <v>0.8</v>
      </c>
      <c r="AB20" s="55">
        <f>'23 ago'!H25</f>
        <v>0.8</v>
      </c>
      <c r="AC20" s="55">
        <f>'24 ago'!H25</f>
        <v>0.6</v>
      </c>
      <c r="AD20" s="55">
        <f>'25 ago'!H25</f>
        <v>0.8</v>
      </c>
      <c r="AE20" s="55">
        <f>'26 ago'!H25</f>
        <v>0.8</v>
      </c>
      <c r="AF20" s="55">
        <f>'27 ago'!H25</f>
        <v>0.6</v>
      </c>
      <c r="AG20" s="55">
        <f>'28 ago'!H25</f>
        <v>0.8</v>
      </c>
      <c r="AH20" s="55">
        <f>'29 ago'!H25</f>
        <v>0.8</v>
      </c>
      <c r="AI20" s="55">
        <f>'30 ago'!H25</f>
        <v>0.8</v>
      </c>
      <c r="AJ20" s="55">
        <f>'31 de agosto'!H25</f>
        <v>0</v>
      </c>
    </row>
    <row r="21" ht="14.25" customHeight="1">
      <c r="A21" s="386"/>
      <c r="B21" s="50"/>
      <c r="C21" s="50"/>
      <c r="D21" s="50"/>
      <c r="E21" s="50" t="s">
        <v>608</v>
      </c>
      <c r="F21" s="55">
        <f>'01 ago'!L25</f>
        <v>0.25</v>
      </c>
      <c r="G21" s="55">
        <f>'02 ago'!L25</f>
        <v>0.375</v>
      </c>
      <c r="H21" s="55">
        <f>'03 ago'!L25</f>
        <v>0.375</v>
      </c>
      <c r="I21" s="55">
        <f>'04 ago'!L25</f>
        <v>0.25</v>
      </c>
      <c r="J21" s="55">
        <f>'05 ago'!L25</f>
        <v>0.625</v>
      </c>
      <c r="K21" s="55">
        <f>'06 ago'!L25</f>
        <v>0.625</v>
      </c>
      <c r="L21" s="55">
        <f>'07 ago'!L25</f>
        <v>0.375</v>
      </c>
      <c r="M21" s="55">
        <f>'08 ago'!L25</f>
        <v>0.25</v>
      </c>
      <c r="N21" s="55">
        <f>'09 ago'!L25</f>
        <v>0.5</v>
      </c>
      <c r="O21" s="55">
        <f>'10 ago'!L25</f>
        <v>0.5</v>
      </c>
      <c r="P21" s="55">
        <f>'11 ago'!L25</f>
        <v>0.75</v>
      </c>
      <c r="Q21" s="55">
        <f>'12 ago'!L25</f>
        <v>0.75</v>
      </c>
      <c r="R21" s="55">
        <f>'13 ago'!L25</f>
        <v>0.875</v>
      </c>
      <c r="S21" s="55">
        <f>'14 ago'!L25</f>
        <v>0.875</v>
      </c>
      <c r="T21" s="55">
        <f>'15 ago'!L25</f>
        <v>0.75</v>
      </c>
      <c r="U21" s="55">
        <f>'16 ago'!L25</f>
        <v>0.875</v>
      </c>
      <c r="V21" s="55">
        <f>'17 ago'!L25</f>
        <v>0.75</v>
      </c>
      <c r="W21" s="55">
        <f>'18 ago'!L25</f>
        <v>1</v>
      </c>
      <c r="X21" s="55">
        <f>'19 ago'!L25</f>
        <v>0.875</v>
      </c>
      <c r="Y21" s="55">
        <f>'20 ago'!L25</f>
        <v>0.875</v>
      </c>
      <c r="Z21" s="55">
        <f>'21 ago'!L25</f>
        <v>0.875</v>
      </c>
      <c r="AA21" s="55">
        <f>'22 ago'!L25</f>
        <v>0.25</v>
      </c>
      <c r="AB21" s="55">
        <f>'23 ago'!L25</f>
        <v>0.875</v>
      </c>
      <c r="AC21" s="55">
        <f>'24 ago'!L25</f>
        <v>1</v>
      </c>
      <c r="AD21" s="55">
        <f>'25 ago'!L25</f>
        <v>1</v>
      </c>
      <c r="AE21" s="55">
        <f>'26 ago'!L25</f>
        <v>0.875</v>
      </c>
      <c r="AF21" s="55">
        <f>'27 ago'!L25</f>
        <v>0.75</v>
      </c>
      <c r="AG21" s="55">
        <f>'28 ago'!L25</f>
        <v>0.625</v>
      </c>
      <c r="AH21" s="55">
        <f>'29 ago'!L25</f>
        <v>0.625</v>
      </c>
      <c r="AI21" s="55">
        <f>'30 ago'!L25</f>
        <v>0.625</v>
      </c>
      <c r="AJ21" s="55">
        <f>'31 de agosto'!L25</f>
        <v>0.5</v>
      </c>
    </row>
    <row r="22" ht="14.25" customHeight="1">
      <c r="A22" s="386"/>
      <c r="B22" s="50"/>
      <c r="C22" s="50"/>
      <c r="D22" s="50" t="s">
        <v>46</v>
      </c>
      <c r="E22" s="50" t="s">
        <v>13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</row>
    <row r="23" ht="14.25" customHeight="1">
      <c r="A23" s="386"/>
      <c r="B23" s="50"/>
      <c r="C23" s="50"/>
      <c r="D23" s="50"/>
      <c r="E23" s="50" t="s">
        <v>608</v>
      </c>
      <c r="F23" s="55">
        <f>'01 ago'!L26</f>
        <v>0.6</v>
      </c>
      <c r="G23" s="55">
        <f>'02 ago'!L26</f>
        <v>0.6</v>
      </c>
      <c r="H23" s="55">
        <f>'03 ago'!L26</f>
        <v>0.3666666667</v>
      </c>
      <c r="I23" s="55">
        <f>'04 ago'!L26</f>
        <v>0.4666666667</v>
      </c>
      <c r="J23" s="55">
        <f>'05 ago'!L26</f>
        <v>0.3333333333</v>
      </c>
      <c r="K23" s="55">
        <f>'06 ago'!L26</f>
        <v>0.3333333333</v>
      </c>
      <c r="L23" s="55">
        <f>'07 ago'!L26</f>
        <v>0.6666666667</v>
      </c>
      <c r="M23" s="55">
        <f>'08 ago'!L26</f>
        <v>0.7</v>
      </c>
      <c r="N23" s="55">
        <f>'09 ago'!L26</f>
        <v>0.6666666667</v>
      </c>
      <c r="O23" s="55">
        <f>'10 ago'!L26</f>
        <v>0.6333333333</v>
      </c>
      <c r="P23" s="55">
        <f>'11 ago'!L26</f>
        <v>0.7333333333</v>
      </c>
      <c r="Q23" s="55">
        <f>'12 ago'!L26</f>
        <v>0.7333333333</v>
      </c>
      <c r="R23" s="55">
        <f>'13 ago'!L26</f>
        <v>0.8666666667</v>
      </c>
      <c r="S23" s="55">
        <f>'14 ago'!L26</f>
        <v>0.5666666667</v>
      </c>
      <c r="T23" s="55">
        <f>'15 ago'!L26</f>
        <v>0.6333333333</v>
      </c>
      <c r="U23" s="55">
        <f>'16 ago'!L26</f>
        <v>0.5666666667</v>
      </c>
      <c r="V23" s="55">
        <f>'17 ago'!L26</f>
        <v>0.5666666667</v>
      </c>
      <c r="W23" s="55">
        <f>'18 ago'!L26</f>
        <v>0.6666666667</v>
      </c>
      <c r="X23" s="55">
        <f>'19 ago'!L26</f>
        <v>0.6666666667</v>
      </c>
      <c r="Y23" s="55">
        <f>'20 ago'!L26</f>
        <v>0.6666666667</v>
      </c>
      <c r="Z23" s="55">
        <f>'21 ago'!L26</f>
        <v>0.6666666667</v>
      </c>
      <c r="AA23" s="55">
        <f>'22 ago'!L26</f>
        <v>0.6666666667</v>
      </c>
      <c r="AB23" s="55">
        <f>'23 ago'!L26</f>
        <v>0.3666666667</v>
      </c>
      <c r="AC23" s="55">
        <f>'24 ago'!L26</f>
        <v>0.4333333333</v>
      </c>
      <c r="AD23" s="55">
        <f>'25 ago'!L26</f>
        <v>0.6333333333</v>
      </c>
      <c r="AE23" s="55">
        <f>'26 ago'!L26</f>
        <v>0.7333333333</v>
      </c>
      <c r="AF23" s="55">
        <f>'27 ago'!L26</f>
        <v>0.7666666667</v>
      </c>
      <c r="AG23" s="55">
        <f>'28 ago'!L26</f>
        <v>0.7666666667</v>
      </c>
      <c r="AH23" s="55">
        <f>'29 ago'!L26</f>
        <v>0.7666666667</v>
      </c>
      <c r="AI23" s="55">
        <f>'30 ago'!L26</f>
        <v>0.7333333333</v>
      </c>
      <c r="AJ23" s="55">
        <f>'31 de agosto'!L26</f>
        <v>0.7333333333</v>
      </c>
    </row>
    <row r="24" ht="14.25" customHeight="1">
      <c r="A24" s="386"/>
      <c r="B24" s="50"/>
      <c r="C24" s="50"/>
      <c r="D24" s="50" t="s">
        <v>47</v>
      </c>
      <c r="E24" s="50" t="s">
        <v>13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</row>
    <row r="25" ht="14.25" customHeight="1">
      <c r="A25" s="386"/>
      <c r="B25" s="50"/>
      <c r="C25" s="50"/>
      <c r="D25" s="50"/>
      <c r="E25" s="50" t="s">
        <v>608</v>
      </c>
      <c r="F25" s="55">
        <f>'01 ago'!L27</f>
        <v>0.4090909091</v>
      </c>
      <c r="G25" s="55">
        <f>'02 ago'!L27</f>
        <v>0.5909090909</v>
      </c>
      <c r="H25" s="55">
        <f>'03 ago'!L27</f>
        <v>0.3636363636</v>
      </c>
      <c r="I25" s="55">
        <f>'04 ago'!L27</f>
        <v>0.5333333333</v>
      </c>
      <c r="J25" s="55">
        <f>'05 ago'!L27</f>
        <v>0.7333333333</v>
      </c>
      <c r="K25" s="55">
        <f>'06 ago'!L27</f>
        <v>1</v>
      </c>
      <c r="L25" s="55">
        <f>'07 ago'!L27</f>
        <v>1</v>
      </c>
      <c r="M25" s="55">
        <f>'08 ago'!L27</f>
        <v>0.7333333333</v>
      </c>
      <c r="N25" s="55">
        <f>'09 ago'!L27</f>
        <v>0.7333333333</v>
      </c>
      <c r="O25" s="55">
        <f>'10 ago'!L27</f>
        <v>0.7333333333</v>
      </c>
      <c r="P25" s="55">
        <f>'11 ago'!L27</f>
        <v>0.8666666667</v>
      </c>
      <c r="Q25" s="55">
        <f>'12 ago'!L27</f>
        <v>0.7333333333</v>
      </c>
      <c r="R25" s="55">
        <f>'13 ago'!L27</f>
        <v>0.8</v>
      </c>
      <c r="S25" s="55">
        <f>'14 ago'!L27</f>
        <v>0.6</v>
      </c>
      <c r="T25" s="55">
        <f>'15 ago'!L27</f>
        <v>0.8</v>
      </c>
      <c r="U25" s="55">
        <f>'16 ago'!L27</f>
        <v>1</v>
      </c>
      <c r="V25" s="55">
        <f>'17 ago'!L27</f>
        <v>1</v>
      </c>
      <c r="W25" s="55">
        <f>'18 ago'!L27</f>
        <v>1</v>
      </c>
      <c r="X25" s="55">
        <f>'19 ago'!L27</f>
        <v>0.6666666667</v>
      </c>
      <c r="Y25" s="55">
        <f>'20 ago'!L27</f>
        <v>0.8</v>
      </c>
      <c r="Z25" s="55">
        <f>'21 ago'!L27</f>
        <v>0.8666666667</v>
      </c>
      <c r="AA25" s="55">
        <f>'22 ago'!L27</f>
        <v>0.8666666667</v>
      </c>
      <c r="AB25" s="55">
        <f>'23 ago'!L27</f>
        <v>1</v>
      </c>
      <c r="AC25" s="55">
        <f>'24 ago'!L27</f>
        <v>1</v>
      </c>
      <c r="AD25" s="55">
        <f>'25 ago'!L27</f>
        <v>0.9333333333</v>
      </c>
      <c r="AE25" s="55">
        <f>'26 ago'!L27</f>
        <v>0.9333333333</v>
      </c>
      <c r="AF25" s="55">
        <f>'27 ago'!L27</f>
        <v>0.6666666667</v>
      </c>
      <c r="AG25" s="55">
        <f>'28 ago'!L27</f>
        <v>0.4666666667</v>
      </c>
      <c r="AH25" s="55">
        <f>'29 ago'!L27</f>
        <v>0.4666666667</v>
      </c>
      <c r="AI25" s="55">
        <f>'30 ago'!L27</f>
        <v>0.2666666667</v>
      </c>
      <c r="AJ25" s="55">
        <f>'31 de agosto'!L27</f>
        <v>0.4666666667</v>
      </c>
    </row>
    <row r="26" ht="14.25" customHeight="1">
      <c r="A26" s="386"/>
      <c r="B26" s="50"/>
      <c r="C26" s="50"/>
      <c r="D26" s="50" t="s">
        <v>48</v>
      </c>
      <c r="E26" s="50" t="s">
        <v>13</v>
      </c>
      <c r="F26" s="55">
        <f>'01 ago'!H28</f>
        <v>0.3493975904</v>
      </c>
      <c r="G26" s="55">
        <f>'02 ago'!H28</f>
        <v>0.2771084337</v>
      </c>
      <c r="H26" s="55">
        <f>'03 ago'!H28</f>
        <v>0.3012048193</v>
      </c>
      <c r="I26" s="55">
        <f>'04 ago'!H28</f>
        <v>0.2771084337</v>
      </c>
      <c r="J26" s="55">
        <f>'05 ago'!H28</f>
        <v>0.3373493976</v>
      </c>
      <c r="K26" s="55">
        <f>'06 ago'!H28</f>
        <v>0.2771084337</v>
      </c>
      <c r="L26" s="55">
        <f>'07 ago'!H28</f>
        <v>0.3614457831</v>
      </c>
      <c r="M26" s="55">
        <f>'08 ago'!H28</f>
        <v>0.3975903614</v>
      </c>
      <c r="N26" s="55">
        <f>'09 ago'!H28</f>
        <v>0.4457831325</v>
      </c>
      <c r="O26" s="55">
        <f>'10 ago'!H28</f>
        <v>0.4337349398</v>
      </c>
      <c r="P26" s="55">
        <f>'11 ago'!H28</f>
        <v>0.4337349398</v>
      </c>
      <c r="Q26" s="55">
        <f>'12 ago'!H28</f>
        <v>0.4939759036</v>
      </c>
      <c r="R26" s="55">
        <f>'13 ago'!H28</f>
        <v>0.5421686747</v>
      </c>
      <c r="S26" s="55">
        <f>'14 ago'!H28</f>
        <v>0.4819277108</v>
      </c>
      <c r="T26" s="55">
        <f>'15 ago'!H28</f>
        <v>0.5180722892</v>
      </c>
      <c r="U26" s="55">
        <f>'16 ago'!H28</f>
        <v>0.578313253</v>
      </c>
      <c r="V26" s="55">
        <f>'17 ago'!H28</f>
        <v>0.4819277108</v>
      </c>
      <c r="W26" s="55">
        <f>'18 ago'!H28</f>
        <v>0.4698795181</v>
      </c>
      <c r="X26" s="55">
        <f>'19 ago'!H28</f>
        <v>0.4819277108</v>
      </c>
      <c r="Y26" s="55">
        <f>'20 ago'!H28</f>
        <v>0.4939759036</v>
      </c>
      <c r="Z26" s="55">
        <f>'21 ago'!H28</f>
        <v>0.5060240964</v>
      </c>
      <c r="AA26" s="55">
        <f>'22 ago'!H28</f>
        <v>0.5180722892</v>
      </c>
      <c r="AB26" s="55">
        <f>'23 ago'!H28</f>
        <v>0.4698795181</v>
      </c>
      <c r="AC26" s="55">
        <f>'24 ago'!H28</f>
        <v>0.6197183099</v>
      </c>
      <c r="AD26" s="55">
        <f>'25 ago'!H28</f>
        <v>0.6478873239</v>
      </c>
      <c r="AE26" s="55">
        <f>'26 ago'!H28</f>
        <v>0.5915492958</v>
      </c>
      <c r="AF26" s="55">
        <f>'27 ago'!H28</f>
        <v>0.5774647887</v>
      </c>
      <c r="AG26" s="55">
        <f>'28 ago'!H28</f>
        <v>0.6197183099</v>
      </c>
      <c r="AH26" s="55">
        <f>'29 ago'!H28</f>
        <v>0.6056338028</v>
      </c>
      <c r="AI26" s="55">
        <f>'30 ago'!H28</f>
        <v>0.6056338028</v>
      </c>
      <c r="AJ26" s="55">
        <f>'31 de agosto'!H28</f>
        <v>0.5633802817</v>
      </c>
    </row>
    <row r="27" ht="14.25" customHeight="1">
      <c r="A27" s="386"/>
      <c r="B27" s="50"/>
      <c r="C27" s="50"/>
      <c r="D27" s="50"/>
      <c r="E27" s="50" t="s">
        <v>608</v>
      </c>
      <c r="F27" s="55">
        <f>'01 ago'!L28</f>
        <v>0.6666666667</v>
      </c>
      <c r="G27" s="55">
        <f>'02 ago'!L28</f>
        <v>0.625</v>
      </c>
      <c r="H27" s="55">
        <f>'03 ago'!L28</f>
        <v>0.9166666667</v>
      </c>
      <c r="I27" s="55">
        <f>'04 ago'!L28</f>
        <v>0.8333333333</v>
      </c>
      <c r="J27" s="55">
        <f>'05 ago'!L28</f>
        <v>0.8333333333</v>
      </c>
      <c r="K27" s="55">
        <f>'06 ago'!L28</f>
        <v>0.875</v>
      </c>
      <c r="L27" s="55">
        <f>'07 ago'!L28</f>
        <v>0.75</v>
      </c>
      <c r="M27" s="55">
        <f>'08 ago'!L28</f>
        <v>0.7083333333</v>
      </c>
      <c r="N27" s="55">
        <f>'09 ago'!L28</f>
        <v>0.9166666667</v>
      </c>
      <c r="O27" s="55">
        <f>'10 ago'!L28</f>
        <v>0.875</v>
      </c>
      <c r="P27" s="55">
        <f>'11 ago'!L28</f>
        <v>0.75</v>
      </c>
      <c r="Q27" s="55">
        <f>'12 ago'!L28</f>
        <v>0.7916666667</v>
      </c>
      <c r="R27" s="55">
        <f>'13 ago'!L28</f>
        <v>0.9166666667</v>
      </c>
      <c r="S27" s="55">
        <f>'14 ago'!L28</f>
        <v>0.75</v>
      </c>
      <c r="T27" s="55">
        <f>'15 ago'!L28</f>
        <v>1</v>
      </c>
      <c r="U27" s="55">
        <f>'16 ago'!L28</f>
        <v>0.625</v>
      </c>
      <c r="V27" s="55">
        <f>'17 ago'!L28</f>
        <v>0.8333333333</v>
      </c>
      <c r="W27" s="55">
        <f>'18 ago'!L28</f>
        <v>0.75</v>
      </c>
      <c r="X27" s="55">
        <f>'19 ago'!L28</f>
        <v>0.7083333333</v>
      </c>
      <c r="Y27" s="55">
        <f>'20 ago'!L28</f>
        <v>0.7083333333</v>
      </c>
      <c r="Z27" s="55">
        <f>'21 ago'!L28</f>
        <v>0.7083333333</v>
      </c>
      <c r="AA27" s="55">
        <f>'22 ago'!L28</f>
        <v>0.6666666667</v>
      </c>
      <c r="AB27" s="55">
        <f>'23 ago'!L28</f>
        <v>0.7916666667</v>
      </c>
      <c r="AC27" s="55">
        <f>'24 ago'!L28</f>
        <v>0.8333333333</v>
      </c>
      <c r="AD27" s="55">
        <f>'25 ago'!L28</f>
        <v>0.7083333333</v>
      </c>
      <c r="AE27" s="55">
        <f>'26 ago'!L28</f>
        <v>0.875</v>
      </c>
      <c r="AF27" s="55">
        <f>'27 ago'!L28</f>
        <v>0.9583333333</v>
      </c>
      <c r="AG27" s="55">
        <f>'28 ago'!L28</f>
        <v>0.9166666667</v>
      </c>
      <c r="AH27" s="55">
        <f>'29 ago'!L28</f>
        <v>0.75</v>
      </c>
      <c r="AI27" s="55">
        <f>'30 ago'!L28</f>
        <v>0.7916666667</v>
      </c>
      <c r="AJ27" s="55">
        <f>'31 de agosto'!L28</f>
        <v>0.9583333333</v>
      </c>
    </row>
    <row r="28" ht="14.25" customHeight="1">
      <c r="A28" s="386"/>
      <c r="B28" s="50"/>
      <c r="C28" s="50"/>
      <c r="D28" s="413" t="s">
        <v>49</v>
      </c>
      <c r="E28" s="50" t="s">
        <v>13</v>
      </c>
      <c r="F28" s="55">
        <f>'01 ago'!H29</f>
        <v>0.8962264151</v>
      </c>
      <c r="G28" s="55">
        <f>'02 ago'!H29</f>
        <v>0.8679245283</v>
      </c>
      <c r="H28" s="55">
        <f>'03 ago'!H29</f>
        <v>0.9150943396</v>
      </c>
      <c r="I28" s="55">
        <f>'04 ago'!H29</f>
        <v>0.858490566</v>
      </c>
      <c r="J28" s="55">
        <f>'05 ago'!H29</f>
        <v>0.8962264151</v>
      </c>
      <c r="K28" s="55">
        <f>'06 ago'!H29</f>
        <v>0.7735849057</v>
      </c>
      <c r="L28" s="55">
        <f>'07 ago'!H29</f>
        <v>0.7169811321</v>
      </c>
      <c r="M28" s="55">
        <f>'08 ago'!H29</f>
        <v>0.6886792453</v>
      </c>
      <c r="N28" s="55">
        <f>'09 ago'!H29</f>
        <v>0.6603773585</v>
      </c>
      <c r="O28" s="55">
        <f>'10 ago'!H29</f>
        <v>0.6037735849</v>
      </c>
      <c r="P28" s="55">
        <f>'11 ago'!H29</f>
        <v>0.6037735849</v>
      </c>
      <c r="Q28" s="55">
        <f>'12 ago'!H29</f>
        <v>0.5754716981</v>
      </c>
      <c r="R28" s="55">
        <f>'13 ago'!H29</f>
        <v>0.5566037736</v>
      </c>
      <c r="S28" s="55">
        <f>'14 ago'!H29</f>
        <v>0.6037735849</v>
      </c>
      <c r="T28" s="55">
        <f>'15 ago'!H29</f>
        <v>0.5660377358</v>
      </c>
      <c r="U28" s="55">
        <f>'16 ago'!H29</f>
        <v>0.6132075472</v>
      </c>
      <c r="V28" s="55">
        <f>'17 ago'!H29</f>
        <v>0.6320754717</v>
      </c>
      <c r="W28" s="55">
        <f>'18 ago'!H29</f>
        <v>0.6886792453</v>
      </c>
      <c r="X28" s="55">
        <f>'19 ago'!H29</f>
        <v>0.679245283</v>
      </c>
      <c r="Y28" s="55">
        <f>'20 ago'!H29</f>
        <v>0.679245283</v>
      </c>
      <c r="Z28" s="55">
        <f>'21 ago'!H29</f>
        <v>0.6981132075</v>
      </c>
      <c r="AA28" s="55">
        <f>'22 ago'!H29</f>
        <v>0.6886792453</v>
      </c>
      <c r="AB28" s="55">
        <f>'23 ago'!H29</f>
        <v>0.6886792453</v>
      </c>
      <c r="AC28" s="55">
        <f>'24 ago'!H29</f>
        <v>0.6981132075</v>
      </c>
      <c r="AD28" s="55">
        <f>'25 ago'!H29</f>
        <v>0.7075471698</v>
      </c>
      <c r="AE28" s="55">
        <f>'26 ago'!H29</f>
        <v>0.6981132075</v>
      </c>
      <c r="AF28" s="55">
        <f>'27 ago'!H29</f>
        <v>0.7075471698</v>
      </c>
      <c r="AG28" s="55">
        <f>'28 ago'!H29</f>
        <v>0.7264150943</v>
      </c>
      <c r="AH28" s="55">
        <f>'29 ago'!H29</f>
        <v>0.7735849057</v>
      </c>
      <c r="AI28" s="55">
        <f>'30 ago'!H29</f>
        <v>0.7924528302</v>
      </c>
      <c r="AJ28" s="55">
        <f>'31 de agosto'!H29</f>
        <v>0.7830188679</v>
      </c>
    </row>
    <row r="29" ht="14.25" customHeight="1">
      <c r="A29" s="386"/>
      <c r="B29" s="50"/>
      <c r="C29" s="50"/>
      <c r="D29" s="413"/>
      <c r="E29" s="50" t="s">
        <v>608</v>
      </c>
      <c r="F29" s="55">
        <f>'01 ago'!L29</f>
        <v>0.9702970297</v>
      </c>
      <c r="G29" s="55">
        <f>'02 ago'!L29</f>
        <v>0.9108910891</v>
      </c>
      <c r="H29" s="55">
        <f>'03 ago'!L29</f>
        <v>0.9504950495</v>
      </c>
      <c r="I29" s="55">
        <f>'04 ago'!L29</f>
        <v>0.9108910891</v>
      </c>
      <c r="J29" s="55">
        <f>'05 ago'!L29</f>
        <v>0.7425742574</v>
      </c>
      <c r="K29" s="55">
        <f>'06 ago'!L29</f>
        <v>0.8118811881</v>
      </c>
      <c r="L29" s="55">
        <f>'07 ago'!L29</f>
        <v>0.900990099</v>
      </c>
      <c r="M29" s="55">
        <f>'08 ago'!L29</f>
        <v>0.9108910891</v>
      </c>
      <c r="N29" s="55">
        <f>'09 ago'!L29</f>
        <v>0.7524752475</v>
      </c>
      <c r="O29" s="55">
        <f>'10 ago'!L29</f>
        <v>0.8118811881</v>
      </c>
      <c r="P29" s="55">
        <f>'11 ago'!L29</f>
        <v>0.6336633663</v>
      </c>
      <c r="Q29" s="55">
        <f>'12 ago'!L29</f>
        <v>0.7920792079</v>
      </c>
      <c r="R29" s="55">
        <f>'13 ago'!L29</f>
        <v>0.9702970297</v>
      </c>
      <c r="S29" s="55">
        <f>'14 ago'!L29</f>
        <v>0.8811881188</v>
      </c>
      <c r="T29" s="55">
        <f>'15 ago'!L29</f>
        <v>1</v>
      </c>
      <c r="U29" s="55">
        <f>'16 ago'!L28</f>
        <v>0.625</v>
      </c>
      <c r="V29" s="55">
        <f>'17 ago'!L28</f>
        <v>0.8333333333</v>
      </c>
      <c r="W29" s="55">
        <f>'18 ago'!L29</f>
        <v>0.9702970297</v>
      </c>
      <c r="X29" s="55">
        <f>'19 ago'!L29</f>
        <v>1</v>
      </c>
      <c r="Y29" s="55">
        <f>'20 ago'!L29</f>
        <v>1</v>
      </c>
      <c r="Z29" s="55">
        <f>'21 ago'!L29</f>
        <v>0.9405940594</v>
      </c>
      <c r="AA29" s="55">
        <f>'22 ago'!L29</f>
        <v>0.9801980198</v>
      </c>
      <c r="AB29" s="55">
        <f>'23 ago'!L29</f>
        <v>0.9306930693</v>
      </c>
      <c r="AC29" s="55">
        <f>'24 ago'!L29</f>
        <v>0.9702970297</v>
      </c>
      <c r="AD29" s="55">
        <f>'25 ago'!L29</f>
        <v>0.9603960396</v>
      </c>
      <c r="AE29" s="55">
        <f>'26 ago'!L29</f>
        <v>0.9207920792</v>
      </c>
      <c r="AF29" s="55">
        <f>'27 ago'!L29</f>
        <v>0.9207920792</v>
      </c>
      <c r="AG29" s="55">
        <f>'28 ago'!L29</f>
        <v>0.8415841584</v>
      </c>
      <c r="AH29" s="55">
        <f>'29 ago'!L29</f>
        <v>0.900990099</v>
      </c>
      <c r="AI29" s="55">
        <f>'30 ago'!L29</f>
        <v>1</v>
      </c>
      <c r="AJ29" s="55">
        <f>'31 de agosto'!L29</f>
        <v>1</v>
      </c>
    </row>
    <row r="30" ht="14.25" customHeight="1">
      <c r="A30" s="386"/>
      <c r="B30" s="50"/>
      <c r="C30" s="50"/>
      <c r="D30" s="414" t="s">
        <v>50</v>
      </c>
      <c r="E30" s="50" t="s">
        <v>13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</row>
    <row r="31" ht="14.25" customHeight="1">
      <c r="A31" s="386"/>
      <c r="B31" s="50"/>
      <c r="C31" s="50"/>
      <c r="D31" s="414"/>
      <c r="E31" s="50" t="s">
        <v>608</v>
      </c>
      <c r="F31" s="55" t="str">
        <f>'01 ago'!L30</f>
        <v>#DIV/0!</v>
      </c>
      <c r="G31" s="55" t="str">
        <f>'02 ago'!L30</f>
        <v>#DIV/0!</v>
      </c>
      <c r="H31" s="55" t="str">
        <f>'03 ago'!L30</f>
        <v>#DIV/0!</v>
      </c>
      <c r="I31" s="55" t="str">
        <f>'04 ago'!L30</f>
        <v>#DIV/0!</v>
      </c>
      <c r="J31" s="55" t="str">
        <f>'05 ago'!L30</f>
        <v>#DIV/0!</v>
      </c>
      <c r="K31" s="55" t="str">
        <f>'06 ago'!L30</f>
        <v>#DIV/0!</v>
      </c>
      <c r="L31" s="55" t="str">
        <f>'07 ago'!L30</f>
        <v>#DIV/0!</v>
      </c>
      <c r="M31" s="55" t="str">
        <f>'08 ago'!L30</f>
        <v>#DIV/0!</v>
      </c>
      <c r="N31" s="55" t="str">
        <f>'09 ago'!L30</f>
        <v>#DIV/0!</v>
      </c>
      <c r="O31" s="55" t="str">
        <f>'10 ago'!L30</f>
        <v>#DIV/0!</v>
      </c>
      <c r="P31" s="55" t="str">
        <f>'11 ago'!L30</f>
        <v>#DIV/0!</v>
      </c>
      <c r="Q31" s="55" t="str">
        <f>'12 ago'!L30</f>
        <v>#DIV/0!</v>
      </c>
      <c r="R31" s="55" t="str">
        <f>'13 ago'!L30</f>
        <v>#DIV/0!</v>
      </c>
      <c r="S31" s="55" t="str">
        <f>'14 ago'!L30</f>
        <v>#DIV/0!</v>
      </c>
      <c r="T31" s="55" t="str">
        <f>'15 ago'!L30</f>
        <v>#DIV/0!</v>
      </c>
      <c r="U31" s="55" t="str">
        <f>'16 ago'!L30</f>
        <v>#DIV/0!</v>
      </c>
      <c r="V31" s="55" t="str">
        <f>'17 ago'!L30</f>
        <v>#DIV/0!</v>
      </c>
      <c r="W31" s="55" t="str">
        <f>'18 ago'!L30</f>
        <v>#DIV/0!</v>
      </c>
      <c r="X31" s="55" t="str">
        <f>'19 ago'!L30</f>
        <v>#DIV/0!</v>
      </c>
      <c r="Y31" s="55" t="str">
        <f>'20 ago'!L30</f>
        <v>#DIV/0!</v>
      </c>
      <c r="Z31" s="55" t="str">
        <f>'21 ago'!L30</f>
        <v>#DIV/0!</v>
      </c>
      <c r="AA31" s="55" t="str">
        <f>'22 ago'!L30</f>
        <v>#DIV/0!</v>
      </c>
      <c r="AB31" s="55" t="str">
        <f>'23 ago'!L30</f>
        <v>#DIV/0!</v>
      </c>
      <c r="AC31" s="55" t="str">
        <f>'24 ago'!L30</f>
        <v>#DIV/0!</v>
      </c>
      <c r="AD31" s="55" t="str">
        <f>'25 ago'!L30</f>
        <v>#DIV/0!</v>
      </c>
      <c r="AE31" s="55" t="str">
        <f>'26 ago'!L30</f>
        <v>#DIV/0!</v>
      </c>
      <c r="AF31" s="55" t="str">
        <f>'27 ago'!L30</f>
        <v>#DIV/0!</v>
      </c>
      <c r="AG31" s="55" t="str">
        <f>'28 ago'!L30</f>
        <v>#DIV/0!</v>
      </c>
      <c r="AH31" s="55" t="str">
        <f>'29 ago'!L30</f>
        <v>#DIV/0!</v>
      </c>
      <c r="AI31" s="55" t="str">
        <f>'30 ago'!L30</f>
        <v>#DIV/0!</v>
      </c>
      <c r="AJ31" s="55" t="str">
        <f>'31 de agosto'!L30</f>
        <v>#DIV/0!</v>
      </c>
    </row>
    <row r="32" ht="14.25" customHeight="1">
      <c r="A32" s="386"/>
      <c r="B32" s="50"/>
      <c r="C32" s="50" t="s">
        <v>35</v>
      </c>
      <c r="D32" s="50" t="s">
        <v>52</v>
      </c>
      <c r="E32" s="50" t="s">
        <v>13</v>
      </c>
      <c r="F32" s="55">
        <f>'01 ago'!H32</f>
        <v>0.1428571429</v>
      </c>
      <c r="G32" s="55">
        <f>'02 ago'!H32</f>
        <v>0.4285714286</v>
      </c>
      <c r="H32" s="55">
        <f>'03 ago'!H32</f>
        <v>0.5714285714</v>
      </c>
      <c r="I32" s="55">
        <f>'04 ago'!H32</f>
        <v>0.2857142857</v>
      </c>
      <c r="J32" s="55">
        <f>'05 ago'!H32</f>
        <v>0.5714285714</v>
      </c>
      <c r="K32" s="55">
        <f>'06 ago'!H32</f>
        <v>0.5</v>
      </c>
      <c r="L32" s="55">
        <f>'07 ago'!H32</f>
        <v>0.5714285714</v>
      </c>
      <c r="M32" s="55">
        <f>'08 ago'!H32</f>
        <v>0.5</v>
      </c>
      <c r="N32" s="55" t="str">
        <f>'09 ago'!H32</f>
        <v>#DIV/0!</v>
      </c>
      <c r="O32" s="55" t="str">
        <f>'10 ago'!H32</f>
        <v>#DIV/0!</v>
      </c>
      <c r="P32" s="55" t="str">
        <f>'11 ago'!H32</f>
        <v>#DIV/0!</v>
      </c>
      <c r="Q32" s="55" t="str">
        <f>'12 ago'!H32</f>
        <v>#DIV/0!</v>
      </c>
      <c r="R32" s="55" t="str">
        <f>'13 ago'!H32</f>
        <v>#DIV/0!</v>
      </c>
      <c r="S32" s="55" t="str">
        <f>'14 ago'!H32</f>
        <v>#DIV/0!</v>
      </c>
      <c r="T32" s="55" t="str">
        <f>'15 ago'!H32</f>
        <v>#DIV/0!</v>
      </c>
      <c r="U32" s="55" t="str">
        <f>'16 ago'!H32</f>
        <v>#DIV/0!</v>
      </c>
      <c r="V32" s="55" t="str">
        <f>'17 ago'!H32</f>
        <v>#DIV/0!</v>
      </c>
      <c r="W32" s="55" t="str">
        <f>'18 ago'!H32</f>
        <v>#DIV/0!</v>
      </c>
      <c r="X32" s="55" t="str">
        <f>'19 ago'!H32</f>
        <v>#DIV/0!</v>
      </c>
      <c r="Y32" s="55" t="str">
        <f>'20 ago'!H32</f>
        <v>#DIV/0!</v>
      </c>
      <c r="Z32" s="55" t="str">
        <f>'21 ago'!H32</f>
        <v>#DIV/0!</v>
      </c>
      <c r="AA32" s="55" t="str">
        <f>'22 ago'!H32</f>
        <v>#DIV/0!</v>
      </c>
      <c r="AB32" s="55" t="str">
        <f>'23 ago'!H32</f>
        <v>#DIV/0!</v>
      </c>
      <c r="AC32" s="55" t="str">
        <f>'24 ago'!H32</f>
        <v>#DIV/0!</v>
      </c>
      <c r="AD32" s="55" t="str">
        <f>'25 ago'!H32</f>
        <v>#DIV/0!</v>
      </c>
      <c r="AE32" s="55" t="str">
        <f>'26 ago'!H32</f>
        <v>#DIV/0!</v>
      </c>
      <c r="AF32" s="55" t="str">
        <f>'27 ago'!H32</f>
        <v>#DIV/0!</v>
      </c>
      <c r="AG32" s="55" t="str">
        <f>'28 ago'!H32</f>
        <v>#DIV/0!</v>
      </c>
      <c r="AH32" s="55" t="str">
        <f>'29 ago'!H32</f>
        <v>#DIV/0!</v>
      </c>
      <c r="AI32" s="55" t="str">
        <f>'30 ago'!H32</f>
        <v>#DIV/0!</v>
      </c>
      <c r="AJ32" s="55" t="str">
        <f>'31 de agosto'!H32</f>
        <v>#DIV/0!</v>
      </c>
    </row>
    <row r="33" ht="14.25" customHeight="1">
      <c r="A33" s="386"/>
      <c r="B33" s="50"/>
      <c r="C33" s="50"/>
      <c r="D33" s="50"/>
      <c r="E33" s="50" t="s">
        <v>608</v>
      </c>
      <c r="F33" s="55">
        <f>'01 ago'!L32</f>
        <v>1</v>
      </c>
      <c r="G33" s="55">
        <f>'02 ago'!L32</f>
        <v>1</v>
      </c>
      <c r="H33" s="55">
        <f>'03 ago'!L32</f>
        <v>0.6153846154</v>
      </c>
      <c r="I33" s="55">
        <f>'04 ago'!L32</f>
        <v>1</v>
      </c>
      <c r="J33" s="55">
        <f>'05 ago'!L32</f>
        <v>0.5384615385</v>
      </c>
      <c r="K33" s="55">
        <f>'06 ago'!L32</f>
        <v>0.6153846154</v>
      </c>
      <c r="L33" s="55">
        <f>'07 ago'!L32</f>
        <v>0.6923076923</v>
      </c>
      <c r="M33" s="55">
        <f>'08 ago'!L32</f>
        <v>0.4615384615</v>
      </c>
      <c r="N33" s="55" t="str">
        <f>'09 ago'!L32</f>
        <v>#DIV/0!</v>
      </c>
      <c r="O33" s="55" t="str">
        <f>'10 ago'!L32</f>
        <v>#DIV/0!</v>
      </c>
      <c r="P33" s="55" t="str">
        <f>'11 ago'!L32</f>
        <v>#DIV/0!</v>
      </c>
      <c r="Q33" s="55" t="str">
        <f>'12 ago'!L32</f>
        <v>#DIV/0!</v>
      </c>
      <c r="R33" s="55" t="str">
        <f>'13 ago'!L32</f>
        <v>#DIV/0!</v>
      </c>
      <c r="S33" s="55" t="str">
        <f>'15 ago'!L32</f>
        <v>#DIV/0!</v>
      </c>
      <c r="T33" s="55" t="str">
        <f>'15 ago'!L32</f>
        <v>#DIV/0!</v>
      </c>
      <c r="U33" s="55" t="str">
        <f>'16 ago'!L32</f>
        <v>#DIV/0!</v>
      </c>
      <c r="V33" s="55" t="str">
        <f>'17 ago'!L32</f>
        <v>#DIV/0!</v>
      </c>
      <c r="W33" s="55">
        <f>'18 ago'!L34</f>
        <v>0.2142857143</v>
      </c>
      <c r="X33" s="55" t="str">
        <f>'19 ago'!L32</f>
        <v>#DIV/0!</v>
      </c>
      <c r="Y33" s="55" t="str">
        <f>'20 ago'!L32</f>
        <v>#DIV/0!</v>
      </c>
      <c r="Z33" s="55" t="str">
        <f>'21 ago'!L32</f>
        <v>#DIV/0!</v>
      </c>
      <c r="AA33" s="55" t="str">
        <f>'22 ago'!L32</f>
        <v>#DIV/0!</v>
      </c>
      <c r="AB33" s="55" t="str">
        <f>'23 ago'!L32</f>
        <v>#DIV/0!</v>
      </c>
      <c r="AC33" s="55" t="str">
        <f>'24 ago'!L32</f>
        <v>#DIV/0!</v>
      </c>
      <c r="AD33" s="55" t="str">
        <f>'25 ago'!L32</f>
        <v>#DIV/0!</v>
      </c>
      <c r="AE33" s="55" t="str">
        <f>'26 ago'!L32</f>
        <v>#DIV/0!</v>
      </c>
      <c r="AF33" s="55" t="str">
        <f>'27 ago'!L32</f>
        <v>#DIV/0!</v>
      </c>
      <c r="AG33" s="55" t="str">
        <f>'28 ago'!L32</f>
        <v>#DIV/0!</v>
      </c>
      <c r="AH33" s="55" t="str">
        <f>'29 ago'!L32</f>
        <v>#DIV/0!</v>
      </c>
      <c r="AI33" s="55" t="str">
        <f>'30 ago'!L32</f>
        <v>#DIV/0!</v>
      </c>
      <c r="AJ33" s="55" t="str">
        <f>'31 de agosto'!L32</f>
        <v>#DIV/0!</v>
      </c>
    </row>
    <row r="34" ht="14.25" customHeight="1">
      <c r="A34" s="386"/>
      <c r="B34" s="50"/>
      <c r="C34" s="50" t="s">
        <v>35</v>
      </c>
      <c r="D34" s="50" t="s">
        <v>54</v>
      </c>
      <c r="E34" s="50" t="s">
        <v>13</v>
      </c>
      <c r="F34" s="55">
        <f>'01 ago'!H34</f>
        <v>0.75</v>
      </c>
      <c r="G34" s="55">
        <f>'02 ago'!H34</f>
        <v>0.8088235294</v>
      </c>
      <c r="H34" s="55">
        <f>'03 ago'!H34</f>
        <v>0.8235294118</v>
      </c>
      <c r="I34" s="55">
        <f>'04 ago'!H34</f>
        <v>0.8823529412</v>
      </c>
      <c r="J34" s="55">
        <f>'05 ago'!H34</f>
        <v>0.9117647059</v>
      </c>
      <c r="K34" s="55">
        <f>'06 ago'!H34</f>
        <v>0.8676470588</v>
      </c>
      <c r="L34" s="55">
        <f>'07 ago'!H34</f>
        <v>0.8970588235</v>
      </c>
      <c r="M34" s="55">
        <f>'08 ago'!H34</f>
        <v>0.8823529412</v>
      </c>
      <c r="N34" s="55">
        <f>'09 ago'!H34</f>
        <v>1</v>
      </c>
      <c r="O34" s="55">
        <f>'10 ago'!H34</f>
        <v>1</v>
      </c>
      <c r="P34" s="55">
        <f>'11 ago'!H34</f>
        <v>1</v>
      </c>
      <c r="Q34" s="55">
        <f>'12 ago'!H34</f>
        <v>0.9117647059</v>
      </c>
      <c r="R34" s="55">
        <f>'13 ago'!H34</f>
        <v>0.9852941176</v>
      </c>
      <c r="S34" s="55">
        <f>'14 ago'!H34</f>
        <v>0.9852941176</v>
      </c>
      <c r="T34" s="55">
        <f>'15 ago'!H34</f>
        <v>1</v>
      </c>
      <c r="U34" s="55">
        <f>'16 ago'!H34</f>
        <v>0.9264705882</v>
      </c>
      <c r="V34" s="55">
        <f>'17 ago'!H34</f>
        <v>0.9264705882</v>
      </c>
      <c r="W34" s="55">
        <f>'18 ago'!H34</f>
        <v>0.9264705882</v>
      </c>
      <c r="X34" s="55">
        <f>'19 ago'!H34</f>
        <v>0.9264705882</v>
      </c>
      <c r="Y34" s="55">
        <f>'20 ago'!H34</f>
        <v>0.8823529412</v>
      </c>
      <c r="Z34" s="55">
        <f>'21 ago'!H34</f>
        <v>0.8970588235</v>
      </c>
      <c r="AA34" s="55">
        <f>'22 ago'!H34</f>
        <v>0.9411764706</v>
      </c>
      <c r="AB34" s="55">
        <f>'23 ago'!H34</f>
        <v>0.9558823529</v>
      </c>
      <c r="AC34" s="55">
        <f>'24 ago'!H34</f>
        <v>0.8970588235</v>
      </c>
      <c r="AD34" s="55">
        <f>'25 ago'!H34</f>
        <v>0.9558823529</v>
      </c>
      <c r="AE34" s="55">
        <f>'26 ago'!H34</f>
        <v>0.9117647059</v>
      </c>
      <c r="AF34" s="55">
        <f>'27 ago'!H34</f>
        <v>0.9558823529</v>
      </c>
      <c r="AG34" s="55">
        <f>'28 ago'!H34</f>
        <v>0.8970588235</v>
      </c>
      <c r="AH34" s="55">
        <f>'29 ago'!H34</f>
        <v>0.8529411765</v>
      </c>
      <c r="AI34" s="55">
        <f>'30 ago'!H34</f>
        <v>0.8823529412</v>
      </c>
      <c r="AJ34" s="55">
        <f>'31 de agosto'!H34</f>
        <v>0.8235294118</v>
      </c>
    </row>
    <row r="35" ht="14.25" customHeight="1">
      <c r="A35" s="386"/>
      <c r="B35" s="50"/>
      <c r="C35" s="50"/>
      <c r="D35" s="50"/>
      <c r="E35" s="50" t="s">
        <v>608</v>
      </c>
      <c r="F35" s="55">
        <f>'01 ago'!L34</f>
        <v>0.6666666667</v>
      </c>
      <c r="G35" s="55">
        <f>'02 ago'!L34</f>
        <v>0.4</v>
      </c>
      <c r="H35" s="55">
        <f>'03 ago'!L34</f>
        <v>0.6428571429</v>
      </c>
      <c r="I35" s="55">
        <f>'04 ago'!L34</f>
        <v>0.6428571429</v>
      </c>
      <c r="J35" s="55">
        <f>'05 ago'!L34</f>
        <v>0.5</v>
      </c>
      <c r="K35" s="55">
        <f>'06 ago'!L34</f>
        <v>0.5</v>
      </c>
      <c r="L35" s="55">
        <f>'07 ago'!L34</f>
        <v>0.5</v>
      </c>
      <c r="M35" s="55">
        <f>'08 ago'!L34</f>
        <v>0.7142857143</v>
      </c>
      <c r="N35" s="55">
        <f>'09 ago'!L34</f>
        <v>0.7142857143</v>
      </c>
      <c r="O35" s="55">
        <f>'10 ago'!L34</f>
        <v>1</v>
      </c>
      <c r="P35" s="55">
        <f>'11 ago'!L34</f>
        <v>0.5714285714</v>
      </c>
      <c r="Q35" s="55">
        <f>'12 ago'!L34</f>
        <v>0.5714285714</v>
      </c>
      <c r="R35" s="55">
        <f>'13 ago'!L34</f>
        <v>0.2857142857</v>
      </c>
      <c r="S35" s="55">
        <f>'14 ago'!L34</f>
        <v>0.5714285714</v>
      </c>
      <c r="T35" s="55">
        <f>'15 ago'!L34</f>
        <v>0.3571428571</v>
      </c>
      <c r="U35" s="55">
        <f>'16 ago'!L34</f>
        <v>0.2142857143</v>
      </c>
      <c r="V35" s="55">
        <f>'17 ago'!L34</f>
        <v>0.2142857143</v>
      </c>
      <c r="W35" s="55">
        <f>'18 ago'!L34</f>
        <v>0.2142857143</v>
      </c>
      <c r="X35" s="55">
        <f>'19 ago'!L34</f>
        <v>0.4285714286</v>
      </c>
      <c r="Y35" s="55">
        <f>'20 ago'!L34</f>
        <v>0.7142857143</v>
      </c>
      <c r="Z35" s="55">
        <f>'21 ago'!L34</f>
        <v>0.5714285714</v>
      </c>
      <c r="AA35" s="55">
        <f>'22 ago'!L34</f>
        <v>0.1428571429</v>
      </c>
      <c r="AB35" s="55">
        <f>'23 ago'!L34</f>
        <v>0.4285714286</v>
      </c>
      <c r="AC35" s="55">
        <f>'24 ago'!L34</f>
        <v>0.5</v>
      </c>
      <c r="AD35" s="55">
        <f>'25 ago'!L34</f>
        <v>0.7142857143</v>
      </c>
      <c r="AE35" s="55">
        <f>'26 ago'!L34</f>
        <v>0.5</v>
      </c>
      <c r="AF35" s="55">
        <f>'27 ago'!L34</f>
        <v>0.7142857143</v>
      </c>
      <c r="AG35" s="55">
        <f>'28 ago'!L34</f>
        <v>0.6428571429</v>
      </c>
      <c r="AH35" s="55">
        <f>'29 ago'!L34</f>
        <v>0.7857142857</v>
      </c>
      <c r="AI35" s="55">
        <f>'30 ago'!L34</f>
        <v>0.7142857143</v>
      </c>
      <c r="AJ35" s="55">
        <f>'31 de agosto'!L34</f>
        <v>0.9285714286</v>
      </c>
    </row>
    <row r="36" ht="14.25" customHeight="1">
      <c r="A36" s="386"/>
      <c r="B36" s="50"/>
      <c r="C36" s="50" t="s">
        <v>60</v>
      </c>
      <c r="D36" s="50" t="s">
        <v>61</v>
      </c>
      <c r="E36" s="50" t="s">
        <v>13</v>
      </c>
      <c r="F36" s="55">
        <f>'01 ago'!H38</f>
        <v>0.2941176471</v>
      </c>
      <c r="G36" s="55">
        <f>'02 ago'!H38</f>
        <v>0.3333333333</v>
      </c>
      <c r="H36" s="55">
        <f>'03 ago'!H38</f>
        <v>0.3725490196</v>
      </c>
      <c r="I36" s="55">
        <f>'04 ago'!H38</f>
        <v>0.2941176471</v>
      </c>
      <c r="J36" s="55">
        <f>'05 ago'!H38</f>
        <v>0.2941176471</v>
      </c>
      <c r="K36" s="55">
        <f>'06 ago'!H38</f>
        <v>0.3529411765</v>
      </c>
      <c r="L36" s="55">
        <f>'07 ago'!H38</f>
        <v>0.3725490196</v>
      </c>
      <c r="M36" s="55">
        <f>'08 ago'!H38</f>
        <v>0.4117647059</v>
      </c>
      <c r="N36" s="55">
        <f>'09 ago'!H38</f>
        <v>0.3333333333</v>
      </c>
      <c r="O36" s="55">
        <f>'10 ago'!H38</f>
        <v>0.4705882353</v>
      </c>
      <c r="P36" s="55">
        <f>'11 ago'!H38</f>
        <v>0.5490196078</v>
      </c>
      <c r="Q36" s="55">
        <f>'12 ago'!H38</f>
        <v>0.4117647059</v>
      </c>
      <c r="R36" s="55">
        <f>'13 ago'!H38</f>
        <v>0.4901960784</v>
      </c>
      <c r="S36" s="55">
        <f>'14 ago'!H38</f>
        <v>0.5294117647</v>
      </c>
      <c r="T36" s="55">
        <f>'15 ago'!H38</f>
        <v>0.5490196078</v>
      </c>
      <c r="U36" s="55">
        <f>'16 ago'!H38</f>
        <v>0.4705882353</v>
      </c>
      <c r="V36" s="55">
        <f>'17 ago'!H38</f>
        <v>0.5490196078</v>
      </c>
      <c r="W36" s="55">
        <f>'18 ago'!H38</f>
        <v>0.4117647059</v>
      </c>
      <c r="X36" s="55">
        <f>'19 ago'!H38</f>
        <v>0.6274509804</v>
      </c>
      <c r="Y36" s="55">
        <f>'20 ago'!H38</f>
        <v>0.5490196078</v>
      </c>
      <c r="Z36" s="55">
        <f>'21 ago'!H38</f>
        <v>0.4509803922</v>
      </c>
      <c r="AA36" s="55">
        <f>'22 ago'!H38</f>
        <v>0.4705882353</v>
      </c>
      <c r="AB36" s="55">
        <f>'23 ago'!H38</f>
        <v>0.4509803922</v>
      </c>
      <c r="AC36" s="55">
        <f>'24 ago'!H38</f>
        <v>0.5294117647</v>
      </c>
      <c r="AD36" s="55">
        <f>'25 ago'!H38</f>
        <v>0.5098039216</v>
      </c>
      <c r="AE36" s="55">
        <f>'26 ago'!H38</f>
        <v>0.3921568627</v>
      </c>
      <c r="AF36" s="55">
        <f>'27 ago'!H38</f>
        <v>0.4705882353</v>
      </c>
      <c r="AG36" s="55">
        <f>'28 ago'!H38</f>
        <v>0.431372549</v>
      </c>
      <c r="AH36" s="55">
        <f>'29 ago'!H38</f>
        <v>0.3529411765</v>
      </c>
      <c r="AI36" s="55">
        <f>'30 ago'!H38</f>
        <v>0.3529411765</v>
      </c>
      <c r="AJ36" s="55">
        <f>'31 de agosto'!H38</f>
        <v>0.3921568627</v>
      </c>
    </row>
    <row r="37" ht="14.25" customHeight="1">
      <c r="A37" s="386"/>
      <c r="B37" s="50"/>
      <c r="C37" s="50"/>
      <c r="D37" s="50"/>
      <c r="E37" s="50" t="s">
        <v>608</v>
      </c>
      <c r="F37" s="55">
        <f>'01 ago'!L38</f>
        <v>0.4230769231</v>
      </c>
      <c r="G37" s="55">
        <f>'02 ago'!L38</f>
        <v>0.3461538462</v>
      </c>
      <c r="H37" s="55">
        <f>'03 ago'!L38</f>
        <v>0.5769230769</v>
      </c>
      <c r="I37" s="55">
        <f>'04 ago'!L38</f>
        <v>0.5</v>
      </c>
      <c r="J37" s="55">
        <f>'05 ago'!L38</f>
        <v>0.3846153846</v>
      </c>
      <c r="K37" s="55">
        <f>'06 ago'!L38</f>
        <v>0.5</v>
      </c>
      <c r="L37" s="55">
        <f>'07 ago'!L38</f>
        <v>0.8461538462</v>
      </c>
      <c r="M37" s="55">
        <f>'08 ago'!L38</f>
        <v>0.7692307692</v>
      </c>
      <c r="N37" s="55">
        <f>'09 ago'!L38</f>
        <v>0.5</v>
      </c>
      <c r="O37" s="55">
        <f>'10 ago'!L38</f>
        <v>0.7692307692</v>
      </c>
      <c r="P37" s="55">
        <f>'11 ago'!L38</f>
        <v>1</v>
      </c>
      <c r="Q37" s="55">
        <f>'12 ago'!L38</f>
        <v>0.6538461538</v>
      </c>
      <c r="R37" s="55">
        <f>'13 ago'!L38</f>
        <v>0.6538461538</v>
      </c>
      <c r="S37" s="55">
        <f>'14 ago'!L38</f>
        <v>0.6923076923</v>
      </c>
      <c r="T37" s="55">
        <f>'15 ago'!L38</f>
        <v>0.5769230769</v>
      </c>
      <c r="U37" s="55">
        <f>'16 ago'!L38</f>
        <v>0.5384615385</v>
      </c>
      <c r="V37" s="55">
        <f>'17 ago'!L38</f>
        <v>0.8846153846</v>
      </c>
      <c r="W37" s="55">
        <f>'18 ago'!L38</f>
        <v>0.7307692308</v>
      </c>
      <c r="X37" s="55">
        <f>'19 ago'!L38</f>
        <v>0.9230769231</v>
      </c>
      <c r="Y37" s="55">
        <f>'20 ago'!L38</f>
        <v>0.8846153846</v>
      </c>
      <c r="Z37" s="55">
        <f>'21 ago'!L38</f>
        <v>0.7692307692</v>
      </c>
      <c r="AA37" s="55">
        <f>'22 ago'!L38</f>
        <v>0.6538461538</v>
      </c>
      <c r="AB37" s="55">
        <f>'23 ago'!L38</f>
        <v>0.4230769231</v>
      </c>
      <c r="AC37" s="55">
        <f>'24 ago'!L38</f>
        <v>0.3846153846</v>
      </c>
      <c r="AD37" s="55">
        <f>'25 ago'!L38</f>
        <v>0.6153846154</v>
      </c>
      <c r="AE37" s="55">
        <f>'26 ago'!L38</f>
        <v>0.6153846154</v>
      </c>
      <c r="AF37" s="55">
        <f>'27 ago'!L38</f>
        <v>0.7307692308</v>
      </c>
      <c r="AG37" s="55">
        <f>'28 ago'!L38</f>
        <v>0.7692307692</v>
      </c>
      <c r="AH37" s="55">
        <f>'29 ago'!L38</f>
        <v>0.6153846154</v>
      </c>
      <c r="AI37" s="55">
        <f>'30 ago'!L38</f>
        <v>0.6153846154</v>
      </c>
      <c r="AJ37" s="55">
        <f>'31 de agosto'!L38</f>
        <v>0.7692307692</v>
      </c>
    </row>
    <row r="38" ht="14.25" customHeight="1">
      <c r="A38" s="386"/>
      <c r="B38" s="50"/>
      <c r="C38" s="50" t="s">
        <v>62</v>
      </c>
      <c r="D38" s="50" t="s">
        <v>65</v>
      </c>
      <c r="E38" s="50" t="s">
        <v>13</v>
      </c>
      <c r="F38" s="55">
        <f>'01 ago'!H41</f>
        <v>0.5161290323</v>
      </c>
      <c r="G38" s="55">
        <f>'02 ago'!H41</f>
        <v>0.5806451613</v>
      </c>
      <c r="H38" s="55">
        <f>'03 ago'!H41</f>
        <v>0.6129032258</v>
      </c>
      <c r="I38" s="55">
        <f>'04 ago'!H41</f>
        <v>0.5806451613</v>
      </c>
      <c r="J38" s="55">
        <f>'05 ago'!H41</f>
        <v>0.6129032258</v>
      </c>
      <c r="K38" s="55">
        <f>'06 ago'!H41</f>
        <v>0.5806451613</v>
      </c>
      <c r="L38" s="55">
        <f>'07 ago'!H41</f>
        <v>0.6129032258</v>
      </c>
      <c r="M38" s="55">
        <f>'08 ago'!H41</f>
        <v>0.5483870968</v>
      </c>
      <c r="N38" s="55">
        <f>'09 ago'!H41</f>
        <v>0.5483870968</v>
      </c>
      <c r="O38" s="55">
        <f>'10 ago'!H41</f>
        <v>0.4838709677</v>
      </c>
      <c r="P38" s="55">
        <f>'11 ago'!H41</f>
        <v>0.5483870968</v>
      </c>
      <c r="Q38" s="55">
        <f>'12 ago'!H41</f>
        <v>0.5483870968</v>
      </c>
      <c r="R38" s="55">
        <f>'13 ago'!H41</f>
        <v>0.6451612903</v>
      </c>
      <c r="S38" s="55">
        <f>'14 ago'!H41</f>
        <v>0.6451612903</v>
      </c>
      <c r="T38" s="55">
        <f>'15 ago'!H41</f>
        <v>0.6774193548</v>
      </c>
      <c r="U38" s="55">
        <f>'16 ago'!H41</f>
        <v>0.6451612903</v>
      </c>
      <c r="V38" s="55">
        <f>'17 ago'!H41</f>
        <v>0.7096774194</v>
      </c>
      <c r="W38" s="55">
        <f>'18 ago'!H41</f>
        <v>0.6451612903</v>
      </c>
      <c r="X38" s="55">
        <f>'19 ago'!H41</f>
        <v>0.7419354839</v>
      </c>
      <c r="Y38" s="55">
        <f>'20 ago'!H41</f>
        <v>0.4838709677</v>
      </c>
      <c r="Z38" s="55">
        <f>'21 ago'!H41</f>
        <v>0.4516129032</v>
      </c>
      <c r="AA38" s="55">
        <f>'22 ago'!H41</f>
        <v>0.5483870968</v>
      </c>
      <c r="AB38" s="55">
        <f>'23 ago'!H41</f>
        <v>0.6129032258</v>
      </c>
      <c r="AC38" s="55">
        <f>'24 ago'!H41</f>
        <v>0.4516129032</v>
      </c>
      <c r="AD38" s="55">
        <f>'25 ago'!H41</f>
        <v>0.5483870968</v>
      </c>
      <c r="AE38" s="55">
        <f>'26 ago'!H41</f>
        <v>0.3870967742</v>
      </c>
      <c r="AF38" s="55">
        <f>'27 ago'!H41</f>
        <v>0.5483870968</v>
      </c>
      <c r="AG38" s="55">
        <f>'28 ago'!H41</f>
        <v>0.5483870968</v>
      </c>
      <c r="AH38" s="55">
        <f>'29 ago'!H41</f>
        <v>0.5806451613</v>
      </c>
      <c r="AI38" s="55">
        <f>'30 ago'!H41</f>
        <v>0.5161290323</v>
      </c>
      <c r="AJ38" s="55">
        <f>'31 de agosto'!H41</f>
        <v>0.5806451613</v>
      </c>
    </row>
    <row r="39" ht="14.25" customHeight="1">
      <c r="A39" s="386"/>
      <c r="B39" s="50"/>
      <c r="C39" s="50"/>
      <c r="D39" s="50"/>
      <c r="E39" s="50" t="s">
        <v>608</v>
      </c>
      <c r="F39" s="55">
        <f>'01 ago'!L41</f>
        <v>0.75</v>
      </c>
      <c r="G39" s="55">
        <f>'02 ago'!L41</f>
        <v>0.6111111111</v>
      </c>
      <c r="H39" s="55">
        <f>'03 ago'!L41</f>
        <v>0.7777777778</v>
      </c>
      <c r="I39" s="55">
        <f>'04 ago'!L41</f>
        <v>0.6944444444</v>
      </c>
      <c r="J39" s="55">
        <f>'05 ago'!L41</f>
        <v>0.6388888889</v>
      </c>
      <c r="K39" s="55">
        <f>'06 ago'!L41</f>
        <v>0.5833333333</v>
      </c>
      <c r="L39" s="55">
        <f>'07 ago'!L41</f>
        <v>0.4722222222</v>
      </c>
      <c r="M39" s="55">
        <f>'08 ago'!L41</f>
        <v>0.4722222222</v>
      </c>
      <c r="N39" s="55">
        <f>'09 ago'!L41</f>
        <v>0.4166666667</v>
      </c>
      <c r="O39" s="55">
        <f>'10 ago'!L41</f>
        <v>0.3888888889</v>
      </c>
      <c r="P39" s="55">
        <f>'11 ago'!L41</f>
        <v>0.5</v>
      </c>
      <c r="Q39" s="55">
        <f>'12 ago'!L41</f>
        <v>0.4722222222</v>
      </c>
      <c r="R39" s="55">
        <f>'13 ago'!L41</f>
        <v>0.6666666667</v>
      </c>
      <c r="S39" s="55">
        <f>'14 ago'!L41</f>
        <v>0.7777777778</v>
      </c>
      <c r="T39" s="55">
        <f>'15 ago'!L41</f>
        <v>0.8333333333</v>
      </c>
      <c r="U39" s="55">
        <f>'16 ago'!L41</f>
        <v>0.6666666667</v>
      </c>
      <c r="V39" s="55">
        <f>'17 ago'!L41</f>
        <v>0.6111111111</v>
      </c>
      <c r="W39" s="55">
        <f>'18 ago'!L41</f>
        <v>0.6111111111</v>
      </c>
      <c r="X39" s="55">
        <f>'19 ago'!L41</f>
        <v>0.6666666667</v>
      </c>
      <c r="Y39" s="55">
        <f>'20 ago'!L41</f>
        <v>0.6666666667</v>
      </c>
      <c r="Z39" s="55">
        <f>'21 ago'!L41</f>
        <v>0.5833333333</v>
      </c>
      <c r="AA39" s="55">
        <f>'22 ago'!L41</f>
        <v>0.5</v>
      </c>
      <c r="AB39" s="55">
        <f>'23 ago'!L41</f>
        <v>0.5833333333</v>
      </c>
      <c r="AC39" s="55">
        <f>'24 ago'!L41</f>
        <v>0.5</v>
      </c>
      <c r="AD39" s="55">
        <f>'25 ago'!L41</f>
        <v>0.6111111111</v>
      </c>
      <c r="AE39" s="55">
        <f>'26 ago'!L41</f>
        <v>0.6111111111</v>
      </c>
      <c r="AF39" s="55">
        <f>'27 ago'!L41</f>
        <v>0.75</v>
      </c>
      <c r="AG39" s="55">
        <f>'28 ago'!L41</f>
        <v>0.7222222222</v>
      </c>
      <c r="AH39" s="55">
        <f>'29 ago'!L41</f>
        <v>0.7222222222</v>
      </c>
      <c r="AI39" s="55">
        <f>'30 ago'!L41</f>
        <v>0.75</v>
      </c>
      <c r="AJ39" s="55">
        <f>'31 de agosto'!L41</f>
        <v>0.7777777778</v>
      </c>
    </row>
    <row r="40" ht="14.25" customHeight="1">
      <c r="A40" s="386"/>
      <c r="B40" s="50"/>
      <c r="C40" s="50"/>
      <c r="D40" s="50" t="s">
        <v>66</v>
      </c>
      <c r="E40" s="50" t="s">
        <v>13</v>
      </c>
      <c r="F40" s="55">
        <f>'01 ago'!H42</f>
        <v>0.854368932</v>
      </c>
      <c r="G40" s="55">
        <f>'02 ago'!H42</f>
        <v>0.8737864078</v>
      </c>
      <c r="H40" s="55">
        <f>'03 ago'!H42</f>
        <v>0.8786407767</v>
      </c>
      <c r="I40" s="55">
        <f>'04 ago'!H42</f>
        <v>0.8446601942</v>
      </c>
      <c r="J40" s="55">
        <f>'05 ago'!H42</f>
        <v>0.8300970874</v>
      </c>
      <c r="K40" s="55">
        <f>'06 ago'!H42</f>
        <v>0.8058252427</v>
      </c>
      <c r="L40" s="55">
        <f>'07 ago'!H42</f>
        <v>0.854368932</v>
      </c>
      <c r="M40" s="55">
        <f>'08 ago'!H42</f>
        <v>0.9126213592</v>
      </c>
      <c r="N40" s="55">
        <f>'09 ago'!H42</f>
        <v>0.9563106796</v>
      </c>
      <c r="O40" s="55">
        <f>'10 ago'!H42</f>
        <v>0.8883495146</v>
      </c>
      <c r="P40" s="55">
        <f>'11 ago'!H42</f>
        <v>0.8689320388</v>
      </c>
      <c r="Q40" s="55">
        <f>'12 ago'!H42</f>
        <v>0.932038835</v>
      </c>
      <c r="R40" s="55">
        <f>'13 ago'!H42</f>
        <v>0.9174757282</v>
      </c>
      <c r="S40" s="55">
        <f>'14 ago'!H42</f>
        <v>0.859223301</v>
      </c>
      <c r="T40" s="55">
        <f>'15 ago'!H42</f>
        <v>0.9029126214</v>
      </c>
      <c r="U40" s="55">
        <f>'16 ago'!H42</f>
        <v>0.9417475728</v>
      </c>
      <c r="V40" s="55">
        <f>'17 ago'!H42</f>
        <v>0.6893203883</v>
      </c>
      <c r="W40" s="55">
        <f>'18 ago'!H42</f>
        <v>0.8640776699</v>
      </c>
      <c r="X40" s="55">
        <f>'19 ago'!H42</f>
        <v>0.8932038835</v>
      </c>
      <c r="Y40" s="55">
        <f>'20 ago'!H42</f>
        <v>0.9077669903</v>
      </c>
      <c r="Z40" s="55">
        <f>'21 ago'!H42</f>
        <v>0.9077669903</v>
      </c>
      <c r="AA40" s="55">
        <f>'22 ago'!H42</f>
        <v>0.8932038835</v>
      </c>
      <c r="AB40" s="55">
        <f>'23 ago'!H42</f>
        <v>0.932038835</v>
      </c>
      <c r="AC40" s="55">
        <f>'24 ago'!H42</f>
        <v>0.932038835</v>
      </c>
      <c r="AD40" s="55">
        <f>'25 ago'!H42</f>
        <v>0.9611650485</v>
      </c>
      <c r="AE40" s="55">
        <f>'26 ago'!H42</f>
        <v>0.9368932039</v>
      </c>
      <c r="AF40" s="55">
        <f>'27 ago'!H42</f>
        <v>0.9466019417</v>
      </c>
      <c r="AG40" s="55">
        <f>'28 ago'!H42</f>
        <v>0.9223300971</v>
      </c>
      <c r="AH40" s="55">
        <f>'29 ago'!H42</f>
        <v>0.9466019417</v>
      </c>
      <c r="AI40" s="55">
        <f>'30 ago'!H42</f>
        <v>0.932038835</v>
      </c>
      <c r="AJ40" s="55">
        <f>'31 de agosto'!H42</f>
        <v>0.9223300971</v>
      </c>
    </row>
    <row r="41" ht="14.25" customHeight="1">
      <c r="A41" s="386"/>
      <c r="B41" s="50"/>
      <c r="C41" s="50"/>
      <c r="D41" s="50"/>
      <c r="E41" s="50" t="s">
        <v>608</v>
      </c>
      <c r="F41" s="55">
        <f>'01 ago'!L42</f>
        <v>0.2611464968</v>
      </c>
      <c r="G41" s="55">
        <f>'02 ago'!L42</f>
        <v>0.2070063694</v>
      </c>
      <c r="H41" s="55">
        <f>'03 ago'!L42</f>
        <v>0.256</v>
      </c>
      <c r="I41" s="55">
        <f>'04 ago'!L42</f>
        <v>0.26</v>
      </c>
      <c r="J41" s="55">
        <f>'05 ago'!L42</f>
        <v>0.288</v>
      </c>
      <c r="K41" s="55">
        <f>'06 ago'!L42</f>
        <v>0.336</v>
      </c>
      <c r="L41" s="55">
        <f>'07 ago'!L42</f>
        <v>0.308</v>
      </c>
      <c r="M41" s="55">
        <f>'08 ago'!L42</f>
        <v>0.256</v>
      </c>
      <c r="N41" s="55">
        <f>'09 ago'!L42</f>
        <v>0.26</v>
      </c>
      <c r="O41" s="55">
        <f>'10 ago'!L42</f>
        <v>0.36</v>
      </c>
      <c r="P41" s="55">
        <f>'11 ago'!L42</f>
        <v>0.356</v>
      </c>
      <c r="Q41" s="55">
        <f>'12 ago'!L42</f>
        <v>0.32</v>
      </c>
      <c r="R41" s="55">
        <f>'13 ago'!L42</f>
        <v>0.268</v>
      </c>
      <c r="S41" s="55">
        <f>'14 ago'!L42</f>
        <v>0.364</v>
      </c>
      <c r="T41" s="55">
        <f>'15 ago'!L42</f>
        <v>0.424</v>
      </c>
      <c r="U41" s="55">
        <f>'16 ago'!L42</f>
        <v>0.26</v>
      </c>
      <c r="V41" s="55">
        <f>'17 ago'!L42</f>
        <v>0.348</v>
      </c>
      <c r="W41" s="55">
        <f>'18 ago'!L42</f>
        <v>0.376</v>
      </c>
      <c r="X41" s="55">
        <f>'19 ago'!L42</f>
        <v>0.324</v>
      </c>
      <c r="Y41" s="55">
        <f>'20 ago'!L42</f>
        <v>0.368</v>
      </c>
      <c r="Z41" s="55">
        <f>'21 ago'!L42</f>
        <v>0.324</v>
      </c>
      <c r="AA41" s="55">
        <f>'22 ago'!L42</f>
        <v>0.316</v>
      </c>
      <c r="AB41" s="55">
        <f>'23 ago'!L42</f>
        <v>0.368</v>
      </c>
      <c r="AC41" s="55">
        <f>'24 ago'!L42</f>
        <v>0.388</v>
      </c>
      <c r="AD41" s="55">
        <f>'25 ago'!L42</f>
        <v>0.38</v>
      </c>
      <c r="AE41" s="55">
        <f>'26 ago'!L42</f>
        <v>0.324</v>
      </c>
      <c r="AF41" s="55">
        <f>'27 ago'!L42</f>
        <v>0.4</v>
      </c>
      <c r="AG41" s="55">
        <f>'28 ago'!L42</f>
        <v>0.392</v>
      </c>
      <c r="AH41" s="55">
        <f>'29 ago'!L42</f>
        <v>0.32</v>
      </c>
      <c r="AI41" s="55">
        <f>'30 ago'!L42</f>
        <v>0.348</v>
      </c>
      <c r="AJ41" s="55">
        <f>'31 de agosto'!L42</f>
        <v>0.372</v>
      </c>
    </row>
    <row r="42" ht="14.25" customHeight="1">
      <c r="A42" s="386"/>
      <c r="B42" s="50"/>
      <c r="C42" s="50" t="s">
        <v>78</v>
      </c>
      <c r="D42" s="50" t="s">
        <v>79</v>
      </c>
      <c r="E42" s="50" t="s">
        <v>13</v>
      </c>
      <c r="F42" s="55">
        <f>'01 ago'!H49</f>
        <v>0.4444444444</v>
      </c>
      <c r="G42" s="55">
        <f>'02 ago'!H49</f>
        <v>0.5555555556</v>
      </c>
      <c r="H42" s="55">
        <f>'03 ago'!H49</f>
        <v>0.6666666667</v>
      </c>
      <c r="I42" s="55">
        <f>'04 ago'!H49</f>
        <v>0.5555555556</v>
      </c>
      <c r="J42" s="55">
        <f>'05 ago'!H49</f>
        <v>0.5555555556</v>
      </c>
      <c r="K42" s="55">
        <f>'06 ago'!H49</f>
        <v>0.5555555556</v>
      </c>
      <c r="L42" s="55">
        <f>'07 ago'!H49</f>
        <v>0.8888888889</v>
      </c>
      <c r="M42" s="55">
        <f>'08 ago'!H49</f>
        <v>0.7777777778</v>
      </c>
      <c r="N42" s="55">
        <f>'09 ago'!H49</f>
        <v>0.5555555556</v>
      </c>
      <c r="O42" s="55">
        <f>'10 ago'!H49</f>
        <v>0.5555555556</v>
      </c>
      <c r="P42" s="55">
        <f>'11 ago'!H49</f>
        <v>0.7777777778</v>
      </c>
      <c r="Q42" s="55">
        <f>'12 ago'!H49</f>
        <v>0.7777777778</v>
      </c>
      <c r="R42" s="55">
        <f>'13 ago'!H49</f>
        <v>0.7777777778</v>
      </c>
      <c r="S42" s="55">
        <f>'14 ago'!H49</f>
        <v>0.7777777778</v>
      </c>
      <c r="T42" s="55">
        <f>'15 ago'!H49</f>
        <v>0.8888888889</v>
      </c>
      <c r="U42" s="55">
        <f>'16 ago'!H49</f>
        <v>1</v>
      </c>
      <c r="V42" s="55">
        <f>'17 ago'!H49</f>
        <v>0.8888888889</v>
      </c>
      <c r="W42" s="55">
        <f>'18 ago'!H49</f>
        <v>0.7777777778</v>
      </c>
      <c r="X42" s="55">
        <f>'19 ago'!H49</f>
        <v>1</v>
      </c>
      <c r="Y42" s="55">
        <f>'20 ago'!H49</f>
        <v>1</v>
      </c>
      <c r="Z42" s="55">
        <f>'21 ago'!H49</f>
        <v>1</v>
      </c>
      <c r="AA42" s="55">
        <f>'22 ago'!H49</f>
        <v>0.8888888889</v>
      </c>
      <c r="AB42" s="55">
        <f>'23 ago'!H49</f>
        <v>0.8888888889</v>
      </c>
      <c r="AC42" s="55">
        <f>'24 ago'!H49</f>
        <v>0.8888888889</v>
      </c>
      <c r="AD42" s="55">
        <f>'25 ago'!H49</f>
        <v>0.6666666667</v>
      </c>
      <c r="AE42" s="55">
        <f>'26 ago'!H49</f>
        <v>0.8888888889</v>
      </c>
      <c r="AF42" s="55">
        <f>'27 ago'!H49</f>
        <v>1</v>
      </c>
      <c r="AG42" s="55">
        <f>'28 ago'!H49</f>
        <v>1</v>
      </c>
      <c r="AH42" s="55">
        <f>'29 ago'!H49</f>
        <v>1</v>
      </c>
      <c r="AI42" s="55">
        <f>'30 ago'!H49</f>
        <v>1</v>
      </c>
      <c r="AJ42" s="55">
        <f>'31 de agosto'!H49</f>
        <v>1</v>
      </c>
    </row>
    <row r="43" ht="14.25" customHeight="1">
      <c r="A43" s="386"/>
      <c r="B43" s="50"/>
      <c r="C43" s="50"/>
      <c r="D43" s="50"/>
      <c r="E43" s="50" t="s">
        <v>608</v>
      </c>
      <c r="F43" s="55">
        <f>'01 ago'!L49</f>
        <v>0.4</v>
      </c>
      <c r="G43" s="55">
        <f>'02 ago'!L49</f>
        <v>0.4</v>
      </c>
      <c r="H43" s="55">
        <f>'03 ago'!L49</f>
        <v>0.35</v>
      </c>
      <c r="I43" s="55">
        <f>'04 ago'!L49</f>
        <v>0.325</v>
      </c>
      <c r="J43" s="55">
        <f>'05 ago'!L49</f>
        <v>0.325</v>
      </c>
      <c r="K43" s="55">
        <f>'06 ago'!L49</f>
        <v>0.55</v>
      </c>
      <c r="L43" s="55">
        <f>'07 ago'!L49</f>
        <v>0.45</v>
      </c>
      <c r="M43" s="55">
        <f>'08 ago'!L49</f>
        <v>0.475</v>
      </c>
      <c r="N43" s="55">
        <f>'09 ago'!L49</f>
        <v>0.45</v>
      </c>
      <c r="O43" s="55">
        <f>'10 ago'!L49</f>
        <v>0.475</v>
      </c>
      <c r="P43" s="55">
        <f>'11 ago'!L49</f>
        <v>0.475</v>
      </c>
      <c r="Q43" s="55">
        <f>'12 ago'!L49</f>
        <v>0.6</v>
      </c>
      <c r="R43" s="55">
        <f>'13 ago'!L49</f>
        <v>0.575</v>
      </c>
      <c r="S43" s="55">
        <f>'14 ago'!L49</f>
        <v>0.575</v>
      </c>
      <c r="T43" s="55">
        <f>'15 ago'!L49</f>
        <v>0.425</v>
      </c>
      <c r="U43" s="55">
        <f>'16 ago'!L49</f>
        <v>0.375</v>
      </c>
      <c r="V43" s="55">
        <f>'17 ago'!L49</f>
        <v>0.35</v>
      </c>
      <c r="W43" s="55">
        <f>'18 ago'!L49</f>
        <v>0.3</v>
      </c>
      <c r="X43" s="55">
        <f>'19 ago'!L49</f>
        <v>0.35</v>
      </c>
      <c r="Y43" s="55">
        <f>'20 ago'!L49</f>
        <v>0.475</v>
      </c>
      <c r="Z43" s="55">
        <f>'21 ago'!L49</f>
        <v>0.475</v>
      </c>
      <c r="AA43" s="55">
        <f>'22 ago'!L49</f>
        <v>0.375</v>
      </c>
      <c r="AB43" s="55">
        <f>'23 ago'!L49</f>
        <v>0.3</v>
      </c>
      <c r="AC43" s="55">
        <f>'24 ago'!L49</f>
        <v>0.3</v>
      </c>
      <c r="AD43" s="55">
        <f>'25 ago'!L49</f>
        <v>0.4</v>
      </c>
      <c r="AE43" s="55">
        <f>'26 ago'!L49</f>
        <v>0.275</v>
      </c>
      <c r="AF43" s="55">
        <f>'27 ago'!L49</f>
        <v>0.25</v>
      </c>
      <c r="AG43" s="55">
        <f>'28 ago'!L49</f>
        <v>0.275</v>
      </c>
      <c r="AH43" s="55">
        <f>'29 ago'!L49</f>
        <v>0.2</v>
      </c>
      <c r="AI43" s="55">
        <f>'30 ago'!L49</f>
        <v>0.15</v>
      </c>
      <c r="AJ43" s="55">
        <f>'31 de agosto'!L49</f>
        <v>0.175</v>
      </c>
    </row>
    <row r="44" ht="14.25" customHeight="1">
      <c r="A44" s="386"/>
      <c r="B44" s="50" t="s">
        <v>93</v>
      </c>
      <c r="C44" s="50" t="s">
        <v>94</v>
      </c>
      <c r="D44" s="50" t="s">
        <v>95</v>
      </c>
      <c r="E44" s="50" t="s">
        <v>13</v>
      </c>
      <c r="F44" s="55">
        <f>'01 ago'!H58</f>
        <v>0.6</v>
      </c>
      <c r="G44" s="55">
        <f>'02 ago'!H58</f>
        <v>0.5833333333</v>
      </c>
      <c r="H44" s="55">
        <f>'03 ago'!H58</f>
        <v>0.6</v>
      </c>
      <c r="I44" s="55">
        <f>'04 ago'!H58</f>
        <v>0.5666666667</v>
      </c>
      <c r="J44" s="55">
        <f>'05 ago'!H58</f>
        <v>0.5</v>
      </c>
      <c r="K44" s="55">
        <f>'06 ago'!H58</f>
        <v>0.4833333333</v>
      </c>
      <c r="L44" s="55">
        <f>'07 ago'!H58</f>
        <v>0.4166666667</v>
      </c>
      <c r="M44" s="55">
        <f>'08 ago'!H58</f>
        <v>0.4333333333</v>
      </c>
      <c r="N44" s="55">
        <f>'09 ago'!H58</f>
        <v>0.5869565217</v>
      </c>
      <c r="O44" s="55">
        <f>'10 ago'!H49</f>
        <v>0.5555555556</v>
      </c>
      <c r="P44" s="55">
        <f>'11 ago'!H58</f>
        <v>0.5652173913</v>
      </c>
      <c r="Q44" s="55">
        <f>'12 ago'!H58</f>
        <v>0.5869565217</v>
      </c>
      <c r="R44" s="55">
        <f>'13 ago'!H58</f>
        <v>0.5652173913</v>
      </c>
      <c r="S44" s="55">
        <f>'14 ago'!H58</f>
        <v>0.5434782609</v>
      </c>
      <c r="T44" s="55">
        <f>'15 ago'!H58</f>
        <v>0.5652173913</v>
      </c>
      <c r="U44" s="55">
        <f>'16 ago'!H58</f>
        <v>0.5869565217</v>
      </c>
      <c r="V44" s="55">
        <f>'17 ago'!H58</f>
        <v>0.5869565217</v>
      </c>
      <c r="W44" s="55">
        <f>'18 ago'!H58</f>
        <v>0.5869565217</v>
      </c>
      <c r="X44" s="55">
        <f>'19 ago'!H58</f>
        <v>0.5</v>
      </c>
      <c r="Y44" s="55">
        <f>'20 ago'!H58</f>
        <v>0.5</v>
      </c>
      <c r="Z44" s="55">
        <f>'21 ago'!H58</f>
        <v>0.4565217391</v>
      </c>
      <c r="AA44" s="55">
        <f>'22 ago'!H58</f>
        <v>0.4782608696</v>
      </c>
      <c r="AB44" s="55">
        <f>'23 ago'!H58</f>
        <v>0.6388888889</v>
      </c>
      <c r="AC44" s="55">
        <f>'24 ago'!H58</f>
        <v>0.4722222222</v>
      </c>
      <c r="AD44" s="55">
        <f>'25 ago'!H58</f>
        <v>0.5555555556</v>
      </c>
      <c r="AE44" s="55">
        <f>'26 ago'!H58</f>
        <v>0.5</v>
      </c>
      <c r="AF44" s="55">
        <f>'27 ago'!H58</f>
        <v>0.5555555556</v>
      </c>
      <c r="AG44" s="55">
        <f>'28 ago'!H58</f>
        <v>0.5555555556</v>
      </c>
      <c r="AH44" s="55">
        <f>'29 ago'!H58</f>
        <v>0.5833333333</v>
      </c>
      <c r="AI44" s="55">
        <f>'30 ago'!H58</f>
        <v>0.5833333333</v>
      </c>
      <c r="AJ44" s="55">
        <f>'31 de agosto'!H58</f>
        <v>0.5833333333</v>
      </c>
    </row>
    <row r="45" ht="14.25" customHeight="1">
      <c r="A45" s="386"/>
      <c r="B45" s="50"/>
      <c r="C45" s="50"/>
      <c r="D45" s="50"/>
      <c r="E45" s="50" t="s">
        <v>608</v>
      </c>
      <c r="F45" s="55">
        <f>'01 ago'!L58</f>
        <v>0.625</v>
      </c>
      <c r="G45" s="55">
        <f>'02 ago'!L58</f>
        <v>0.5833333333</v>
      </c>
      <c r="H45" s="55">
        <f>'03 ago'!L58</f>
        <v>0.6041666667</v>
      </c>
      <c r="I45" s="55">
        <f>'04 ago'!L58</f>
        <v>0.5</v>
      </c>
      <c r="J45" s="55">
        <f>'05 ago'!L58</f>
        <v>0.5416666667</v>
      </c>
      <c r="K45" s="55">
        <f>'06 ago'!L58</f>
        <v>0.5416666667</v>
      </c>
      <c r="L45" s="55">
        <f>'07 ago'!L58</f>
        <v>0.6875</v>
      </c>
      <c r="M45" s="55">
        <f>'08 ago'!L58</f>
        <v>0.6041666667</v>
      </c>
      <c r="N45" s="55">
        <f>'09 ago'!L58</f>
        <v>0.6666666667</v>
      </c>
      <c r="O45" s="55">
        <f>'10 ago'!L49</f>
        <v>0.475</v>
      </c>
      <c r="P45" s="55">
        <f>'11 ago'!L58</f>
        <v>0.7083333333</v>
      </c>
      <c r="Q45" s="55">
        <f>'12 ago'!L58</f>
        <v>0.6458333333</v>
      </c>
      <c r="R45" s="55">
        <f>'13 ago'!L58</f>
        <v>0.6875</v>
      </c>
      <c r="S45" s="55">
        <f>'14 ago'!L58</f>
        <v>0.6875</v>
      </c>
      <c r="T45" s="55">
        <f>'15 ago'!L58</f>
        <v>0.5833333333</v>
      </c>
      <c r="U45" s="55">
        <f>'16 ago'!L58</f>
        <v>0.6041666667</v>
      </c>
      <c r="V45" s="55">
        <f>'17 ago'!L58</f>
        <v>0.3125</v>
      </c>
      <c r="W45" s="55">
        <f>'18 ago'!L58</f>
        <v>0.625</v>
      </c>
      <c r="X45" s="55">
        <f>'19 ago'!L58</f>
        <v>0.6458333333</v>
      </c>
      <c r="Y45" s="55">
        <f>'20 ago'!L58</f>
        <v>0.6041666667</v>
      </c>
      <c r="Z45" s="55">
        <f>'21 ago'!L58</f>
        <v>0.4375</v>
      </c>
      <c r="AA45" s="55">
        <f>'22 ago'!L58</f>
        <v>0.375</v>
      </c>
      <c r="AB45" s="55">
        <f>'23 ago'!L58</f>
        <v>0.4166666667</v>
      </c>
      <c r="AC45" s="55">
        <f>'24 ago'!L58</f>
        <v>0.4583333333</v>
      </c>
      <c r="AD45" s="55">
        <f>'25 ago'!L58</f>
        <v>0.4791666667</v>
      </c>
      <c r="AE45" s="55">
        <f>'26 ago'!L58</f>
        <v>0.5208333333</v>
      </c>
      <c r="AF45" s="55">
        <f>'27 ago'!L58</f>
        <v>0.5</v>
      </c>
      <c r="AG45" s="55">
        <f>'28 ago'!L58</f>
        <v>0.3541666667</v>
      </c>
      <c r="AH45" s="55">
        <f>'29 ago'!L58</f>
        <v>0.3333333333</v>
      </c>
      <c r="AI45" s="55">
        <f>'30 ago'!L58</f>
        <v>0.3958333333</v>
      </c>
      <c r="AJ45" s="55">
        <f>'31 de agosto'!L58</f>
        <v>0.3333333333</v>
      </c>
      <c r="AS45" s="415" t="b">
        <f>M44='08 ago'!H58</f>
        <v>1</v>
      </c>
    </row>
    <row r="46" ht="14.25" customHeight="1">
      <c r="A46" s="386"/>
      <c r="B46" s="50"/>
      <c r="C46" s="50" t="s">
        <v>108</v>
      </c>
      <c r="D46" s="50" t="s">
        <v>36</v>
      </c>
      <c r="E46" s="50" t="s">
        <v>13</v>
      </c>
      <c r="F46" s="55">
        <f>'01 ago'!H68</f>
        <v>0.1666666667</v>
      </c>
      <c r="G46" s="55">
        <f>'02 ago'!H68</f>
        <v>0.08333333333</v>
      </c>
      <c r="H46" s="55">
        <f>'03 ago'!H68</f>
        <v>0.08333333333</v>
      </c>
      <c r="I46" s="55">
        <f>'04 ago'!H68</f>
        <v>0.08333333333</v>
      </c>
      <c r="J46" s="55">
        <f>'05 ago'!H68</f>
        <v>0.08333333333</v>
      </c>
      <c r="K46" s="55">
        <f>'06 ago'!H68</f>
        <v>0.08333333333</v>
      </c>
      <c r="L46" s="55">
        <f>'07 ago'!H68</f>
        <v>0.08333333333</v>
      </c>
      <c r="M46" s="55">
        <f>'08 ago'!H68</f>
        <v>0.08333333333</v>
      </c>
      <c r="N46" s="55">
        <f>'09 ago'!H68</f>
        <v>0.1666666667</v>
      </c>
      <c r="O46" s="55">
        <f>'10 ago'!H68</f>
        <v>0.1666666667</v>
      </c>
      <c r="P46" s="55">
        <f>'11 ago'!H68</f>
        <v>0.1666666667</v>
      </c>
      <c r="Q46" s="55">
        <f>'12 ago'!H68</f>
        <v>0.1666666667</v>
      </c>
      <c r="R46" s="55">
        <f>'13 ago'!H68</f>
        <v>0.08333333333</v>
      </c>
      <c r="S46" s="55">
        <f>'14 ago'!H68</f>
        <v>0.08333333333</v>
      </c>
      <c r="T46" s="55">
        <f>'15 ago'!H68</f>
        <v>0.1666666667</v>
      </c>
      <c r="U46" s="55">
        <f>'16 ago'!H68</f>
        <v>0.1666666667</v>
      </c>
      <c r="V46" s="55">
        <f>'17 ago'!H68</f>
        <v>0.1666666667</v>
      </c>
      <c r="W46" s="55">
        <f>'18 ago'!H68</f>
        <v>0.1666666667</v>
      </c>
      <c r="X46" s="55">
        <f>'19 ago'!H68</f>
        <v>0.1666666667</v>
      </c>
      <c r="Y46" s="55">
        <f>'20 ago'!H68</f>
        <v>0</v>
      </c>
      <c r="Z46" s="55">
        <f>'21 ago'!H68</f>
        <v>0</v>
      </c>
      <c r="AA46" s="55">
        <f>'22 ago'!H68</f>
        <v>0</v>
      </c>
      <c r="AB46" s="55" t="str">
        <f>'23 ago'!H68</f>
        <v>#DIV/0!</v>
      </c>
      <c r="AC46" s="55" t="str">
        <f>'24 ago'!H68</f>
        <v>#DIV/0!</v>
      </c>
      <c r="AD46" s="55" t="str">
        <f>'25 ago'!H68</f>
        <v>#DIV/0!</v>
      </c>
      <c r="AE46" s="55" t="str">
        <f>'26 ago'!H68</f>
        <v>#DIV/0!</v>
      </c>
      <c r="AF46" s="55" t="str">
        <f>'27 ago'!H68</f>
        <v>#DIV/0!</v>
      </c>
      <c r="AG46" s="55" t="str">
        <f>'28 ago'!H68</f>
        <v>#DIV/0!</v>
      </c>
      <c r="AH46" s="55" t="str">
        <f>'29 ago'!H68</f>
        <v>#DIV/0!</v>
      </c>
      <c r="AI46" s="55" t="str">
        <f>'30 ago'!H68</f>
        <v>#DIV/0!</v>
      </c>
      <c r="AJ46" s="55" t="str">
        <f>'31 de agosto'!H68</f>
        <v>#DIV/0!</v>
      </c>
    </row>
    <row r="47" ht="14.25" customHeight="1">
      <c r="A47" s="386"/>
      <c r="B47" s="50"/>
      <c r="C47" s="50"/>
      <c r="D47" s="50"/>
      <c r="E47" s="50" t="s">
        <v>608</v>
      </c>
      <c r="F47" s="55">
        <f>'01 ago'!L68</f>
        <v>0.2</v>
      </c>
      <c r="G47" s="55">
        <f>'02 ago'!L68</f>
        <v>0.3</v>
      </c>
      <c r="H47" s="55">
        <f>'03 ago'!L68</f>
        <v>0.25</v>
      </c>
      <c r="I47" s="55">
        <f>'04 ago'!L68</f>
        <v>0.25</v>
      </c>
      <c r="J47" s="55">
        <f>'05 ago'!L68</f>
        <v>0.25</v>
      </c>
      <c r="K47" s="55">
        <f>'06 ago'!L68</f>
        <v>0.1</v>
      </c>
      <c r="L47" s="55">
        <f>'07 ago'!L68</f>
        <v>0.15</v>
      </c>
      <c r="M47" s="55">
        <f>'08 ago'!L68</f>
        <v>0.2</v>
      </c>
      <c r="N47" s="55">
        <f>'09 ago'!L68</f>
        <v>0.2</v>
      </c>
      <c r="O47" s="55">
        <f>'10 ago'!L68</f>
        <v>0.2</v>
      </c>
      <c r="P47" s="55">
        <f>'11 ago'!L68</f>
        <v>0.2</v>
      </c>
      <c r="Q47" s="55">
        <f>'12 ago'!L68</f>
        <v>0.1</v>
      </c>
      <c r="R47" s="55">
        <f>'13 ago'!L68</f>
        <v>0.15</v>
      </c>
      <c r="S47" s="55">
        <f>'14 ago'!L68</f>
        <v>0.15</v>
      </c>
      <c r="T47" s="55">
        <f>'15 ago'!L68</f>
        <v>0.1</v>
      </c>
      <c r="U47" s="55">
        <f>'16 ago'!L68</f>
        <v>0.05</v>
      </c>
      <c r="V47" s="55">
        <f>'17 ago'!L68</f>
        <v>0.1</v>
      </c>
      <c r="W47" s="55">
        <f>'18 ago'!L68</f>
        <v>0.2</v>
      </c>
      <c r="X47" s="55">
        <f>'19 ago'!L68</f>
        <v>0.2</v>
      </c>
      <c r="Y47" s="55">
        <f>'20 ago'!L68</f>
        <v>0.2</v>
      </c>
      <c r="Z47" s="55">
        <f>'21 ago'!L68</f>
        <v>0.1</v>
      </c>
      <c r="AA47" s="55">
        <f>'22 ago'!L68</f>
        <v>0.1</v>
      </c>
      <c r="AB47" s="55">
        <f>'23 ago'!L68</f>
        <v>0.1</v>
      </c>
      <c r="AC47" s="55">
        <f>'24 ago'!L68</f>
        <v>0.1</v>
      </c>
      <c r="AD47" s="55">
        <f>'25 ago'!L68</f>
        <v>0</v>
      </c>
      <c r="AE47" s="55">
        <f>'26 ago'!L68</f>
        <v>0</v>
      </c>
      <c r="AF47" s="55">
        <f>'27 ago'!L68</f>
        <v>0</v>
      </c>
      <c r="AG47" s="55">
        <f>'28 ago'!L68</f>
        <v>0</v>
      </c>
      <c r="AH47" s="55">
        <f>'29 ago'!L68</f>
        <v>0</v>
      </c>
      <c r="AI47" s="55">
        <f>'30 ago'!L68</f>
        <v>0</v>
      </c>
      <c r="AJ47" s="55">
        <f>'31 de agosto'!L68</f>
        <v>0</v>
      </c>
    </row>
    <row r="48" ht="14.25" customHeight="1">
      <c r="A48" s="386"/>
      <c r="B48" s="50" t="s">
        <v>609</v>
      </c>
      <c r="C48" s="50" t="s">
        <v>118</v>
      </c>
      <c r="D48" s="50" t="s">
        <v>119</v>
      </c>
      <c r="E48" s="50" t="s">
        <v>13</v>
      </c>
      <c r="F48" s="55">
        <f>'01 ago'!H73</f>
        <v>0.08333333333</v>
      </c>
      <c r="G48" s="55">
        <f>'02 ago'!H73</f>
        <v>0.08333333333</v>
      </c>
      <c r="H48" s="55">
        <f>'03 ago'!H73</f>
        <v>0.3333333333</v>
      </c>
      <c r="I48" s="55">
        <f>'04 ago'!H73</f>
        <v>0.1666666667</v>
      </c>
      <c r="J48" s="55">
        <f>'05 ago'!H73</f>
        <v>0.25</v>
      </c>
      <c r="K48" s="55">
        <f>'06 ago'!H73</f>
        <v>0.3333333333</v>
      </c>
      <c r="L48" s="55">
        <f>'07 ago'!H73</f>
        <v>0.25</v>
      </c>
      <c r="M48" s="55">
        <f>'08 ago'!H73</f>
        <v>0.1666666667</v>
      </c>
      <c r="N48" s="55">
        <f>'09 ago'!H73</f>
        <v>0.25</v>
      </c>
      <c r="O48" s="55">
        <f>'10 ago'!H73</f>
        <v>0.4166666667</v>
      </c>
      <c r="P48" s="55">
        <f>'11 ago'!H73</f>
        <v>0.5833333333</v>
      </c>
      <c r="Q48" s="55">
        <f>'12 ago'!H73</f>
        <v>0.75</v>
      </c>
      <c r="R48" s="55">
        <f>'13 ago'!H73</f>
        <v>0.8333333333</v>
      </c>
      <c r="S48" s="55">
        <f>'14 ago'!H73</f>
        <v>0.6666666667</v>
      </c>
      <c r="T48" s="55">
        <f>'15 ago'!H73</f>
        <v>0.6666666667</v>
      </c>
      <c r="U48" s="55">
        <f>'16 ago'!H73</f>
        <v>0.6666666667</v>
      </c>
      <c r="V48" s="55">
        <f>'17 ago'!H73</f>
        <v>0.5833333333</v>
      </c>
      <c r="W48" s="55">
        <f>'18 ago'!H73</f>
        <v>0.5833333333</v>
      </c>
      <c r="X48" s="55">
        <f>'19 ago'!H73</f>
        <v>0.5833333333</v>
      </c>
      <c r="Y48" s="55">
        <f>'20 ago'!H73</f>
        <v>0.6666666667</v>
      </c>
      <c r="Z48" s="55">
        <f>'21 ago'!H73</f>
        <v>0.6666666667</v>
      </c>
      <c r="AA48" s="55">
        <f>'22 ago'!H73</f>
        <v>0.5833333333</v>
      </c>
      <c r="AB48" s="55">
        <f>'23 ago'!H73</f>
        <v>0.5833333333</v>
      </c>
      <c r="AC48" s="55">
        <f>'24 ago'!H73</f>
        <v>0.5833333333</v>
      </c>
      <c r="AD48" s="55">
        <f>'25 ago'!H73</f>
        <v>0.5</v>
      </c>
      <c r="AE48" s="55">
        <f>'26 ago'!H73</f>
        <v>0.5833333333</v>
      </c>
      <c r="AF48" s="55">
        <f>'27 ago'!H73</f>
        <v>0.4166666667</v>
      </c>
      <c r="AG48" s="55">
        <f>'28 ago'!H73</f>
        <v>0.5</v>
      </c>
      <c r="AH48" s="55">
        <f>'29 ago'!H73</f>
        <v>0.5</v>
      </c>
      <c r="AI48" s="55">
        <f>'30 ago'!H73</f>
        <v>0.5</v>
      </c>
      <c r="AJ48" s="55">
        <f>'31 de agosto'!H73</f>
        <v>0.5</v>
      </c>
    </row>
    <row r="49" ht="14.25" customHeight="1">
      <c r="A49" s="386"/>
      <c r="B49" s="50"/>
      <c r="C49" s="50"/>
      <c r="D49" s="50"/>
      <c r="E49" s="50" t="s">
        <v>608</v>
      </c>
      <c r="F49" s="55">
        <f>'01 ago'!L73</f>
        <v>0.7272727273</v>
      </c>
      <c r="G49" s="55">
        <f>'02 ago'!L73</f>
        <v>0.8181818182</v>
      </c>
      <c r="H49" s="55">
        <f>'03 ago'!L73</f>
        <v>0.5454545455</v>
      </c>
      <c r="I49" s="55">
        <f>'04 ago'!L73</f>
        <v>0.5454545455</v>
      </c>
      <c r="J49" s="55">
        <f>'05 ago'!L73</f>
        <v>0.4545454545</v>
      </c>
      <c r="K49" s="55">
        <f>'06 ago'!L73</f>
        <v>0.6363636364</v>
      </c>
      <c r="L49" s="55">
        <f>'07 ago'!L73</f>
        <v>0.6363636364</v>
      </c>
      <c r="M49" s="55">
        <f>'08 ago'!L73</f>
        <v>0.5454545455</v>
      </c>
      <c r="N49" s="55">
        <f>'09 ago'!L73</f>
        <v>0.7272727273</v>
      </c>
      <c r="O49" s="55">
        <f>'10 ago'!L73</f>
        <v>0.6363636364</v>
      </c>
      <c r="P49" s="55">
        <f>'11 ago'!L73</f>
        <v>0.5454545455</v>
      </c>
      <c r="Q49" s="55">
        <f>'12 ago'!L73</f>
        <v>0.4545454545</v>
      </c>
      <c r="R49" s="55">
        <f>'13 ago'!L73</f>
        <v>0.3636363636</v>
      </c>
      <c r="S49" s="55">
        <f>'14 ago'!L73</f>
        <v>0.4545454545</v>
      </c>
      <c r="T49" s="55">
        <f>'15 ago'!L73</f>
        <v>0.6363636364</v>
      </c>
      <c r="U49" s="55">
        <f>'16 ago'!L73</f>
        <v>0.5454545455</v>
      </c>
      <c r="V49" s="55">
        <f>'17 ago'!L73</f>
        <v>0.9090909091</v>
      </c>
      <c r="W49" s="55">
        <f>'18 ago'!L73</f>
        <v>0.9090909091</v>
      </c>
      <c r="X49" s="55">
        <f>'19 ago'!L73</f>
        <v>1</v>
      </c>
      <c r="Y49" s="55">
        <f>'20 ago'!L73</f>
        <v>0.8181818182</v>
      </c>
      <c r="Z49" s="55">
        <f>'21 ago'!L73</f>
        <v>0.8181818182</v>
      </c>
      <c r="AA49" s="55">
        <f>'22 ago'!L73</f>
        <v>0.8181818182</v>
      </c>
      <c r="AB49" s="55">
        <f>'23 ago'!L73</f>
        <v>1</v>
      </c>
      <c r="AC49" s="55">
        <f>'24 ago'!L73</f>
        <v>0.7272727273</v>
      </c>
      <c r="AD49" s="55">
        <f>'25 ago'!L73</f>
        <v>1</v>
      </c>
      <c r="AE49" s="55">
        <f>'26 ago'!L73</f>
        <v>0.9090909091</v>
      </c>
      <c r="AF49" s="55">
        <f>'27 ago'!L73</f>
        <v>0.8181818182</v>
      </c>
      <c r="AG49" s="55">
        <f>'28 ago'!L73</f>
        <v>0.7272727273</v>
      </c>
      <c r="AH49" s="55">
        <f>'29 ago'!L73</f>
        <v>0.2727272727</v>
      </c>
      <c r="AI49" s="55">
        <f>'30 ago'!L73</f>
        <v>0.2727272727</v>
      </c>
      <c r="AJ49" s="55">
        <f>'31 de agosto'!L73</f>
        <v>0.5454545455</v>
      </c>
    </row>
    <row r="50" ht="14.25" customHeight="1">
      <c r="A50" s="386"/>
      <c r="B50" s="50" t="s">
        <v>120</v>
      </c>
      <c r="C50" s="50" t="s">
        <v>121</v>
      </c>
      <c r="D50" s="50" t="s">
        <v>610</v>
      </c>
      <c r="E50" s="50" t="s">
        <v>13</v>
      </c>
      <c r="F50" s="55" t="str">
        <f>'01 ago'!H74</f>
        <v>#DIV/0!</v>
      </c>
      <c r="G50" s="55" t="str">
        <f>'02 ago'!H74</f>
        <v>#DIV/0!</v>
      </c>
      <c r="H50" s="55" t="str">
        <f>'03 ago'!H74</f>
        <v>#DIV/0!</v>
      </c>
      <c r="I50" s="55" t="str">
        <f>'04 ago'!H74</f>
        <v>#DIV/0!</v>
      </c>
      <c r="J50" s="55" t="str">
        <f>'05 ago'!H74</f>
        <v>#DIV/0!</v>
      </c>
      <c r="K50" s="55" t="str">
        <f>'06 ago'!H74</f>
        <v>#DIV/0!</v>
      </c>
      <c r="L50" s="55" t="str">
        <f>'07 ago'!H74</f>
        <v>#DIV/0!</v>
      </c>
      <c r="M50" s="55" t="str">
        <f>'08 ago'!H74</f>
        <v>#DIV/0!</v>
      </c>
      <c r="N50" s="55" t="str">
        <f>'09 ago'!H74</f>
        <v>#DIV/0!</v>
      </c>
      <c r="O50" s="55" t="str">
        <f>'10 ago'!H74</f>
        <v>#DIV/0!</v>
      </c>
      <c r="P50" s="55" t="str">
        <f>'11 ago'!H74</f>
        <v>#DIV/0!</v>
      </c>
      <c r="Q50" s="55" t="str">
        <f>'12 ago'!H74</f>
        <v>#DIV/0!</v>
      </c>
      <c r="R50" s="55" t="str">
        <f>'13 ago'!H74</f>
        <v>#DIV/0!</v>
      </c>
      <c r="S50" s="55" t="str">
        <f>'14 ago'!H74</f>
        <v>#DIV/0!</v>
      </c>
      <c r="T50" s="55" t="str">
        <f>'15 ago'!H74</f>
        <v>#DIV/0!</v>
      </c>
      <c r="U50" s="55" t="str">
        <f>'16 ago'!H74</f>
        <v>#DIV/0!</v>
      </c>
      <c r="V50" s="55" t="str">
        <f>'17 ago'!H74</f>
        <v>#DIV/0!</v>
      </c>
      <c r="W50" s="55" t="str">
        <f>'18 ago'!H74</f>
        <v>#DIV/0!</v>
      </c>
      <c r="X50" s="55" t="str">
        <f>'19 ago'!H74</f>
        <v>#DIV/0!</v>
      </c>
      <c r="Y50" s="55" t="str">
        <f>'20 ago'!H74</f>
        <v>#DIV/0!</v>
      </c>
      <c r="Z50" s="55" t="str">
        <f>'21 ago'!H74</f>
        <v>#DIV/0!</v>
      </c>
      <c r="AA50" s="55" t="str">
        <f>'22 ago'!H74</f>
        <v>#DIV/0!</v>
      </c>
      <c r="AB50" s="55" t="str">
        <f>'23 ago'!H74</f>
        <v>#DIV/0!</v>
      </c>
      <c r="AC50" s="55" t="str">
        <f>'24 ago'!H74</f>
        <v>#DIV/0!</v>
      </c>
      <c r="AD50" s="55" t="str">
        <f>'25 ago'!H74</f>
        <v>#DIV/0!</v>
      </c>
      <c r="AE50" s="55" t="str">
        <f>'26 ago'!H74</f>
        <v>#DIV/0!</v>
      </c>
      <c r="AF50" s="55" t="str">
        <f>'27 ago'!H74</f>
        <v>#DIV/0!</v>
      </c>
      <c r="AG50" s="55" t="str">
        <f>'28 ago'!H74</f>
        <v>#DIV/0!</v>
      </c>
      <c r="AH50" s="55" t="str">
        <f>'29 ago'!H74</f>
        <v>#DIV/0!</v>
      </c>
      <c r="AI50" s="55" t="str">
        <f>'30 ago'!H74</f>
        <v>#DIV/0!</v>
      </c>
      <c r="AJ50" s="55" t="str">
        <f>'31 de agosto'!H74</f>
        <v>#DIV/0!</v>
      </c>
    </row>
    <row r="51" ht="14.25" customHeight="1">
      <c r="A51" s="386"/>
      <c r="B51" s="50"/>
      <c r="C51" s="50"/>
      <c r="D51" s="50"/>
      <c r="E51" s="50" t="s">
        <v>608</v>
      </c>
      <c r="F51" s="55" t="str">
        <f>'01 ago'!L74</f>
        <v>#DIV/0!</v>
      </c>
      <c r="G51" s="55" t="str">
        <f>'02 ago'!L74</f>
        <v>#DIV/0!</v>
      </c>
      <c r="H51" s="55" t="str">
        <f>'03 ago'!L74</f>
        <v>#DIV/0!</v>
      </c>
      <c r="I51" s="55" t="str">
        <f>'04 ago'!L74</f>
        <v>#DIV/0!</v>
      </c>
      <c r="J51" s="55" t="str">
        <f>'05 ago'!L74</f>
        <v>#DIV/0!</v>
      </c>
      <c r="K51" s="55" t="str">
        <f>'06 ago'!L74</f>
        <v>#DIV/0!</v>
      </c>
      <c r="L51" s="55" t="str">
        <f>'07 ago'!L74</f>
        <v>#DIV/0!</v>
      </c>
      <c r="M51" s="55" t="str">
        <f>'08 ago'!L74</f>
        <v>#DIV/0!</v>
      </c>
      <c r="N51" s="55" t="str">
        <f>'09 ago'!L74</f>
        <v>#DIV/0!</v>
      </c>
      <c r="O51" s="55" t="str">
        <f>'10 ago'!L74</f>
        <v>#DIV/0!</v>
      </c>
      <c r="P51" s="55" t="str">
        <f>'11 ago'!L74</f>
        <v>#DIV/0!</v>
      </c>
      <c r="Q51" s="55" t="str">
        <f>'12 ago'!L74</f>
        <v>#DIV/0!</v>
      </c>
      <c r="R51" s="55" t="str">
        <f>'13 ago'!L74</f>
        <v>#DIV/0!</v>
      </c>
      <c r="S51" s="55" t="str">
        <f>'14 ago'!L74</f>
        <v>#DIV/0!</v>
      </c>
      <c r="T51" s="55" t="str">
        <f>'15 ago'!L74</f>
        <v>#DIV/0!</v>
      </c>
      <c r="U51" s="55" t="str">
        <f>'16 ago'!L74</f>
        <v>#DIV/0!</v>
      </c>
      <c r="V51" s="55" t="str">
        <f>'17 ago'!L74</f>
        <v>#DIV/0!</v>
      </c>
      <c r="W51" s="55" t="str">
        <f>'18 ago'!L74</f>
        <v>#DIV/0!</v>
      </c>
      <c r="X51" s="55" t="str">
        <f>'19 ago'!L74</f>
        <v>#DIV/0!</v>
      </c>
      <c r="Y51" s="55" t="str">
        <f>'20 ago'!L74</f>
        <v>#DIV/0!</v>
      </c>
      <c r="Z51" s="55" t="str">
        <f>'21 ago'!L74</f>
        <v>#DIV/0!</v>
      </c>
      <c r="AA51" s="55" t="str">
        <f>'22 ago'!L74</f>
        <v>#DIV/0!</v>
      </c>
      <c r="AB51" s="55" t="str">
        <f>'23 ago'!L74</f>
        <v>#DIV/0!</v>
      </c>
      <c r="AC51" s="55" t="str">
        <f>'24 ago'!L74</f>
        <v>#DIV/0!</v>
      </c>
      <c r="AD51" s="55" t="str">
        <f>'25 ago'!L74</f>
        <v>#DIV/0!</v>
      </c>
      <c r="AE51" s="55" t="str">
        <f>'26 ago'!L74</f>
        <v>#DIV/0!</v>
      </c>
      <c r="AF51" s="55" t="str">
        <f>'27 ago'!L74</f>
        <v>#DIV/0!</v>
      </c>
      <c r="AG51" s="55" t="str">
        <f>'28 ago'!L74</f>
        <v>#DIV/0!</v>
      </c>
      <c r="AH51" s="55" t="str">
        <f>'29 ago'!L74</f>
        <v>#DIV/0!</v>
      </c>
      <c r="AI51" s="55" t="str">
        <f>'30 ago'!L74</f>
        <v>#DIV/0!</v>
      </c>
      <c r="AJ51" s="55" t="str">
        <f>'31 de agosto'!L74</f>
        <v>#DIV/0!</v>
      </c>
    </row>
    <row r="52" ht="14.25" customHeight="1">
      <c r="A52" s="386"/>
      <c r="B52" s="50"/>
      <c r="C52" s="50"/>
      <c r="D52" s="50" t="s">
        <v>123</v>
      </c>
      <c r="E52" s="50" t="s">
        <v>13</v>
      </c>
      <c r="F52" s="55">
        <f>'01 ago'!H75</f>
        <v>0.325</v>
      </c>
      <c r="G52" s="55">
        <f>'02 ago'!H75</f>
        <v>0.3</v>
      </c>
      <c r="H52" s="55">
        <f>'03 ago'!H75</f>
        <v>0.275</v>
      </c>
      <c r="I52" s="55">
        <f>'04 ago'!H75</f>
        <v>0.325</v>
      </c>
      <c r="J52" s="55">
        <f>'05 ago'!H75</f>
        <v>0.35</v>
      </c>
      <c r="K52" s="55">
        <f>'06 ago'!H75</f>
        <v>0.3</v>
      </c>
      <c r="L52" s="55">
        <f>'07 ago'!H75</f>
        <v>0.275</v>
      </c>
      <c r="M52" s="55">
        <f>'08 ago'!H75</f>
        <v>0.325</v>
      </c>
      <c r="N52" s="55">
        <f>'09 ago'!H75</f>
        <v>0.375</v>
      </c>
      <c r="O52" s="55">
        <f>'10 ago'!H75</f>
        <v>0.35</v>
      </c>
      <c r="P52" s="55">
        <f>'11 ago'!H75</f>
        <v>0.3</v>
      </c>
      <c r="Q52" s="55">
        <f>'12 ago'!H75</f>
        <v>0.35</v>
      </c>
      <c r="R52" s="55">
        <f>'13 ago'!H75</f>
        <v>0.425</v>
      </c>
      <c r="S52" s="55">
        <f>'14 ago'!H75</f>
        <v>0.475</v>
      </c>
      <c r="T52" s="55">
        <f>'15 ago'!H75</f>
        <v>0.475</v>
      </c>
      <c r="U52" s="55">
        <f>'16 ago'!H75</f>
        <v>0.475</v>
      </c>
      <c r="V52" s="55">
        <f>'17 ago'!H75</f>
        <v>0.475</v>
      </c>
      <c r="W52" s="55">
        <f>'18 ago'!H75</f>
        <v>0.45</v>
      </c>
      <c r="X52" s="55">
        <f>'19 ago'!H75</f>
        <v>0.45</v>
      </c>
      <c r="Y52" s="55">
        <f>'20 ago'!H75</f>
        <v>0.425</v>
      </c>
      <c r="Z52" s="55">
        <f>'21 ago'!H75</f>
        <v>0.4</v>
      </c>
      <c r="AA52" s="55">
        <f>'22 ago'!H75</f>
        <v>0.425</v>
      </c>
      <c r="AB52" s="55">
        <f>'23 ago'!H75</f>
        <v>0.375</v>
      </c>
      <c r="AC52" s="55">
        <f>'24 ago'!H75</f>
        <v>0.375</v>
      </c>
      <c r="AD52" s="55">
        <f>'25 ago'!H75</f>
        <v>0.35</v>
      </c>
      <c r="AE52" s="55">
        <f>'26 ago'!H75</f>
        <v>0.3</v>
      </c>
      <c r="AF52" s="55">
        <f>'27 ago'!H75</f>
        <v>0.225</v>
      </c>
      <c r="AG52" s="55">
        <f>'28 ago'!H75</f>
        <v>0.25</v>
      </c>
      <c r="AH52" s="55">
        <f>'29 ago'!H75</f>
        <v>0.25</v>
      </c>
      <c r="AI52" s="55">
        <f>'30 ago'!H75</f>
        <v>0.25</v>
      </c>
      <c r="AJ52" s="55">
        <f>'31 de agosto'!H75</f>
        <v>0.275</v>
      </c>
    </row>
    <row r="53" ht="14.25" customHeight="1">
      <c r="A53" s="386"/>
      <c r="B53" s="50"/>
      <c r="C53" s="50"/>
      <c r="D53" s="50"/>
      <c r="E53" s="50" t="s">
        <v>608</v>
      </c>
      <c r="F53" s="55">
        <f>'01 ago'!L75</f>
        <v>0.1375</v>
      </c>
      <c r="G53" s="55">
        <f>'02 ago'!L75</f>
        <v>0.2</v>
      </c>
      <c r="H53" s="55">
        <f>'03 ago'!L75</f>
        <v>0.1375</v>
      </c>
      <c r="I53" s="55">
        <f>'04 ago'!L75</f>
        <v>0.0875</v>
      </c>
      <c r="J53" s="55">
        <f>'05 ago'!L75</f>
        <v>0.0875</v>
      </c>
      <c r="K53" s="55">
        <f>'06 ago'!L75</f>
        <v>0.1125</v>
      </c>
      <c r="L53" s="55">
        <f>'07 ago'!L75</f>
        <v>0.0875</v>
      </c>
      <c r="M53" s="55">
        <f>'08 ago'!L75</f>
        <v>0.1125</v>
      </c>
      <c r="N53" s="55">
        <f>'09 ago'!L75</f>
        <v>0.125</v>
      </c>
      <c r="O53" s="55">
        <f>'10 ago'!L75</f>
        <v>0.1125</v>
      </c>
      <c r="P53" s="55">
        <f>'11 ago'!L75</f>
        <v>0.125</v>
      </c>
      <c r="Q53" s="55">
        <f>'12 ago'!L75</f>
        <v>0.125</v>
      </c>
      <c r="R53" s="55">
        <f>'13 ago'!L75</f>
        <v>0.1375</v>
      </c>
      <c r="S53" s="55">
        <f>'14 ago'!L75</f>
        <v>0.1375</v>
      </c>
      <c r="T53" s="55">
        <f>'15 ago'!L75</f>
        <v>0.125</v>
      </c>
      <c r="U53" s="55">
        <f>'16 ago'!L75</f>
        <v>0.1375</v>
      </c>
      <c r="V53" s="55">
        <f>'17 ago'!L75</f>
        <v>0.1875</v>
      </c>
      <c r="W53" s="55">
        <f>'18 ago'!L75</f>
        <v>0.2375</v>
      </c>
      <c r="X53" s="55">
        <f>'19 ago'!L75</f>
        <v>0.275</v>
      </c>
      <c r="Y53" s="55">
        <f>'20 ago'!L75</f>
        <v>0.2625</v>
      </c>
      <c r="Z53" s="55">
        <f>'21 ago'!L75</f>
        <v>0.2875</v>
      </c>
      <c r="AA53" s="55">
        <f>'22 ago'!L75</f>
        <v>0.275</v>
      </c>
      <c r="AB53" s="55">
        <f>'23 ago'!L75</f>
        <v>0.2625</v>
      </c>
      <c r="AC53" s="55">
        <f>'24 ago'!L75</f>
        <v>0.2</v>
      </c>
      <c r="AD53" s="55">
        <f>'25 ago'!L75</f>
        <v>0.25</v>
      </c>
      <c r="AE53" s="55">
        <f>'26 ago'!L75</f>
        <v>0.2625</v>
      </c>
      <c r="AF53" s="55">
        <f>'27 ago'!L75</f>
        <v>0.2375</v>
      </c>
      <c r="AG53" s="55">
        <f>'28 ago'!L75</f>
        <v>0.175</v>
      </c>
      <c r="AH53" s="55">
        <f>'29 ago'!L75</f>
        <v>0.15</v>
      </c>
      <c r="AI53" s="55">
        <f>'30 ago'!L75</f>
        <v>0.125</v>
      </c>
      <c r="AJ53" s="55">
        <f>'31 de agosto'!L75</f>
        <v>0.1125</v>
      </c>
    </row>
    <row r="54" ht="14.25" customHeight="1">
      <c r="A54" s="386"/>
      <c r="B54" s="50"/>
      <c r="C54" s="50"/>
      <c r="D54" s="50" t="s">
        <v>124</v>
      </c>
      <c r="E54" s="50" t="s">
        <v>13</v>
      </c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</row>
    <row r="55" ht="14.25" customHeight="1">
      <c r="A55" s="386"/>
      <c r="B55" s="50"/>
      <c r="C55" s="50"/>
      <c r="D55" s="50"/>
      <c r="E55" s="50" t="s">
        <v>608</v>
      </c>
      <c r="F55" s="55" t="str">
        <f>'01 ago'!L76</f>
        <v>#DIV/0!</v>
      </c>
      <c r="G55" s="55" t="str">
        <f>'02 ago'!L76</f>
        <v>#DIV/0!</v>
      </c>
      <c r="H55" s="55" t="str">
        <f>'03 ago'!L76</f>
        <v>#DIV/0!</v>
      </c>
      <c r="I55" s="55" t="str">
        <f>'04 ago'!L76</f>
        <v>#DIV/0!</v>
      </c>
      <c r="J55" s="55" t="str">
        <f>'05 ago'!L76</f>
        <v>#DIV/0!</v>
      </c>
      <c r="K55" s="55" t="str">
        <f>'06 ago'!L76</f>
        <v>#DIV/0!</v>
      </c>
      <c r="L55" s="55" t="str">
        <f>'07 ago'!L76</f>
        <v>#DIV/0!</v>
      </c>
      <c r="M55" s="55" t="str">
        <f>'08 ago'!L76</f>
        <v>#DIV/0!</v>
      </c>
      <c r="N55" s="55" t="str">
        <f>'09 ago'!L76</f>
        <v>#DIV/0!</v>
      </c>
      <c r="O55" s="55" t="str">
        <f>'10 ago'!L76</f>
        <v>#DIV/0!</v>
      </c>
      <c r="P55" s="55" t="str">
        <f>'11 ago'!L76</f>
        <v>#DIV/0!</v>
      </c>
      <c r="Q55" s="55" t="str">
        <f>'12 ago'!L76</f>
        <v>#DIV/0!</v>
      </c>
      <c r="R55" s="55" t="str">
        <f>'13 ago'!L76</f>
        <v>#DIV/0!</v>
      </c>
      <c r="S55" s="55" t="str">
        <f>'14 ago'!L76</f>
        <v>#DIV/0!</v>
      </c>
      <c r="T55" s="55" t="str">
        <f>'15 ago'!L76</f>
        <v>#DIV/0!</v>
      </c>
      <c r="U55" s="55" t="str">
        <f>'16 ago'!L76</f>
        <v>#DIV/0!</v>
      </c>
      <c r="V55" s="55" t="str">
        <f>'17 ago'!L76</f>
        <v>#DIV/0!</v>
      </c>
      <c r="W55" s="55" t="str">
        <f>'18 ago'!L76</f>
        <v>#DIV/0!</v>
      </c>
      <c r="X55" s="55" t="str">
        <f>'19 ago'!L76</f>
        <v>#DIV/0!</v>
      </c>
      <c r="Y55" s="55" t="str">
        <f>'20 ago'!L76</f>
        <v>#DIV/0!</v>
      </c>
      <c r="Z55" s="55" t="str">
        <f>'21 ago'!L76</f>
        <v>#DIV/0!</v>
      </c>
      <c r="AA55" s="55" t="str">
        <f>'22 ago'!L76</f>
        <v>#DIV/0!</v>
      </c>
      <c r="AB55" s="55" t="str">
        <f>'23 ago'!L76</f>
        <v>#DIV/0!</v>
      </c>
      <c r="AC55" s="55" t="str">
        <f>'24 ago'!L76</f>
        <v>#DIV/0!</v>
      </c>
      <c r="AD55" s="55" t="str">
        <f>'25 ago'!L76</f>
        <v>#DIV/0!</v>
      </c>
      <c r="AE55" s="55" t="str">
        <f>'26 ago'!L76</f>
        <v>#DIV/0!</v>
      </c>
      <c r="AF55" s="55" t="str">
        <f>'27 ago'!L76</f>
        <v>#DIV/0!</v>
      </c>
      <c r="AG55" s="55" t="str">
        <f>'28 ago'!L76</f>
        <v>#DIV/0!</v>
      </c>
      <c r="AH55" s="55" t="str">
        <f>'29 ago'!L76</f>
        <v>#DIV/0!</v>
      </c>
      <c r="AI55" s="55" t="str">
        <f>'30 ago'!L76</f>
        <v>#DIV/0!</v>
      </c>
      <c r="AJ55" s="55" t="str">
        <f>'31 de agosto'!L76</f>
        <v>#DIV/0!</v>
      </c>
    </row>
    <row r="56" ht="14.25" customHeight="1">
      <c r="A56" s="386"/>
      <c r="B56" s="50"/>
      <c r="C56" s="50" t="s">
        <v>611</v>
      </c>
      <c r="D56" s="50" t="s">
        <v>127</v>
      </c>
      <c r="E56" s="50" t="s">
        <v>13</v>
      </c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</row>
    <row r="57" ht="14.25" customHeight="1">
      <c r="A57" s="386"/>
      <c r="B57" s="50"/>
      <c r="C57" s="50"/>
      <c r="D57" s="50"/>
      <c r="E57" s="50" t="s">
        <v>608</v>
      </c>
      <c r="F57" s="55">
        <f>'01 ago'!L78</f>
        <v>0.15</v>
      </c>
      <c r="G57" s="55">
        <f>'02 ago'!L78</f>
        <v>0.15</v>
      </c>
      <c r="H57" s="55">
        <f>'03 ago'!L78</f>
        <v>0.1</v>
      </c>
      <c r="I57" s="55">
        <f>'04 ago'!L78</f>
        <v>0.1</v>
      </c>
      <c r="J57" s="55">
        <f>'05 ago'!L78</f>
        <v>0.1</v>
      </c>
      <c r="K57" s="55">
        <f>'06 ago'!L78</f>
        <v>0.1</v>
      </c>
      <c r="L57" s="55">
        <f>'07 ago'!L78</f>
        <v>0.1</v>
      </c>
      <c r="M57" s="55">
        <f>'08 ago'!L78</f>
        <v>0.2</v>
      </c>
      <c r="N57" s="55">
        <f>'09 ago'!L78</f>
        <v>0.2</v>
      </c>
      <c r="O57" s="55">
        <f>'10 ago'!L78</f>
        <v>0.2</v>
      </c>
      <c r="P57" s="55">
        <f>'11 ago'!L78</f>
        <v>0.25</v>
      </c>
      <c r="Q57" s="55">
        <f>'12 ago'!L78</f>
        <v>0.15</v>
      </c>
      <c r="R57" s="55">
        <f>'13 ago'!L78</f>
        <v>0.1</v>
      </c>
      <c r="S57" s="55">
        <f>'14 ago'!L78</f>
        <v>0.1</v>
      </c>
      <c r="T57" s="55">
        <f>'15 ago'!L78</f>
        <v>0.1</v>
      </c>
      <c r="U57" s="55">
        <f>'16 ago'!L78</f>
        <v>0.1</v>
      </c>
      <c r="V57" s="55">
        <f>'17 ago'!L78</f>
        <v>0.05</v>
      </c>
      <c r="W57" s="55">
        <f>'18 ago'!L78</f>
        <v>0</v>
      </c>
      <c r="X57" s="55">
        <f>'19 ago'!L78</f>
        <v>0</v>
      </c>
      <c r="Y57" s="55">
        <f>'20 ago'!L78</f>
        <v>0.05</v>
      </c>
      <c r="Z57" s="55">
        <f>'21 ago'!L78</f>
        <v>0.05</v>
      </c>
      <c r="AA57" s="55">
        <f>'22 ago'!L78</f>
        <v>0.1</v>
      </c>
      <c r="AB57" s="55">
        <f>'23 ago'!L78</f>
        <v>0.3</v>
      </c>
      <c r="AC57" s="55">
        <f>'24 ago'!L78</f>
        <v>0.4</v>
      </c>
      <c r="AD57" s="55">
        <f>'25 ago'!L78</f>
        <v>0.5</v>
      </c>
      <c r="AE57" s="55">
        <f>'26 ago'!L78</f>
        <v>0.5</v>
      </c>
      <c r="AF57" s="55">
        <f>'27 ago'!L78</f>
        <v>0.3</v>
      </c>
      <c r="AG57" s="55">
        <f>'28 ago'!L78</f>
        <v>0.3</v>
      </c>
      <c r="AH57" s="55">
        <f>'29 ago'!L78</f>
        <v>0.15</v>
      </c>
      <c r="AI57" s="55">
        <f>'30 ago'!L78</f>
        <v>0.25</v>
      </c>
      <c r="AJ57" s="55">
        <f>'31 de agosto'!L78</f>
        <v>0.15</v>
      </c>
    </row>
    <row r="58" ht="14.25" customHeight="1">
      <c r="A58" s="386"/>
      <c r="B58" s="50"/>
      <c r="C58" s="50" t="s">
        <v>132</v>
      </c>
      <c r="D58" s="50" t="s">
        <v>134</v>
      </c>
      <c r="E58" s="50" t="s">
        <v>13</v>
      </c>
      <c r="F58" s="55">
        <f>'01 ago'!H82</f>
        <v>0.9</v>
      </c>
      <c r="G58" s="55">
        <f>'02 ago'!H82</f>
        <v>0.7</v>
      </c>
      <c r="H58" s="55">
        <f>'03 ago'!H82</f>
        <v>0.6</v>
      </c>
      <c r="I58" s="55">
        <f>'04 ago'!H82</f>
        <v>0.6</v>
      </c>
      <c r="J58" s="55">
        <f>'05 ago'!H82</f>
        <v>0.7</v>
      </c>
      <c r="K58" s="55">
        <f>'06 ago'!H82</f>
        <v>1</v>
      </c>
      <c r="L58" s="55">
        <f>'07 ago'!H82</f>
        <v>1</v>
      </c>
      <c r="M58" s="55">
        <f>'08 ago'!H82</f>
        <v>1</v>
      </c>
      <c r="N58" s="55">
        <f>'09 ago'!H82</f>
        <v>0.9</v>
      </c>
      <c r="O58" s="55">
        <f>'10 ago'!H82</f>
        <v>1</v>
      </c>
      <c r="P58" s="55">
        <f>'11 ago'!H82</f>
        <v>0.9</v>
      </c>
      <c r="Q58" s="55">
        <f>'12 ago'!H82</f>
        <v>1</v>
      </c>
      <c r="R58" s="55">
        <f>'13 ago'!H82</f>
        <v>1</v>
      </c>
      <c r="S58" s="55">
        <f>'14 ago'!H82</f>
        <v>1</v>
      </c>
      <c r="T58" s="55">
        <f>'15 ago'!H82</f>
        <v>1</v>
      </c>
      <c r="U58" s="55">
        <f>'16 ago'!H82</f>
        <v>1</v>
      </c>
      <c r="V58" s="55">
        <f>'17 ago'!H82</f>
        <v>0.9</v>
      </c>
      <c r="W58" s="55">
        <f>'18 ago'!H82</f>
        <v>0.8</v>
      </c>
      <c r="X58" s="55">
        <f>'19 ago'!H82</f>
        <v>0.8</v>
      </c>
      <c r="Y58" s="55">
        <f>'20 ago'!H82</f>
        <v>0.8</v>
      </c>
      <c r="Z58" s="55">
        <f>'21 ago'!H82</f>
        <v>0.5</v>
      </c>
      <c r="AA58" s="55">
        <f>'22 ago'!H82</f>
        <v>0.5</v>
      </c>
      <c r="AB58" s="55">
        <f>'23 ago'!H82</f>
        <v>0.6</v>
      </c>
      <c r="AC58" s="55">
        <f>'24 ago'!H82</f>
        <v>0.7</v>
      </c>
      <c r="AD58" s="55">
        <f>'25 ago'!H82</f>
        <v>0.8</v>
      </c>
      <c r="AE58" s="55">
        <f>'26 ago'!H82</f>
        <v>0.6</v>
      </c>
      <c r="AF58" s="55">
        <f>'27 ago'!H82</f>
        <v>0.6</v>
      </c>
      <c r="AG58" s="55">
        <f>'28 ago'!H82</f>
        <v>0.7</v>
      </c>
      <c r="AH58" s="55">
        <f>'29 ago'!H82</f>
        <v>0.7</v>
      </c>
      <c r="AI58" s="55">
        <f>'30 ago'!H82</f>
        <v>0.7</v>
      </c>
      <c r="AJ58" s="55">
        <f>'31 de agosto'!H82</f>
        <v>0.6</v>
      </c>
    </row>
    <row r="59" ht="14.25" customHeight="1">
      <c r="A59" s="386"/>
      <c r="B59" s="50"/>
      <c r="C59" s="50"/>
      <c r="D59" s="50"/>
      <c r="E59" s="50" t="s">
        <v>608</v>
      </c>
      <c r="F59" s="55">
        <f>'01 ago'!L82</f>
        <v>0.25</v>
      </c>
      <c r="G59" s="55">
        <f>'02 ago'!L82</f>
        <v>0.15</v>
      </c>
      <c r="H59" s="55">
        <f>'03 ago'!L82</f>
        <v>0.35</v>
      </c>
      <c r="I59" s="55">
        <f>'04 ago'!L82</f>
        <v>0.35</v>
      </c>
      <c r="J59" s="55">
        <f>'05 ago'!L82</f>
        <v>0.3</v>
      </c>
      <c r="K59" s="55">
        <f>'06 ago'!L82</f>
        <v>0.15</v>
      </c>
      <c r="L59" s="55">
        <f>'07 ago'!L82</f>
        <v>0</v>
      </c>
      <c r="M59" s="55">
        <f>'08 ago'!L82</f>
        <v>0.1</v>
      </c>
      <c r="N59" s="55">
        <f>'09 ago'!L82</f>
        <v>0.1</v>
      </c>
      <c r="O59" s="55">
        <f>'10 ago'!L82</f>
        <v>0.3</v>
      </c>
      <c r="P59" s="55">
        <f>'11 ago'!L82</f>
        <v>0.4</v>
      </c>
      <c r="Q59" s="55">
        <f>'12 ago'!L82</f>
        <v>0.45</v>
      </c>
      <c r="R59" s="55">
        <f>'13 ago'!L82</f>
        <v>0.3</v>
      </c>
      <c r="S59" s="55">
        <f>'14 ago'!L82</f>
        <v>0.35</v>
      </c>
      <c r="T59" s="55">
        <f>'15 ago'!L82</f>
        <v>0.3</v>
      </c>
      <c r="U59" s="55">
        <f>'16 ago'!L82</f>
        <v>0.3</v>
      </c>
      <c r="V59" s="55">
        <f>'17 ago'!L82</f>
        <v>0.2</v>
      </c>
      <c r="W59" s="55">
        <f>'18 ago'!L82</f>
        <v>0.15</v>
      </c>
      <c r="X59" s="55">
        <f>'19 ago'!L82</f>
        <v>0.15</v>
      </c>
      <c r="Y59" s="55">
        <f>'20 ago'!L82</f>
        <v>0.15</v>
      </c>
      <c r="Z59" s="55">
        <f>'21 ago'!L82</f>
        <v>0.3</v>
      </c>
      <c r="AA59" s="55">
        <f>'22 ago'!L82</f>
        <v>0.25</v>
      </c>
      <c r="AB59" s="55">
        <f>'23 ago'!L82</f>
        <v>0.35</v>
      </c>
      <c r="AC59" s="55">
        <f>'24 ago'!L82</f>
        <v>0.3</v>
      </c>
      <c r="AD59" s="55">
        <f>'25 ago'!L82</f>
        <v>0.2</v>
      </c>
      <c r="AE59" s="55">
        <f>'26 ago'!L82</f>
        <v>0.15</v>
      </c>
      <c r="AF59" s="55">
        <f>'27 ago'!L82</f>
        <v>0.25</v>
      </c>
      <c r="AG59" s="55">
        <f>'28 ago'!L82</f>
        <v>0.15</v>
      </c>
      <c r="AH59" s="55">
        <f>'29 ago'!L82</f>
        <v>0.1</v>
      </c>
      <c r="AI59" s="55">
        <f>'30 ago'!L82</f>
        <v>0.25</v>
      </c>
      <c r="AJ59" s="55">
        <f>'31 de agosto'!L82</f>
        <v>0.15</v>
      </c>
    </row>
    <row r="60" ht="14.25" customHeight="1">
      <c r="A60" s="386"/>
      <c r="B60" s="50" t="s">
        <v>139</v>
      </c>
      <c r="C60" s="50" t="s">
        <v>140</v>
      </c>
      <c r="D60" s="50" t="s">
        <v>141</v>
      </c>
      <c r="E60" s="50" t="s">
        <v>13</v>
      </c>
      <c r="F60" s="55">
        <f>'01 ago'!H85</f>
        <v>0.625</v>
      </c>
      <c r="G60" s="55">
        <f>'02 ago'!H85</f>
        <v>0.625</v>
      </c>
      <c r="H60" s="55">
        <f>'03 ago'!H85</f>
        <v>0.375</v>
      </c>
      <c r="I60" s="55">
        <f>'04 ago'!H85</f>
        <v>0.375</v>
      </c>
      <c r="J60" s="55">
        <f>'05 ago'!H85</f>
        <v>0.25</v>
      </c>
      <c r="K60" s="55">
        <f>'06 ago'!H85</f>
        <v>0.125</v>
      </c>
      <c r="L60" s="55">
        <f>'07 ago'!H85</f>
        <v>0.125</v>
      </c>
      <c r="M60" s="55">
        <f>'08 ago'!H85</f>
        <v>0.125</v>
      </c>
      <c r="N60" s="55">
        <f>'09 ago'!H85</f>
        <v>0.125</v>
      </c>
      <c r="O60" s="55">
        <f>'10 ago'!H85</f>
        <v>0.25</v>
      </c>
      <c r="P60" s="55">
        <f>'11 ago'!H85</f>
        <v>0.25</v>
      </c>
      <c r="Q60" s="55">
        <f>'12 ago'!H85</f>
        <v>0.375</v>
      </c>
      <c r="R60" s="55">
        <f>'13 ago'!H85</f>
        <v>0.5</v>
      </c>
      <c r="S60" s="55">
        <f>'14 ago'!H85</f>
        <v>0.375</v>
      </c>
      <c r="T60" s="55">
        <f>'15 ago'!H85</f>
        <v>0.375</v>
      </c>
      <c r="U60" s="55">
        <f>'16 ago'!H85</f>
        <v>0.375</v>
      </c>
      <c r="V60" s="55">
        <f>'17 ago'!H85</f>
        <v>0.125</v>
      </c>
      <c r="W60" s="55">
        <f>'18 ago'!H85</f>
        <v>0.375</v>
      </c>
      <c r="X60" s="55">
        <f>'19 ago'!H85</f>
        <v>0.25</v>
      </c>
      <c r="Y60" s="55">
        <f>'20 ago'!H85</f>
        <v>0.125</v>
      </c>
      <c r="Z60" s="55">
        <f>'21 ago'!H85</f>
        <v>0.25</v>
      </c>
      <c r="AA60" s="55">
        <f>'22 ago'!H85</f>
        <v>0.375</v>
      </c>
      <c r="AB60" s="55">
        <f>'23 ago'!H85</f>
        <v>0.375</v>
      </c>
      <c r="AC60" s="55">
        <f>'24 ago'!H85</f>
        <v>0.375</v>
      </c>
      <c r="AD60" s="55">
        <f>'25 ago'!H87</f>
        <v>0.3333333333</v>
      </c>
      <c r="AE60" s="55">
        <f>'26 ago'!H85</f>
        <v>0.375</v>
      </c>
      <c r="AF60" s="55">
        <f>'27 ago'!H85</f>
        <v>0.375</v>
      </c>
      <c r="AG60" s="55">
        <f>'28 ago'!H85</f>
        <v>0.375</v>
      </c>
      <c r="AH60" s="55">
        <f>'29 ago'!H85</f>
        <v>0.375</v>
      </c>
      <c r="AI60" s="55">
        <f>'30 ago'!H85</f>
        <v>0.375</v>
      </c>
      <c r="AJ60" s="55">
        <f>'31 de agosto'!H85</f>
        <v>0.25</v>
      </c>
    </row>
    <row r="61" ht="14.25" customHeight="1">
      <c r="A61" s="386"/>
      <c r="B61" s="50"/>
      <c r="C61" s="50"/>
      <c r="D61" s="50"/>
      <c r="E61" s="50" t="s">
        <v>608</v>
      </c>
      <c r="F61" s="55">
        <f>'01 ago'!L85</f>
        <v>0.08333333333</v>
      </c>
      <c r="G61" s="55">
        <f>'02 ago'!L85</f>
        <v>0.08333333333</v>
      </c>
      <c r="H61" s="55">
        <f>'03 ago'!L85</f>
        <v>0.08333333333</v>
      </c>
      <c r="I61" s="55">
        <f>'04 ago'!L85</f>
        <v>0.08333333333</v>
      </c>
      <c r="J61" s="55">
        <f>'05 ago'!L85</f>
        <v>0.1666666667</v>
      </c>
      <c r="K61" s="55">
        <f>'06 ago'!L85</f>
        <v>0.1666666667</v>
      </c>
      <c r="L61" s="55">
        <f>'07 ago'!L85</f>
        <v>0.1666666667</v>
      </c>
      <c r="M61" s="55">
        <f>'08 ago'!L85</f>
        <v>0</v>
      </c>
      <c r="N61" s="55">
        <f>'09 ago'!L85</f>
        <v>0</v>
      </c>
      <c r="O61" s="55">
        <f>'10 ago'!L85</f>
        <v>0.08333333333</v>
      </c>
      <c r="P61" s="55">
        <f>'11 ago'!L85</f>
        <v>0.1666666667</v>
      </c>
      <c r="Q61" s="55">
        <f>'12 ago'!L85</f>
        <v>0.25</v>
      </c>
      <c r="R61" s="55">
        <f>'13 ago'!L85</f>
        <v>0.08333333333</v>
      </c>
      <c r="S61" s="55">
        <f>'14 ago'!H85</f>
        <v>0.375</v>
      </c>
      <c r="T61" s="55">
        <f>'15 ago'!L85</f>
        <v>0.08333333333</v>
      </c>
      <c r="U61" s="55">
        <f>'16 ago'!L85</f>
        <v>0.08333333333</v>
      </c>
      <c r="V61" s="55">
        <f>'17 ago'!L85</f>
        <v>0.08333333333</v>
      </c>
      <c r="W61" s="55">
        <f>'18 ago'!L85</f>
        <v>0.08333333333</v>
      </c>
      <c r="X61" s="55">
        <f>'19 ago'!L85</f>
        <v>0.1666666667</v>
      </c>
      <c r="Y61" s="55">
        <f>'20 ago'!L85</f>
        <v>0.1666666667</v>
      </c>
      <c r="Z61" s="55">
        <f>'21 ago'!L85</f>
        <v>0.1666666667</v>
      </c>
      <c r="AA61" s="55">
        <f>'22 ago'!L85</f>
        <v>0.08333333333</v>
      </c>
      <c r="AB61" s="55">
        <f>'23 ago'!L85</f>
        <v>0.1666666667</v>
      </c>
      <c r="AC61" s="55">
        <f>'24 ago'!L85</f>
        <v>0.1666666667</v>
      </c>
      <c r="AD61" s="55">
        <f>'25 ago'!L87</f>
        <v>0.4</v>
      </c>
      <c r="AE61" s="55">
        <f>'26 ago'!L85</f>
        <v>0.08333333333</v>
      </c>
      <c r="AF61" s="55">
        <f>'27 ago'!L85</f>
        <v>0.25</v>
      </c>
      <c r="AG61" s="55">
        <f>'28 ago'!L85</f>
        <v>0.3333333333</v>
      </c>
      <c r="AH61" s="55">
        <f>'29 ago'!L85</f>
        <v>0.25</v>
      </c>
      <c r="AI61" s="55">
        <f>'30 ago'!L85</f>
        <v>0.25</v>
      </c>
      <c r="AJ61" s="55">
        <f>'31 de agosto'!L85</f>
        <v>0.1666666667</v>
      </c>
    </row>
    <row r="62" ht="14.25" customHeight="1">
      <c r="A62" s="386"/>
      <c r="B62" s="50"/>
      <c r="C62" s="50"/>
      <c r="D62" s="50" t="s">
        <v>143</v>
      </c>
      <c r="E62" s="50" t="s">
        <v>13</v>
      </c>
      <c r="F62" s="55">
        <f>'01 ago'!H87</f>
        <v>0.3333333333</v>
      </c>
      <c r="G62" s="55">
        <f>'02 ago'!H87</f>
        <v>0</v>
      </c>
      <c r="H62" s="55">
        <f>'03 ago'!H87</f>
        <v>0</v>
      </c>
      <c r="I62" s="55">
        <f>'04 ago'!H87</f>
        <v>0</v>
      </c>
      <c r="J62" s="55">
        <f>'05 ago'!H87</f>
        <v>0.3333333333</v>
      </c>
      <c r="K62" s="55">
        <f>'06 ago'!H87</f>
        <v>0.3333333333</v>
      </c>
      <c r="L62" s="55">
        <f>'07 ago'!H87</f>
        <v>0.3333333333</v>
      </c>
      <c r="M62" s="55">
        <f>'08 ago'!H87</f>
        <v>0.3333333333</v>
      </c>
      <c r="N62" s="55">
        <f>'09 ago'!H87</f>
        <v>0.3333333333</v>
      </c>
      <c r="O62" s="55">
        <f>'10 ago'!H87</f>
        <v>0.3333333333</v>
      </c>
      <c r="P62" s="55">
        <f>'11 ago'!H87</f>
        <v>0</v>
      </c>
      <c r="Q62" s="55">
        <f>'12 ago'!H87</f>
        <v>0.6666666667</v>
      </c>
      <c r="R62" s="55">
        <f>'13 ago'!H87</f>
        <v>0.6666666667</v>
      </c>
      <c r="S62" s="55">
        <f>'14 ago'!H87</f>
        <v>0.6666666667</v>
      </c>
      <c r="T62" s="55">
        <f>'15 ago'!H87</f>
        <v>0.3333333333</v>
      </c>
      <c r="U62" s="55">
        <f>'16 ago'!H87</f>
        <v>0</v>
      </c>
      <c r="V62" s="55">
        <f>'17 ago'!H87</f>
        <v>0.3333333333</v>
      </c>
      <c r="W62" s="55">
        <f>'18 ago'!H87</f>
        <v>0</v>
      </c>
      <c r="X62" s="55">
        <f>'19 ago'!H87</f>
        <v>0</v>
      </c>
      <c r="Y62" s="55">
        <f>'20 ago'!H87</f>
        <v>0.3333333333</v>
      </c>
      <c r="Z62" s="55">
        <f>'21 ago'!H87</f>
        <v>0</v>
      </c>
      <c r="AA62" s="55">
        <f>'22 ago'!H87</f>
        <v>0</v>
      </c>
      <c r="AB62" s="55">
        <f>'23 ago'!H87</f>
        <v>0</v>
      </c>
      <c r="AC62" s="55">
        <f>'24 ago'!H87</f>
        <v>0</v>
      </c>
      <c r="AD62" s="55">
        <f>'25 ago'!H87</f>
        <v>0.3333333333</v>
      </c>
      <c r="AE62" s="55">
        <f>'26 ago'!H87</f>
        <v>0.3333333333</v>
      </c>
      <c r="AF62" s="55">
        <f>'27 ago'!H87</f>
        <v>0.3333333333</v>
      </c>
      <c r="AG62" s="55">
        <f>'28 ago'!H87</f>
        <v>1</v>
      </c>
      <c r="AH62" s="55">
        <f>'29 ago'!H87</f>
        <v>1</v>
      </c>
      <c r="AI62" s="55">
        <f>'30 ago'!H87</f>
        <v>1</v>
      </c>
      <c r="AJ62" s="55">
        <f>'31 de agosto'!H87</f>
        <v>1</v>
      </c>
    </row>
    <row r="63" ht="14.25" customHeight="1">
      <c r="A63" s="386"/>
      <c r="B63" s="50"/>
      <c r="C63" s="50"/>
      <c r="D63" s="50"/>
      <c r="E63" s="50" t="s">
        <v>608</v>
      </c>
      <c r="F63" s="55">
        <f>'01 ago'!L87</f>
        <v>0.2</v>
      </c>
      <c r="G63" s="55">
        <f>'02 ago'!L87</f>
        <v>0.2</v>
      </c>
      <c r="H63" s="55">
        <f>'03 ago'!L87</f>
        <v>0</v>
      </c>
      <c r="I63" s="55">
        <f>'04 ago'!L87</f>
        <v>0</v>
      </c>
      <c r="J63" s="55">
        <f>'05 ago'!L87</f>
        <v>0</v>
      </c>
      <c r="K63" s="55">
        <f>'06 ago'!L87</f>
        <v>0</v>
      </c>
      <c r="L63" s="55">
        <f>'07 ago'!L87</f>
        <v>0</v>
      </c>
      <c r="M63" s="55">
        <f>'08 ago'!H87</f>
        <v>0.3333333333</v>
      </c>
      <c r="N63" s="55">
        <f>'09 ago'!L87</f>
        <v>0</v>
      </c>
      <c r="O63" s="55">
        <f>'10 ago'!L87</f>
        <v>0</v>
      </c>
      <c r="P63" s="55">
        <f>'11 ago'!L87</f>
        <v>0</v>
      </c>
      <c r="Q63" s="55">
        <f>'12 ago'!L87</f>
        <v>0.2</v>
      </c>
      <c r="R63" s="55">
        <f>'13 ago'!L87</f>
        <v>0.2</v>
      </c>
      <c r="S63" s="55">
        <f>'14 ago'!L87</f>
        <v>0.2</v>
      </c>
      <c r="T63" s="55">
        <f>'15 ago'!L87</f>
        <v>0.4</v>
      </c>
      <c r="U63" s="55">
        <f>'16 ago'!L87</f>
        <v>0.6</v>
      </c>
      <c r="V63" s="55">
        <f>'17 ago'!L87</f>
        <v>0.4</v>
      </c>
      <c r="W63" s="55">
        <f>'18 ago'!L87</f>
        <v>0.2</v>
      </c>
      <c r="X63" s="55">
        <f>'19 ago'!L87</f>
        <v>0.2</v>
      </c>
      <c r="Y63" s="55">
        <f>'20 ago'!L87</f>
        <v>0.6</v>
      </c>
      <c r="Z63" s="55">
        <f>'21 ago'!L87</f>
        <v>0.6</v>
      </c>
      <c r="AA63" s="55">
        <f>'22 ago'!L87</f>
        <v>1</v>
      </c>
      <c r="AB63" s="55">
        <f>'23 ago'!L87</f>
        <v>0.4</v>
      </c>
      <c r="AC63" s="55">
        <f>'24 ago'!L87</f>
        <v>1</v>
      </c>
      <c r="AD63" s="55">
        <f>'25 ago'!L87</f>
        <v>0.4</v>
      </c>
      <c r="AE63" s="55">
        <f>'26 ago'!L87</f>
        <v>1</v>
      </c>
      <c r="AF63" s="55">
        <f>'27 ago'!L87</f>
        <v>1</v>
      </c>
      <c r="AG63" s="55">
        <f>'28 ago'!L87</f>
        <v>0.6</v>
      </c>
      <c r="AH63" s="55">
        <f>'29 ago'!L87</f>
        <v>0.4</v>
      </c>
      <c r="AI63" s="55">
        <f>'30 ago'!L87</f>
        <v>0.4</v>
      </c>
      <c r="AJ63" s="55">
        <f>'31 de agosto'!L87</f>
        <v>0.2</v>
      </c>
    </row>
    <row r="64" ht="14.25" customHeight="1">
      <c r="A64" s="386"/>
      <c r="B64" s="50" t="s">
        <v>152</v>
      </c>
      <c r="C64" s="50" t="s">
        <v>153</v>
      </c>
      <c r="D64" s="50" t="s">
        <v>154</v>
      </c>
      <c r="E64" s="50" t="s">
        <v>13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</row>
    <row r="65" ht="14.25" customHeight="1">
      <c r="A65" s="386"/>
      <c r="B65" s="50"/>
      <c r="C65" s="50"/>
      <c r="D65" s="50"/>
      <c r="E65" s="50" t="s">
        <v>608</v>
      </c>
      <c r="F65" s="55">
        <f>'01 ago'!L92</f>
        <v>0.5</v>
      </c>
      <c r="G65" s="55">
        <f>'02 ago'!L92</f>
        <v>0.5</v>
      </c>
      <c r="H65" s="55">
        <f>'03 ago'!L92</f>
        <v>0.5</v>
      </c>
      <c r="I65" s="55">
        <f>'04 ago'!L92</f>
        <v>0.25</v>
      </c>
      <c r="J65" s="55">
        <f>'05 ago'!L92</f>
        <v>0.25</v>
      </c>
      <c r="K65" s="55">
        <f>'06 ago'!L92</f>
        <v>0.25</v>
      </c>
      <c r="L65" s="55">
        <f>'07 ago'!L92</f>
        <v>0.25</v>
      </c>
      <c r="M65" s="55">
        <f>'08 ago'!L92</f>
        <v>0.25</v>
      </c>
      <c r="N65" s="55">
        <f>'09 ago'!L92</f>
        <v>0.25</v>
      </c>
      <c r="O65" s="55">
        <f>'10 ago'!L92</f>
        <v>0.25</v>
      </c>
      <c r="P65" s="55">
        <f>'11 ago'!L92</f>
        <v>0.25</v>
      </c>
      <c r="Q65" s="55">
        <f>'12 ago'!L92</f>
        <v>0.375</v>
      </c>
      <c r="R65" s="55">
        <f>'13 ago'!L92</f>
        <v>0.5</v>
      </c>
      <c r="S65" s="55">
        <f>'14 ago'!L92</f>
        <v>0.25</v>
      </c>
      <c r="T65" s="55">
        <f>'15 ago'!L92</f>
        <v>0.25</v>
      </c>
      <c r="U65" s="55">
        <f>'16 ago'!L92</f>
        <v>0.375</v>
      </c>
      <c r="V65" s="55">
        <f>'17 ago'!L92</f>
        <v>0.375</v>
      </c>
      <c r="W65" s="55">
        <f>'18 ago'!L92</f>
        <v>0.25</v>
      </c>
      <c r="X65" s="55">
        <f>'19 ago'!L92</f>
        <v>0.25</v>
      </c>
      <c r="Y65" s="55">
        <f>'20 ago'!L92</f>
        <v>0.125</v>
      </c>
      <c r="Z65" s="55">
        <f>'21 ago'!L92</f>
        <v>0</v>
      </c>
      <c r="AA65" s="55">
        <f>'22 ago'!L92</f>
        <v>0</v>
      </c>
      <c r="AB65" s="55">
        <f>'23 ago'!L92</f>
        <v>0</v>
      </c>
      <c r="AC65" s="55">
        <f>'24 ago'!L92</f>
        <v>0</v>
      </c>
      <c r="AD65" s="55">
        <f>'25 ago'!L92</f>
        <v>0</v>
      </c>
      <c r="AE65" s="55">
        <f>'26 ago'!L92</f>
        <v>0</v>
      </c>
      <c r="AF65" s="55">
        <f>'27 ago'!L92</f>
        <v>0</v>
      </c>
      <c r="AG65" s="55">
        <f>'28 ago'!L92</f>
        <v>0</v>
      </c>
      <c r="AH65" s="55">
        <f>'29 ago'!L92</f>
        <v>0</v>
      </c>
      <c r="AI65" s="55">
        <f>'30 ago'!L92</f>
        <v>0</v>
      </c>
      <c r="AJ65" s="55">
        <f>'31 de agosto'!L92</f>
        <v>0.125</v>
      </c>
    </row>
    <row r="66" ht="14.25" customHeight="1">
      <c r="A66" s="386"/>
      <c r="B66" s="50"/>
      <c r="C66" s="50" t="s">
        <v>155</v>
      </c>
      <c r="D66" s="50" t="s">
        <v>156</v>
      </c>
      <c r="E66" s="50" t="s">
        <v>13</v>
      </c>
      <c r="F66" s="55">
        <f>'01 ago'!H93</f>
        <v>0.2608695652</v>
      </c>
      <c r="G66" s="55">
        <f>'02 ago'!H93</f>
        <v>0.2608695652</v>
      </c>
      <c r="H66" s="55">
        <f>'03 ago'!H93</f>
        <v>0.3043478261</v>
      </c>
      <c r="I66" s="55">
        <f>'04 ago'!H93</f>
        <v>0.2608695652</v>
      </c>
      <c r="J66" s="55">
        <f>'05 ago'!H93</f>
        <v>0.3043478261</v>
      </c>
      <c r="K66" s="55">
        <f>'06 ago'!H93</f>
        <v>0.2173913043</v>
      </c>
      <c r="L66" s="55">
        <f>'07 ago'!H93</f>
        <v>0.3043478261</v>
      </c>
      <c r="M66" s="55">
        <f>'08 ago'!H93</f>
        <v>0.3043478261</v>
      </c>
      <c r="N66" s="55">
        <f>'09 ago'!H93</f>
        <v>0.3043478261</v>
      </c>
      <c r="O66" s="55">
        <f>'10 ago'!H93</f>
        <v>0.347826087</v>
      </c>
      <c r="P66" s="55">
        <f>'11 ago'!H93</f>
        <v>0.347826087</v>
      </c>
      <c r="Q66" s="55">
        <f>'12 ago'!H93</f>
        <v>0.347826087</v>
      </c>
      <c r="R66" s="55">
        <f>'13 ago'!H93</f>
        <v>0.3043478261</v>
      </c>
      <c r="S66" s="55">
        <f>'14 ago'!H93</f>
        <v>0.347826087</v>
      </c>
      <c r="T66" s="55">
        <f>'15 ago'!H93</f>
        <v>0.347826087</v>
      </c>
      <c r="U66" s="55">
        <f>'16 ago'!H93</f>
        <v>0.3913043478</v>
      </c>
      <c r="V66" s="55">
        <f>'17 ago'!H93</f>
        <v>0.347826087</v>
      </c>
      <c r="W66" s="55">
        <f>'18 ago'!H93</f>
        <v>0.3913043478</v>
      </c>
      <c r="X66" s="55">
        <f>'19 ago'!H93</f>
        <v>0.3913043478</v>
      </c>
      <c r="Y66" s="55">
        <f>'20 ago'!H93</f>
        <v>0.2608695652</v>
      </c>
      <c r="Z66" s="55">
        <f>'21 ago'!H93</f>
        <v>0.347826087</v>
      </c>
      <c r="AA66" s="55">
        <f>'22 ago'!H93</f>
        <v>0.347826087</v>
      </c>
      <c r="AB66" s="55">
        <f>'23 ago'!H93</f>
        <v>0.347826087</v>
      </c>
      <c r="AC66" s="55">
        <f>'24 ago'!H93</f>
        <v>0.4347826087</v>
      </c>
      <c r="AD66" s="55">
        <f>'25 ago'!H93</f>
        <v>0.4347826087</v>
      </c>
      <c r="AE66" s="55">
        <f>'26 ago'!H93</f>
        <v>0.1304347826</v>
      </c>
      <c r="AF66" s="55">
        <f>'27 ago'!H93</f>
        <v>0.5217391304</v>
      </c>
      <c r="AG66" s="55">
        <f>'28 ago'!H93</f>
        <v>0.1304347826</v>
      </c>
      <c r="AH66" s="55">
        <f>'29 ago'!H93</f>
        <v>0.4347826087</v>
      </c>
      <c r="AI66" s="55">
        <f>'30 ago'!H93</f>
        <v>0.4347826087</v>
      </c>
      <c r="AJ66" s="55">
        <f>'31 de agosto'!H93</f>
        <v>0.3043478261</v>
      </c>
    </row>
    <row r="67" ht="14.25" customHeight="1">
      <c r="A67" s="386"/>
      <c r="B67" s="50"/>
      <c r="C67" s="50"/>
      <c r="D67" s="50"/>
      <c r="E67" s="50" t="s">
        <v>608</v>
      </c>
      <c r="F67" s="55">
        <f>'01 ago'!L93</f>
        <v>0.1666666667</v>
      </c>
      <c r="G67" s="55">
        <f>'02 ago'!L93</f>
        <v>0.1666666667</v>
      </c>
      <c r="H67" s="55">
        <f>'03 ago'!L93</f>
        <v>0.2</v>
      </c>
      <c r="I67" s="55">
        <f>'04 ago'!L93</f>
        <v>0.1</v>
      </c>
      <c r="J67" s="55">
        <f>'05 ago'!L93</f>
        <v>0.1</v>
      </c>
      <c r="K67" s="55">
        <f>'06 ago'!L93</f>
        <v>0.2</v>
      </c>
      <c r="L67" s="55">
        <f>'07 ago'!L93</f>
        <v>0.1333333333</v>
      </c>
      <c r="M67" s="55">
        <f>'08 ago'!L93</f>
        <v>0.1333333333</v>
      </c>
      <c r="N67" s="55">
        <f>'09 ago'!L93</f>
        <v>0.1333333333</v>
      </c>
      <c r="O67" s="55">
        <f>'10 ago'!L93</f>
        <v>0.1333333333</v>
      </c>
      <c r="P67" s="55">
        <f>'11 ago'!L93</f>
        <v>0.06666666667</v>
      </c>
      <c r="Q67" s="55">
        <f>'12 ago'!L93</f>
        <v>0.06666666667</v>
      </c>
      <c r="R67" s="55">
        <f>'13 ago'!L93</f>
        <v>0.1</v>
      </c>
      <c r="S67" s="55">
        <f>'14 ago'!L93</f>
        <v>0.1</v>
      </c>
      <c r="T67" s="55">
        <f>'15 ago'!L93</f>
        <v>0.1</v>
      </c>
      <c r="U67" s="55">
        <f>'16 ago'!L93</f>
        <v>0.1333333333</v>
      </c>
      <c r="V67" s="55">
        <f>'17 ago'!L93</f>
        <v>0.1333333333</v>
      </c>
      <c r="W67" s="55">
        <f>'18 ago'!L93</f>
        <v>0.1333333333</v>
      </c>
      <c r="X67" s="55">
        <f>'19 ago'!L93</f>
        <v>0.1</v>
      </c>
      <c r="Y67" s="55">
        <f>'20 ago'!L93</f>
        <v>0.2333333333</v>
      </c>
      <c r="Z67" s="55">
        <f>'21 ago'!L93</f>
        <v>0.2</v>
      </c>
      <c r="AA67" s="55">
        <f>'22 ago'!L93</f>
        <v>0.2</v>
      </c>
      <c r="AB67" s="55">
        <f>'23 ago'!L93</f>
        <v>0.2</v>
      </c>
      <c r="AC67" s="55">
        <f>'24 ago'!L93</f>
        <v>0.2</v>
      </c>
      <c r="AD67" s="55">
        <f>'25 ago'!L93</f>
        <v>0.1666666667</v>
      </c>
      <c r="AE67" s="55">
        <f>'26 ago'!L93</f>
        <v>0.03333333333</v>
      </c>
      <c r="AF67" s="55">
        <f>'27 ago'!L93</f>
        <v>0.3</v>
      </c>
      <c r="AG67" s="55">
        <f>'28 ago'!L93</f>
        <v>0.1333333333</v>
      </c>
      <c r="AH67" s="55">
        <f>'29 ago'!L93</f>
        <v>0.3333333333</v>
      </c>
      <c r="AI67" s="55">
        <f>'30 ago'!L93</f>
        <v>0.3333333333</v>
      </c>
      <c r="AJ67" s="55">
        <f>'31 de agosto'!L93</f>
        <v>0.2333333333</v>
      </c>
    </row>
    <row r="68" ht="14.25" customHeight="1">
      <c r="A68" s="386"/>
      <c r="B68" s="50"/>
      <c r="C68" s="50"/>
      <c r="D68" s="50" t="s">
        <v>157</v>
      </c>
      <c r="E68" s="50" t="s">
        <v>13</v>
      </c>
      <c r="F68" s="55">
        <f>'01 ago'!H94</f>
        <v>0.3888888889</v>
      </c>
      <c r="G68" s="55">
        <f>'02 ago'!H94</f>
        <v>0.3333333333</v>
      </c>
      <c r="H68" s="55">
        <f>'03 ago'!H94</f>
        <v>0.3333333333</v>
      </c>
      <c r="I68" s="55">
        <f>'04 ago'!H94</f>
        <v>0.3888888889</v>
      </c>
      <c r="J68" s="55">
        <f>'05 ago'!H94</f>
        <v>0.4444444444</v>
      </c>
      <c r="K68" s="55">
        <f>'06 ago'!H94</f>
        <v>0.5</v>
      </c>
      <c r="L68" s="55">
        <f>'07 ago'!H94</f>
        <v>0.4444444444</v>
      </c>
      <c r="M68" s="55">
        <f>'08 ago'!H94</f>
        <v>0.4444444444</v>
      </c>
      <c r="N68" s="55">
        <f>'09 ago'!H94</f>
        <v>0.3888888889</v>
      </c>
      <c r="O68" s="55">
        <f>'10 ago'!H94</f>
        <v>0.3333333333</v>
      </c>
      <c r="P68" s="55">
        <f>'11 ago'!H94</f>
        <v>0.2777777778</v>
      </c>
      <c r="Q68" s="55">
        <f>'12 ago'!H94</f>
        <v>0.3888888889</v>
      </c>
      <c r="R68" s="55">
        <f>'13 ago'!H94</f>
        <v>0.4444444444</v>
      </c>
      <c r="S68" s="55">
        <f>'14 ago'!H94</f>
        <v>0.5</v>
      </c>
      <c r="T68" s="55">
        <f>'15 ago'!H94</f>
        <v>0.4444444444</v>
      </c>
      <c r="U68" s="55">
        <f>'16 ago'!H94</f>
        <v>0.3888888889</v>
      </c>
      <c r="V68" s="55">
        <f>'17 ago'!H94</f>
        <v>0.3333333333</v>
      </c>
      <c r="W68" s="55">
        <f>'18 ago'!H94</f>
        <v>0.3333333333</v>
      </c>
      <c r="X68" s="55">
        <f>'19 ago'!H94</f>
        <v>0.4444444444</v>
      </c>
      <c r="Y68" s="55">
        <f>'20 ago'!H94</f>
        <v>0.4444444444</v>
      </c>
      <c r="Z68" s="55">
        <f>'21 ago'!H94</f>
        <v>0.5</v>
      </c>
      <c r="AA68" s="55">
        <f>'22 ago'!H94</f>
        <v>0.4444444444</v>
      </c>
      <c r="AB68" s="55">
        <f>'23 ago'!H94</f>
        <v>0.4444444444</v>
      </c>
      <c r="AC68" s="55">
        <f>'24 ago'!H94</f>
        <v>0.2777777778</v>
      </c>
      <c r="AD68" s="55">
        <f>'25 ago'!H94</f>
        <v>0.3888888889</v>
      </c>
      <c r="AE68" s="55">
        <f>'26 ago'!H94</f>
        <v>0.3333333333</v>
      </c>
      <c r="AF68" s="55">
        <f>'27 ago'!H94</f>
        <v>0.3888888889</v>
      </c>
      <c r="AG68" s="55">
        <f>'28 ago'!H94</f>
        <v>0.4444444444</v>
      </c>
      <c r="AH68" s="55">
        <f>'29 ago'!H94</f>
        <v>0.5555555556</v>
      </c>
      <c r="AI68" s="55">
        <f>'30 ago'!H94</f>
        <v>0.3888888889</v>
      </c>
      <c r="AJ68" s="55">
        <f>'31 de agosto'!H94</f>
        <v>0.3888888889</v>
      </c>
    </row>
    <row r="69" ht="14.25" customHeight="1">
      <c r="A69" s="386"/>
      <c r="B69" s="50"/>
      <c r="C69" s="50"/>
      <c r="D69" s="50"/>
      <c r="E69" s="50" t="s">
        <v>608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</row>
    <row r="70" ht="14.25" customHeight="1">
      <c r="A70" s="73" t="s">
        <v>158</v>
      </c>
      <c r="B70" s="74"/>
      <c r="C70" s="74"/>
      <c r="D70" s="75"/>
      <c r="E70" s="76"/>
      <c r="F70" s="76">
        <v>1.0</v>
      </c>
      <c r="G70" s="76">
        <v>2.0</v>
      </c>
      <c r="H70" s="76">
        <v>3.0</v>
      </c>
      <c r="I70" s="76">
        <v>4.0</v>
      </c>
      <c r="J70" s="76">
        <v>5.0</v>
      </c>
      <c r="K70" s="76">
        <v>6.0</v>
      </c>
      <c r="L70" s="76">
        <v>7.0</v>
      </c>
      <c r="M70" s="76">
        <v>8.0</v>
      </c>
      <c r="N70" s="76">
        <v>9.0</v>
      </c>
      <c r="O70" s="76">
        <v>10.0</v>
      </c>
      <c r="P70" s="76">
        <v>11.0</v>
      </c>
      <c r="Q70" s="76">
        <v>12.0</v>
      </c>
      <c r="R70" s="76">
        <v>13.0</v>
      </c>
      <c r="S70" s="76">
        <v>14.0</v>
      </c>
      <c r="T70" s="76">
        <v>15.0</v>
      </c>
      <c r="U70" s="76">
        <v>16.0</v>
      </c>
      <c r="V70" s="76">
        <v>17.0</v>
      </c>
      <c r="W70" s="76">
        <v>18.0</v>
      </c>
      <c r="X70" s="76">
        <v>19.0</v>
      </c>
      <c r="Y70" s="76">
        <v>20.0</v>
      </c>
      <c r="Z70" s="76">
        <v>21.0</v>
      </c>
      <c r="AA70" s="76">
        <v>22.0</v>
      </c>
      <c r="AB70" s="76">
        <v>23.0</v>
      </c>
      <c r="AC70" s="76">
        <v>24.0</v>
      </c>
      <c r="AD70" s="76">
        <v>25.0</v>
      </c>
      <c r="AE70" s="76">
        <v>26.0</v>
      </c>
      <c r="AF70" s="76">
        <v>27.0</v>
      </c>
      <c r="AG70" s="76">
        <v>28.0</v>
      </c>
      <c r="AH70" s="76">
        <v>29.0</v>
      </c>
      <c r="AI70" s="76">
        <v>30.0</v>
      </c>
      <c r="AJ70" s="76">
        <v>31.0</v>
      </c>
    </row>
    <row r="71" ht="14.25" customHeight="1">
      <c r="A71" s="391" t="s">
        <v>159</v>
      </c>
      <c r="B71" s="102" t="s">
        <v>160</v>
      </c>
      <c r="C71" s="102" t="s">
        <v>161</v>
      </c>
      <c r="D71" s="102" t="s">
        <v>162</v>
      </c>
      <c r="E71" s="102" t="s">
        <v>13</v>
      </c>
      <c r="F71" s="89">
        <f>'01 ago'!H96</f>
        <v>0</v>
      </c>
      <c r="G71" s="89">
        <f>'02 ago'!H96</f>
        <v>0</v>
      </c>
      <c r="H71" s="89">
        <f>'03 ago'!H96</f>
        <v>0</v>
      </c>
      <c r="I71" s="89">
        <f>'04 ago'!H96</f>
        <v>0</v>
      </c>
      <c r="J71" s="89">
        <f>'05 ago'!H96</f>
        <v>0</v>
      </c>
      <c r="K71" s="89">
        <f>'06 ago'!H96</f>
        <v>0</v>
      </c>
      <c r="L71" s="89">
        <f>'07 ago'!H96</f>
        <v>0</v>
      </c>
      <c r="M71" s="89">
        <f>'08 ago'!H96</f>
        <v>0</v>
      </c>
      <c r="N71" s="89">
        <f>'09 ago'!H96</f>
        <v>0</v>
      </c>
      <c r="O71" s="89">
        <f>'10 ago'!H96</f>
        <v>1</v>
      </c>
      <c r="P71" s="89">
        <f>'11 ago'!H96</f>
        <v>0</v>
      </c>
      <c r="Q71" s="89">
        <f>'12 ago'!H96</f>
        <v>0</v>
      </c>
      <c r="R71" s="89">
        <f>'13 ago'!H96</f>
        <v>0</v>
      </c>
      <c r="S71" s="89">
        <f>'14 ago'!H96</f>
        <v>0</v>
      </c>
      <c r="T71" s="89">
        <f>'15 ago'!H96</f>
        <v>0</v>
      </c>
      <c r="U71" s="89">
        <f>'16 ago'!H96</f>
        <v>0</v>
      </c>
      <c r="V71" s="89">
        <f>'17 ago'!H96</f>
        <v>1</v>
      </c>
      <c r="W71" s="89">
        <f>'18 ago'!H96</f>
        <v>1</v>
      </c>
      <c r="X71" s="89">
        <f>'19 ago'!H96</f>
        <v>0.5</v>
      </c>
      <c r="Y71" s="89">
        <f>'20 ago'!H96</f>
        <v>0.5</v>
      </c>
      <c r="Z71" s="89">
        <f>'21 ago'!H96</f>
        <v>0.5</v>
      </c>
      <c r="AA71" s="89">
        <f>'22 ago'!H96</f>
        <v>0.5</v>
      </c>
      <c r="AB71" s="89">
        <f>'23 ago'!H96</f>
        <v>0.5</v>
      </c>
      <c r="AC71" s="89">
        <f>'24 ago'!H96</f>
        <v>0.5</v>
      </c>
      <c r="AD71" s="89">
        <f>'25 ago'!H96</f>
        <v>1</v>
      </c>
      <c r="AE71" s="89">
        <f>'26 ago'!H96</f>
        <v>0</v>
      </c>
      <c r="AF71" s="89">
        <f>'27 ago'!H96</f>
        <v>0</v>
      </c>
      <c r="AG71" s="89">
        <f>'28 ago'!H96</f>
        <v>0</v>
      </c>
      <c r="AH71" s="89">
        <f>'29 ago'!H96</f>
        <v>0</v>
      </c>
      <c r="AI71" s="89">
        <f>'30 ago'!H96</f>
        <v>0</v>
      </c>
      <c r="AJ71" s="89">
        <f>'31 de agosto'!H96</f>
        <v>0</v>
      </c>
    </row>
    <row r="72" ht="14.25" customHeight="1">
      <c r="A72" s="391"/>
      <c r="B72" s="102"/>
      <c r="C72" s="102"/>
      <c r="D72" s="102"/>
      <c r="E72" s="102" t="s">
        <v>608</v>
      </c>
      <c r="F72" s="97">
        <f>'01 ago'!L96</f>
        <v>0.25</v>
      </c>
      <c r="G72" s="97">
        <f>'02 ago'!L96</f>
        <v>0</v>
      </c>
      <c r="H72" s="97">
        <f>'03 ago'!L96</f>
        <v>0</v>
      </c>
      <c r="I72" s="97">
        <f>'04 ago'!L96</f>
        <v>0</v>
      </c>
      <c r="J72" s="97">
        <f>'05 ago'!L96</f>
        <v>0</v>
      </c>
      <c r="K72" s="97">
        <f>'06 ago'!L96</f>
        <v>0</v>
      </c>
      <c r="L72" s="97">
        <f>'07 ago'!L96</f>
        <v>0.25</v>
      </c>
      <c r="M72" s="97">
        <f>'08 ago'!L96</f>
        <v>0.25</v>
      </c>
      <c r="N72" s="97">
        <f>'09 ago'!L96</f>
        <v>0.25</v>
      </c>
      <c r="O72" s="97">
        <f>'10 ago'!L96</f>
        <v>0.5</v>
      </c>
      <c r="P72" s="97">
        <f>'11 ago'!L96</f>
        <v>0.5</v>
      </c>
      <c r="Q72" s="97">
        <f>'12 ago'!L96</f>
        <v>0.5</v>
      </c>
      <c r="R72" s="97">
        <f>'13 ago'!L96</f>
        <v>0.25</v>
      </c>
      <c r="S72" s="97">
        <f>'14 ago'!L96</f>
        <v>0.25</v>
      </c>
      <c r="T72" s="97">
        <f>'15 ago'!L96</f>
        <v>0.25</v>
      </c>
      <c r="U72" s="97">
        <f>'16 ago'!L96</f>
        <v>0</v>
      </c>
      <c r="V72" s="97">
        <f>'17 ago'!L96</f>
        <v>0.25</v>
      </c>
      <c r="W72" s="97">
        <f>'18 ago'!L96</f>
        <v>0.5</v>
      </c>
      <c r="X72" s="97">
        <f>'19 ago'!L96</f>
        <v>0.25</v>
      </c>
      <c r="Y72" s="97">
        <f>'20 ago'!L96</f>
        <v>0.25</v>
      </c>
      <c r="Z72" s="97">
        <f>'21 ago'!L96</f>
        <v>0.5</v>
      </c>
      <c r="AA72" s="97">
        <f>'22 ago'!L96</f>
        <v>0.25</v>
      </c>
      <c r="AB72" s="97">
        <f>'23 ago'!L96</f>
        <v>0.25</v>
      </c>
      <c r="AC72" s="97">
        <f>'24 ago'!L96</f>
        <v>0.25</v>
      </c>
      <c r="AD72" s="97">
        <f>'25 ago'!L96</f>
        <v>0.25</v>
      </c>
      <c r="AE72" s="97">
        <f>'26 ago'!L96</f>
        <v>0.25</v>
      </c>
      <c r="AF72" s="97">
        <f>'27 ago'!L96</f>
        <v>0.25</v>
      </c>
      <c r="AG72" s="97">
        <f>'28 ago'!L96</f>
        <v>0</v>
      </c>
      <c r="AH72" s="97">
        <f>'29 ago'!L96</f>
        <v>0</v>
      </c>
      <c r="AI72" s="97">
        <f>'30 ago'!L96</f>
        <v>0.25</v>
      </c>
      <c r="AJ72" s="97">
        <f>'31 de agosto'!L96</f>
        <v>0.25</v>
      </c>
    </row>
    <row r="73" ht="14.25" customHeight="1">
      <c r="A73" s="391"/>
      <c r="B73" s="102"/>
      <c r="C73" s="102"/>
      <c r="D73" s="102" t="s">
        <v>163</v>
      </c>
      <c r="E73" s="102" t="s">
        <v>13</v>
      </c>
      <c r="F73" s="97">
        <f>'01 ago'!H97</f>
        <v>0.8</v>
      </c>
      <c r="G73" s="97">
        <f>'02 ago'!H97</f>
        <v>0.8</v>
      </c>
      <c r="H73" s="97">
        <f>'03 ago'!H97</f>
        <v>0.8</v>
      </c>
      <c r="I73" s="97">
        <f>'04 ago'!H97</f>
        <v>0.8</v>
      </c>
      <c r="J73" s="97">
        <f>'05 ago'!H97</f>
        <v>0.8</v>
      </c>
      <c r="K73" s="97">
        <f>'06 ago'!H97</f>
        <v>0.6</v>
      </c>
      <c r="L73" s="97">
        <f>'07 ago'!H97</f>
        <v>0.6</v>
      </c>
      <c r="M73" s="97">
        <f>'08 ago'!H97</f>
        <v>0.6</v>
      </c>
      <c r="N73" s="97">
        <f>'09 ago'!H97</f>
        <v>0.6</v>
      </c>
      <c r="O73" s="97">
        <f>'10 ago'!H97</f>
        <v>0.6</v>
      </c>
      <c r="P73" s="97">
        <f>'11 ago'!H97</f>
        <v>0.6</v>
      </c>
      <c r="Q73" s="97">
        <f>'12 ago'!H97</f>
        <v>0.6</v>
      </c>
      <c r="R73" s="97">
        <f>'13 ago'!H97</f>
        <v>0.6</v>
      </c>
      <c r="S73" s="97">
        <f>'14 ago'!H97</f>
        <v>0.8</v>
      </c>
      <c r="T73" s="97">
        <f>'15 ago'!H97</f>
        <v>1</v>
      </c>
      <c r="U73" s="97">
        <f>'16 ago'!H97</f>
        <v>0.8</v>
      </c>
      <c r="V73" s="97">
        <f>'17 ago'!H97</f>
        <v>1</v>
      </c>
      <c r="W73" s="97">
        <f>'18 ago'!H97</f>
        <v>0.8</v>
      </c>
      <c r="X73" s="97">
        <f>'19 ago'!H97</f>
        <v>0.8</v>
      </c>
      <c r="Y73" s="97">
        <f>'20 ago'!H97</f>
        <v>0.2</v>
      </c>
      <c r="Z73" s="97">
        <f>'21 ago'!H97</f>
        <v>0.2</v>
      </c>
      <c r="AA73" s="97">
        <f>'22 ago'!H97</f>
        <v>0.4</v>
      </c>
      <c r="AB73" s="97">
        <f>'23 ago'!H97</f>
        <v>0.4</v>
      </c>
      <c r="AC73" s="97">
        <f>'24 ago'!H97</f>
        <v>0.4</v>
      </c>
      <c r="AD73" s="97">
        <f>'25 ago'!H97</f>
        <v>0.4</v>
      </c>
      <c r="AE73" s="97">
        <f>'26 ago'!H97</f>
        <v>0.6</v>
      </c>
      <c r="AF73" s="97">
        <f>'27 ago'!H97</f>
        <v>0.6</v>
      </c>
      <c r="AG73" s="97">
        <f>'28 ago'!H97</f>
        <v>0.6</v>
      </c>
      <c r="AH73" s="97">
        <f>'29 ago'!H97</f>
        <v>0.6</v>
      </c>
      <c r="AI73" s="97">
        <f>'30 ago'!H97</f>
        <v>0.4</v>
      </c>
      <c r="AJ73" s="97">
        <f>'31 de agosto'!H97</f>
        <v>0.4</v>
      </c>
    </row>
    <row r="74" ht="14.25" customHeight="1">
      <c r="A74" s="391"/>
      <c r="B74" s="102"/>
      <c r="C74" s="102"/>
      <c r="D74" s="102"/>
      <c r="E74" s="102" t="s">
        <v>608</v>
      </c>
      <c r="F74" s="97">
        <f>'01 ago'!L97</f>
        <v>0.3333333333</v>
      </c>
      <c r="G74" s="97">
        <f>'02 ago'!L97</f>
        <v>0.3333333333</v>
      </c>
      <c r="H74" s="97">
        <f>'03 ago'!L97</f>
        <v>0.3333333333</v>
      </c>
      <c r="I74" s="97">
        <f>'04 ago'!L97</f>
        <v>0.3333333333</v>
      </c>
      <c r="J74" s="97">
        <f>'05 ago'!L97</f>
        <v>0.4</v>
      </c>
      <c r="K74" s="97">
        <f>'06 ago'!L97</f>
        <v>0.5333333333</v>
      </c>
      <c r="L74" s="97">
        <f>'07 ago'!L97</f>
        <v>0.4</v>
      </c>
      <c r="M74" s="97">
        <f>'08 ago'!L97</f>
        <v>0.5333333333</v>
      </c>
      <c r="N74" s="97">
        <f>'09 ago'!L97</f>
        <v>0.4666666667</v>
      </c>
      <c r="O74" s="97">
        <f>'10 ago'!L97</f>
        <v>0.3333333333</v>
      </c>
      <c r="P74" s="97">
        <f>'11 ago'!L97</f>
        <v>0.3333333333</v>
      </c>
      <c r="Q74" s="97">
        <f>'12 ago'!L97</f>
        <v>0.4666666667</v>
      </c>
      <c r="R74" s="97">
        <f>'13 ago'!L97</f>
        <v>0.4</v>
      </c>
      <c r="S74" s="97">
        <f>'14 ago'!L97</f>
        <v>0.5333333333</v>
      </c>
      <c r="T74" s="97">
        <f>'15 ago'!L97</f>
        <v>0.5333333333</v>
      </c>
      <c r="U74" s="97">
        <f>'16 ago'!L97</f>
        <v>0.3333333333</v>
      </c>
      <c r="V74" s="97">
        <f>'17 ago'!L97</f>
        <v>0.2666666667</v>
      </c>
      <c r="W74" s="97">
        <f>'18 ago'!L97</f>
        <v>0.1333333333</v>
      </c>
      <c r="X74" s="97">
        <f>'19 ago'!L97</f>
        <v>0.2666666667</v>
      </c>
      <c r="Y74" s="97">
        <f>'20 ago'!L97</f>
        <v>0.2666666667</v>
      </c>
      <c r="Z74" s="97">
        <f>'21 ago'!L97</f>
        <v>0.3333333333</v>
      </c>
      <c r="AA74" s="97">
        <f>'22 ago'!L97</f>
        <v>0.2666666667</v>
      </c>
      <c r="AB74" s="97">
        <f>'23 ago'!L97</f>
        <v>0.2666666667</v>
      </c>
      <c r="AC74" s="97">
        <f>'24 ago'!L97</f>
        <v>0.2666666667</v>
      </c>
      <c r="AD74" s="97">
        <f>'25 ago'!L97</f>
        <v>0.2</v>
      </c>
      <c r="AE74" s="97">
        <f>'26 ago'!L97</f>
        <v>0.2666666667</v>
      </c>
      <c r="AF74" s="97">
        <f>'27 ago'!L97</f>
        <v>0.2</v>
      </c>
      <c r="AG74" s="97">
        <f>'28 ago'!L97</f>
        <v>0.2</v>
      </c>
      <c r="AH74" s="97">
        <f>'29 ago'!L97</f>
        <v>0.1333333333</v>
      </c>
      <c r="AI74" s="97">
        <f>'30 ago'!L97</f>
        <v>0.06666666667</v>
      </c>
      <c r="AJ74" s="97">
        <f>'31 de agosto'!L97</f>
        <v>0.1333333333</v>
      </c>
    </row>
    <row r="75" ht="14.25" customHeight="1">
      <c r="A75" s="391"/>
      <c r="B75" s="102"/>
      <c r="C75" s="102" t="s">
        <v>165</v>
      </c>
      <c r="D75" s="102" t="s">
        <v>166</v>
      </c>
      <c r="E75" s="102" t="s">
        <v>13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</row>
    <row r="76" ht="14.25" customHeight="1">
      <c r="A76" s="391"/>
      <c r="B76" s="102"/>
      <c r="C76" s="102"/>
      <c r="D76" s="102"/>
      <c r="E76" s="102" t="s">
        <v>608</v>
      </c>
      <c r="F76" s="97" t="str">
        <f>'01 ago'!L99</f>
        <v>#DIV/0!</v>
      </c>
      <c r="G76" s="97" t="str">
        <f>'02 ago'!L99</f>
        <v>#DIV/0!</v>
      </c>
      <c r="H76" s="97" t="str">
        <f>'03 ago'!L99</f>
        <v>#DIV/0!</v>
      </c>
      <c r="I76" s="97" t="str">
        <f>'04 ago'!L99</f>
        <v>#DIV/0!</v>
      </c>
      <c r="J76" s="97" t="str">
        <f>'05 ago'!L99</f>
        <v>#DIV/0!</v>
      </c>
      <c r="K76" s="97" t="str">
        <f>'06 ago'!L99</f>
        <v>#DIV/0!</v>
      </c>
      <c r="L76" s="97" t="str">
        <f>'07 ago'!L99</f>
        <v>#DIV/0!</v>
      </c>
      <c r="M76" s="97" t="str">
        <f>'08 ago'!L99</f>
        <v>#DIV/0!</v>
      </c>
      <c r="N76" s="97" t="str">
        <f>'09 ago'!L99</f>
        <v>#DIV/0!</v>
      </c>
      <c r="O76" s="97" t="str">
        <f>'10 ago'!L99</f>
        <v>#DIV/0!</v>
      </c>
      <c r="P76" s="97" t="str">
        <f>'11 ago'!L99</f>
        <v>#DIV/0!</v>
      </c>
      <c r="Q76" s="97" t="str">
        <f>'12 ago'!L99</f>
        <v>#DIV/0!</v>
      </c>
      <c r="R76" s="97" t="str">
        <f>'13 ago'!L99</f>
        <v>#DIV/0!</v>
      </c>
      <c r="S76" s="97" t="str">
        <f>'14 ago'!L99</f>
        <v>#DIV/0!</v>
      </c>
      <c r="T76" s="97" t="str">
        <f>'15 ago'!L99</f>
        <v>#DIV/0!</v>
      </c>
      <c r="U76" s="97" t="str">
        <f>'16 ago'!L99</f>
        <v>#DIV/0!</v>
      </c>
      <c r="V76" s="97" t="str">
        <f>'17 ago'!L99</f>
        <v>#DIV/0!</v>
      </c>
      <c r="W76" s="97" t="str">
        <f>'18 ago'!L99</f>
        <v>#DIV/0!</v>
      </c>
      <c r="X76" s="97" t="str">
        <f>'19 ago'!L99</f>
        <v>#DIV/0!</v>
      </c>
      <c r="Y76" s="97" t="str">
        <f>'20 ago'!L99</f>
        <v>#DIV/0!</v>
      </c>
      <c r="Z76" s="97" t="str">
        <f>'21 ago'!L99</f>
        <v>#DIV/0!</v>
      </c>
      <c r="AA76" s="97" t="str">
        <f>'22 ago'!L99</f>
        <v>#DIV/0!</v>
      </c>
      <c r="AB76" s="97" t="str">
        <f>'23 ago'!L99</f>
        <v>#DIV/0!</v>
      </c>
      <c r="AC76" s="97" t="str">
        <f>'24 ago'!L99</f>
        <v>#DIV/0!</v>
      </c>
      <c r="AD76" s="97" t="str">
        <f>'25 ago'!L99</f>
        <v>#DIV/0!</v>
      </c>
      <c r="AE76" s="97" t="str">
        <f>'26 ago'!L99</f>
        <v>#DIV/0!</v>
      </c>
      <c r="AF76" s="97" t="str">
        <f>'27 ago'!L99</f>
        <v>#DIV/0!</v>
      </c>
      <c r="AG76" s="97" t="str">
        <f>'28 ago'!L99</f>
        <v>#DIV/0!</v>
      </c>
      <c r="AH76" s="97" t="str">
        <f>'29 ago'!L99</f>
        <v>#DIV/0!</v>
      </c>
      <c r="AI76" s="97" t="str">
        <f>'30 ago'!L99</f>
        <v>#DIV/0!</v>
      </c>
      <c r="AJ76" s="97" t="str">
        <f>'31 de agosto'!L99</f>
        <v>#DIV/0!</v>
      </c>
    </row>
    <row r="77" ht="14.25" customHeight="1">
      <c r="A77" s="391"/>
      <c r="B77" s="102"/>
      <c r="C77" s="102" t="s">
        <v>167</v>
      </c>
      <c r="D77" s="102" t="s">
        <v>168</v>
      </c>
      <c r="E77" s="102" t="s">
        <v>13</v>
      </c>
      <c r="F77" s="97">
        <f>'01 ago'!H100</f>
        <v>0.3846153846</v>
      </c>
      <c r="G77" s="97">
        <f>'02 ago'!H100</f>
        <v>0.4615384615</v>
      </c>
      <c r="H77" s="97">
        <f>'03 ago'!H100</f>
        <v>0.3076923077</v>
      </c>
      <c r="I77" s="97">
        <f>'04 ago'!H100</f>
        <v>0.3846153846</v>
      </c>
      <c r="J77" s="97">
        <f>'05 ago'!H100</f>
        <v>0.3846153846</v>
      </c>
      <c r="K77" s="97">
        <f>'06 ago'!H100</f>
        <v>0.4615384615</v>
      </c>
      <c r="L77" s="97">
        <f>'07 ago'!H100</f>
        <v>0.6153846154</v>
      </c>
      <c r="M77" s="97">
        <f>'08 ago'!H100</f>
        <v>0.5384615385</v>
      </c>
      <c r="N77" s="97">
        <f>'09 ago'!H100</f>
        <v>0.5384615385</v>
      </c>
      <c r="O77" s="97">
        <f>'10 ago'!H100</f>
        <v>0.5384615385</v>
      </c>
      <c r="P77" s="97">
        <f>'11 ago'!H100</f>
        <v>0.6153846154</v>
      </c>
      <c r="Q77" s="97">
        <f>'12 ago'!H100</f>
        <v>0.3846153846</v>
      </c>
      <c r="R77" s="97">
        <f>'13 ago'!H100</f>
        <v>0.4615384615</v>
      </c>
      <c r="S77" s="97">
        <f>'14 ago'!H100</f>
        <v>0.3846153846</v>
      </c>
      <c r="T77" s="97">
        <f>'15 ago'!H100</f>
        <v>0.6153846154</v>
      </c>
      <c r="U77" s="97">
        <f>'16 ago'!H100</f>
        <v>0.6923076923</v>
      </c>
      <c r="V77" s="97">
        <f>'17 ago'!H100</f>
        <v>0.7692307692</v>
      </c>
      <c r="W77" s="97">
        <f>'18 ago'!H100</f>
        <v>0.7692307692</v>
      </c>
      <c r="X77" s="97">
        <f>'19 ago'!H100</f>
        <v>0.7692307692</v>
      </c>
      <c r="Y77" s="97">
        <f>'20 ago'!H100</f>
        <v>0.7692307692</v>
      </c>
      <c r="Z77" s="97">
        <f>'21 ago'!H100</f>
        <v>0.6153846154</v>
      </c>
      <c r="AA77" s="97">
        <f>'22 ago'!H100</f>
        <v>0.6153846154</v>
      </c>
      <c r="AB77" s="97">
        <f>'23 ago'!H100</f>
        <v>0.6923076923</v>
      </c>
      <c r="AC77" s="97">
        <f>'24 ago'!H100</f>
        <v>0.6153846154</v>
      </c>
      <c r="AD77" s="97">
        <f>'25 ago'!H100</f>
        <v>0.3846153846</v>
      </c>
      <c r="AE77" s="97">
        <f>'26 ago'!H100</f>
        <v>0.3846153846</v>
      </c>
      <c r="AF77" s="97">
        <f>'27 ago'!H100</f>
        <v>0.3076923077</v>
      </c>
      <c r="AG77" s="97">
        <f>'28 ago'!H100</f>
        <v>0.3076923077</v>
      </c>
      <c r="AH77" s="97">
        <f>'29 ago'!H100</f>
        <v>0.3076923077</v>
      </c>
      <c r="AI77" s="97">
        <f>'30 ago'!H100</f>
        <v>0.3076923077</v>
      </c>
      <c r="AJ77" s="97">
        <f>'31 de agosto'!H100</f>
        <v>0.4615384615</v>
      </c>
    </row>
    <row r="78" ht="14.25" customHeight="1">
      <c r="A78" s="391"/>
      <c r="B78" s="102"/>
      <c r="C78" s="102"/>
      <c r="D78" s="102"/>
      <c r="E78" s="102" t="s">
        <v>608</v>
      </c>
      <c r="F78" s="97">
        <f>'01 ago'!L100</f>
        <v>0.4</v>
      </c>
      <c r="G78" s="97">
        <f>'02 ago'!L100</f>
        <v>0.5</v>
      </c>
      <c r="H78" s="97">
        <f>'03 ago'!L100</f>
        <v>0.4</v>
      </c>
      <c r="I78" s="97">
        <f>'04 ago'!L100</f>
        <v>0.35</v>
      </c>
      <c r="J78" s="97">
        <f>'05 ago'!L100</f>
        <v>0.35</v>
      </c>
      <c r="K78" s="97">
        <f>'06 ago'!L100</f>
        <v>0.2</v>
      </c>
      <c r="L78" s="97">
        <f>'07 ago'!L100</f>
        <v>0.35</v>
      </c>
      <c r="M78" s="97">
        <f>'08 ago'!L100</f>
        <v>0.3</v>
      </c>
      <c r="N78" s="97">
        <f>'09 ago'!L100</f>
        <v>0.4</v>
      </c>
      <c r="O78" s="97">
        <f>'10 ago'!L100</f>
        <v>0.45</v>
      </c>
      <c r="P78" s="97">
        <f>'11 ago'!L100</f>
        <v>0.6</v>
      </c>
      <c r="Q78" s="97">
        <f>'12 ago'!L100</f>
        <v>0.45</v>
      </c>
      <c r="R78" s="97">
        <f>'13 ago'!L100</f>
        <v>0.65</v>
      </c>
      <c r="S78" s="97">
        <f>'14 ago'!L100</f>
        <v>0.35</v>
      </c>
      <c r="T78" s="97">
        <f>'15 ago'!L100</f>
        <v>0.45</v>
      </c>
      <c r="U78" s="97">
        <f>'16 ago'!L100</f>
        <v>0.55</v>
      </c>
      <c r="V78" s="97">
        <f>'17 ago'!L100</f>
        <v>0.65</v>
      </c>
      <c r="W78" s="97">
        <f>'18 ago'!L100</f>
        <v>0.75</v>
      </c>
      <c r="X78" s="97">
        <f>'19 ago'!L100</f>
        <v>0.5</v>
      </c>
      <c r="Y78" s="97">
        <f>'20 ago'!L100</f>
        <v>0.3</v>
      </c>
      <c r="Z78" s="97">
        <f>'21 ago'!L100</f>
        <v>0.55</v>
      </c>
      <c r="AA78" s="97">
        <f>'22 ago'!L100</f>
        <v>0.55</v>
      </c>
      <c r="AB78" s="97">
        <f>'23 ago'!L100</f>
        <v>0.65</v>
      </c>
      <c r="AC78" s="97">
        <f>'24 ago'!L100</f>
        <v>0.45</v>
      </c>
      <c r="AD78" s="97">
        <f>'25 ago'!L100</f>
        <v>0.4</v>
      </c>
      <c r="AE78" s="97">
        <f>'26 ago'!L100</f>
        <v>0.3</v>
      </c>
      <c r="AF78" s="97">
        <f>'27 ago'!L100</f>
        <v>0.3</v>
      </c>
      <c r="AG78" s="97">
        <f>'28 ago'!L100</f>
        <v>0.35</v>
      </c>
      <c r="AH78" s="97">
        <f>'29 ago'!L100</f>
        <v>0.4</v>
      </c>
      <c r="AI78" s="97">
        <f>'30 ago'!L100</f>
        <v>0.45</v>
      </c>
      <c r="AJ78" s="97">
        <f>'31 de agosto'!L100</f>
        <v>0.2</v>
      </c>
    </row>
    <row r="79" ht="14.25" customHeight="1">
      <c r="A79" s="391"/>
      <c r="B79" s="102"/>
      <c r="C79" s="102" t="s">
        <v>169</v>
      </c>
      <c r="D79" s="102" t="s">
        <v>170</v>
      </c>
      <c r="E79" s="102" t="s">
        <v>13</v>
      </c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</row>
    <row r="80" ht="14.25" customHeight="1">
      <c r="A80" s="391"/>
      <c r="B80" s="102"/>
      <c r="C80" s="102"/>
      <c r="D80" s="102"/>
      <c r="E80" s="102" t="s">
        <v>608</v>
      </c>
      <c r="F80" s="97" t="str">
        <f>'01 ago'!L101</f>
        <v>#DIV/0!</v>
      </c>
      <c r="G80" s="97" t="str">
        <f>'02 ago'!L101</f>
        <v>#DIV/0!</v>
      </c>
      <c r="H80" s="97" t="str">
        <f>'03 ago'!L101</f>
        <v>#DIV/0!</v>
      </c>
      <c r="I80" s="97" t="str">
        <f>'04 ago'!L101</f>
        <v>#DIV/0!</v>
      </c>
      <c r="J80" s="97" t="str">
        <f>'05 ago'!L101</f>
        <v>#DIV/0!</v>
      </c>
      <c r="K80" s="97" t="str">
        <f>'06 ago'!L101</f>
        <v>#DIV/0!</v>
      </c>
      <c r="L80" s="97" t="str">
        <f>'07 ago'!L101</f>
        <v>#DIV/0!</v>
      </c>
      <c r="M80" s="97" t="str">
        <f>'08 ago'!L101</f>
        <v>#DIV/0!</v>
      </c>
      <c r="N80" s="97" t="str">
        <f>'09 ago'!L101</f>
        <v>#DIV/0!</v>
      </c>
      <c r="O80" s="97" t="str">
        <f>'10 ago'!L101</f>
        <v>#DIV/0!</v>
      </c>
      <c r="P80" s="97" t="str">
        <f>'11 ago'!L101</f>
        <v>#DIV/0!</v>
      </c>
      <c r="Q80" s="97" t="str">
        <f>'12 ago'!L101</f>
        <v>#DIV/0!</v>
      </c>
      <c r="R80" s="97" t="str">
        <f>'13 ago'!L101</f>
        <v>#DIV/0!</v>
      </c>
      <c r="S80" s="97" t="str">
        <f>'14 ago'!L101</f>
        <v>#DIV/0!</v>
      </c>
      <c r="T80" s="97" t="str">
        <f>'15 ago'!L101</f>
        <v>#DIV/0!</v>
      </c>
      <c r="U80" s="97" t="str">
        <f>'16 ago'!L101</f>
        <v>#DIV/0!</v>
      </c>
      <c r="V80" s="97" t="str">
        <f>'17 ago'!L101</f>
        <v>#DIV/0!</v>
      </c>
      <c r="W80" s="97" t="str">
        <f>'18 ago'!L101</f>
        <v>#DIV/0!</v>
      </c>
      <c r="X80" s="97" t="str">
        <f>'19 ago'!L101</f>
        <v>#DIV/0!</v>
      </c>
      <c r="Y80" s="97" t="str">
        <f>'20 ago'!L101</f>
        <v>#DIV/0!</v>
      </c>
      <c r="Z80" s="97" t="str">
        <f>'21 ago'!L101</f>
        <v>#DIV/0!</v>
      </c>
      <c r="AA80" s="97" t="str">
        <f>'22 ago'!L101</f>
        <v>#DIV/0!</v>
      </c>
      <c r="AB80" s="97" t="str">
        <f>'23 ago'!L101</f>
        <v>#DIV/0!</v>
      </c>
      <c r="AC80" s="97" t="str">
        <f>'24 ago'!L101</f>
        <v>#DIV/0!</v>
      </c>
      <c r="AD80" s="97" t="str">
        <f>'25 ago'!L101</f>
        <v>#DIV/0!</v>
      </c>
      <c r="AE80" s="97" t="str">
        <f>'26 ago'!L101</f>
        <v>#DIV/0!</v>
      </c>
      <c r="AF80" s="97" t="str">
        <f>'27 ago'!L101</f>
        <v>#DIV/0!</v>
      </c>
      <c r="AG80" s="97" t="str">
        <f>'28 ago'!L101</f>
        <v>#DIV/0!</v>
      </c>
      <c r="AH80" s="97" t="str">
        <f>'29 ago'!L101</f>
        <v>#DIV/0!</v>
      </c>
      <c r="AI80" s="97" t="str">
        <f>'30 ago'!L101</f>
        <v>#DIV/0!</v>
      </c>
      <c r="AJ80" s="97" t="str">
        <f>'31 de agosto'!L101</f>
        <v>#DIV/0!</v>
      </c>
    </row>
    <row r="81" ht="14.25" customHeight="1">
      <c r="A81" s="391"/>
      <c r="B81" s="102"/>
      <c r="C81" s="102" t="s">
        <v>171</v>
      </c>
      <c r="D81" s="102" t="s">
        <v>172</v>
      </c>
      <c r="E81" s="102" t="s">
        <v>13</v>
      </c>
      <c r="F81" s="97">
        <f>'01 ago'!H102</f>
        <v>0</v>
      </c>
      <c r="G81" s="97">
        <f>'02 ago'!H102</f>
        <v>0</v>
      </c>
      <c r="H81" s="97">
        <f>'03 ago'!H102</f>
        <v>0</v>
      </c>
      <c r="I81" s="97">
        <f>'04 ago'!H102</f>
        <v>0</v>
      </c>
      <c r="J81" s="97">
        <f>'05 ago'!H102</f>
        <v>0</v>
      </c>
      <c r="K81" s="97">
        <f>'06 ago'!H102</f>
        <v>0.07692307692</v>
      </c>
      <c r="L81" s="97">
        <f>'07 ago'!H102</f>
        <v>0.07692307692</v>
      </c>
      <c r="M81" s="97">
        <f>'08 ago'!H102</f>
        <v>0.2307692308</v>
      </c>
      <c r="N81" s="97">
        <f>'09 ago'!H102</f>
        <v>0.2307692308</v>
      </c>
      <c r="O81" s="97">
        <f>'10 ago'!H102</f>
        <v>0.3076923077</v>
      </c>
      <c r="P81" s="97">
        <f>'11 ago'!H102</f>
        <v>0.3076923077</v>
      </c>
      <c r="Q81" s="97">
        <f>'12 ago'!H102</f>
        <v>0.3076923077</v>
      </c>
      <c r="R81" s="97">
        <f>'13 ago'!H102</f>
        <v>0.3846153846</v>
      </c>
      <c r="S81" s="97">
        <f>'14 ago'!H102</f>
        <v>0.3846153846</v>
      </c>
      <c r="T81" s="97">
        <f>'15 ago'!H102</f>
        <v>0.3846153846</v>
      </c>
      <c r="U81" s="97">
        <f>'16 ago'!H102</f>
        <v>0.3846153846</v>
      </c>
      <c r="V81" s="97">
        <f>'17 ago'!H102</f>
        <v>0.07692307692</v>
      </c>
      <c r="W81" s="97">
        <f>'18 ago'!H102</f>
        <v>0.07692307692</v>
      </c>
      <c r="X81" s="97">
        <f>'19 ago'!H102</f>
        <v>0.07692307692</v>
      </c>
      <c r="Y81" s="97">
        <f>'20 ago'!H102</f>
        <v>0.1538461538</v>
      </c>
      <c r="Z81" s="97">
        <f>'21 ago'!H102</f>
        <v>0.1538461538</v>
      </c>
      <c r="AA81" s="97">
        <f>'22 ago'!H102</f>
        <v>0.07692307692</v>
      </c>
      <c r="AB81" s="97">
        <f>'23 ago'!H102</f>
        <v>0.07692307692</v>
      </c>
      <c r="AC81" s="97">
        <f>'24 ago'!H102</f>
        <v>0.07692307692</v>
      </c>
      <c r="AD81" s="97">
        <f>'25 ago'!H102</f>
        <v>0.1538461538</v>
      </c>
      <c r="AE81" s="97">
        <f>'26 ago'!H102</f>
        <v>0.1538461538</v>
      </c>
      <c r="AF81" s="97">
        <f>'27 ago'!H102</f>
        <v>0.1538461538</v>
      </c>
      <c r="AG81" s="97">
        <f>'28 ago'!H102</f>
        <v>0</v>
      </c>
      <c r="AH81" s="97">
        <f>'29 ago'!H102</f>
        <v>0</v>
      </c>
      <c r="AI81" s="97">
        <f>'30 ago'!H102</f>
        <v>0</v>
      </c>
      <c r="AJ81" s="97">
        <f>'31 de agosto'!H102</f>
        <v>0</v>
      </c>
    </row>
    <row r="82" ht="14.25" customHeight="1">
      <c r="A82" s="391"/>
      <c r="B82" s="102"/>
      <c r="C82" s="102"/>
      <c r="D82" s="102"/>
      <c r="E82" s="102" t="s">
        <v>608</v>
      </c>
      <c r="F82" s="97">
        <f>'01 ago'!L102</f>
        <v>0</v>
      </c>
      <c r="G82" s="97">
        <f>'02 ago'!L102</f>
        <v>0</v>
      </c>
      <c r="H82" s="97">
        <f>'03 ago'!L102</f>
        <v>0</v>
      </c>
      <c r="I82" s="97">
        <f>'04 ago'!L102</f>
        <v>0</v>
      </c>
      <c r="J82" s="97">
        <f>'05 ago'!L102</f>
        <v>0</v>
      </c>
      <c r="K82" s="97">
        <f>'06 ago'!L102</f>
        <v>0</v>
      </c>
      <c r="L82" s="97">
        <f>'07 ago'!L102</f>
        <v>0</v>
      </c>
      <c r="M82" s="97">
        <f>'08 ago'!L102</f>
        <v>0</v>
      </c>
      <c r="N82" s="97">
        <f>'09 ago'!L102</f>
        <v>0</v>
      </c>
      <c r="O82" s="97">
        <f>'10 ago'!L102</f>
        <v>0</v>
      </c>
      <c r="P82" s="97">
        <f>'11 ago'!L102</f>
        <v>0</v>
      </c>
      <c r="Q82" s="97">
        <f>'12 ago'!L102</f>
        <v>0</v>
      </c>
      <c r="R82" s="97">
        <f>'13 ago'!L102</f>
        <v>0</v>
      </c>
      <c r="S82" s="97">
        <f>'14 ago'!L102</f>
        <v>0</v>
      </c>
      <c r="T82" s="97">
        <f>'15 ago'!L102</f>
        <v>0</v>
      </c>
      <c r="U82" s="97">
        <f>'16 ago'!L102</f>
        <v>0</v>
      </c>
      <c r="V82" s="97">
        <f>'17 ago'!L102</f>
        <v>0</v>
      </c>
      <c r="W82" s="97">
        <f>'18 ago'!L102</f>
        <v>0.1428571429</v>
      </c>
      <c r="X82" s="97">
        <f>'19 ago'!L102</f>
        <v>0.1428571429</v>
      </c>
      <c r="Y82" s="97">
        <f>'20 ago'!L102</f>
        <v>0.1428571429</v>
      </c>
      <c r="Z82" s="97">
        <f>'21 ago'!L102</f>
        <v>0.1428571429</v>
      </c>
      <c r="AA82" s="97">
        <f>'22 ago'!L102</f>
        <v>0.1428571429</v>
      </c>
      <c r="AB82" s="97">
        <f>'23 ago'!L102</f>
        <v>0.1428571429</v>
      </c>
      <c r="AC82" s="97">
        <f>'24 ago'!L102</f>
        <v>0.1428571429</v>
      </c>
      <c r="AD82" s="97">
        <f>'25 ago'!L102</f>
        <v>0.1428571429</v>
      </c>
      <c r="AE82" s="97">
        <f>'26 ago'!L102</f>
        <v>0.1428571429</v>
      </c>
      <c r="AF82" s="97">
        <f>'27 ago'!L102</f>
        <v>0.1428571429</v>
      </c>
      <c r="AG82" s="97">
        <f>'28 ago'!L102</f>
        <v>0.1428571429</v>
      </c>
      <c r="AH82" s="97">
        <f>'29 ago'!L102</f>
        <v>0.1428571429</v>
      </c>
      <c r="AI82" s="97">
        <f>'30 ago'!L102</f>
        <v>0.1428571429</v>
      </c>
      <c r="AJ82" s="97">
        <f>'31 de agosto'!L102</f>
        <v>0.1428571429</v>
      </c>
    </row>
    <row r="83" ht="14.25" customHeight="1">
      <c r="A83" s="391"/>
      <c r="B83" s="102"/>
      <c r="C83" s="102" t="s">
        <v>173</v>
      </c>
      <c r="D83" s="102" t="s">
        <v>174</v>
      </c>
      <c r="E83" s="102" t="s">
        <v>13</v>
      </c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</row>
    <row r="84" ht="14.25" customHeight="1">
      <c r="A84" s="391"/>
      <c r="B84" s="102"/>
      <c r="C84" s="102"/>
      <c r="D84" s="102"/>
      <c r="E84" s="102" t="s">
        <v>608</v>
      </c>
      <c r="F84" s="97" t="str">
        <f>'01 ago'!L103</f>
        <v>#DIV/0!</v>
      </c>
      <c r="G84" s="97" t="str">
        <f>'02 ago'!L103</f>
        <v>#DIV/0!</v>
      </c>
      <c r="H84" s="97" t="str">
        <f>'03 ago'!L103</f>
        <v>#DIV/0!</v>
      </c>
      <c r="I84" s="97" t="str">
        <f>'04 ago'!L103</f>
        <v>#DIV/0!</v>
      </c>
      <c r="J84" s="97" t="str">
        <f>'05 ago'!L103</f>
        <v>#DIV/0!</v>
      </c>
      <c r="K84" s="97" t="str">
        <f>'06 ago'!L103</f>
        <v>#DIV/0!</v>
      </c>
      <c r="L84" s="97" t="str">
        <f>'07 ago'!L103</f>
        <v>#DIV/0!</v>
      </c>
      <c r="M84" s="97" t="str">
        <f>'08 ago'!L103</f>
        <v>#DIV/0!</v>
      </c>
      <c r="N84" s="97" t="str">
        <f>'09 ago'!L103</f>
        <v>#DIV/0!</v>
      </c>
      <c r="O84" s="97" t="str">
        <f>'10 ago'!L103</f>
        <v>#DIV/0!</v>
      </c>
      <c r="P84" s="97" t="str">
        <f>'11 ago'!L103</f>
        <v>#DIV/0!</v>
      </c>
      <c r="Q84" s="97" t="str">
        <f>'12 ago'!L103</f>
        <v>#DIV/0!</v>
      </c>
      <c r="R84" s="97" t="str">
        <f>'13 ago'!L103</f>
        <v>#DIV/0!</v>
      </c>
      <c r="S84" s="97" t="str">
        <f>'14 ago'!L103</f>
        <v>#DIV/0!</v>
      </c>
      <c r="T84" s="97" t="str">
        <f>'15 ago'!L103</f>
        <v>#DIV/0!</v>
      </c>
      <c r="U84" s="97" t="str">
        <f>'16 ago'!L103</f>
        <v>#DIV/0!</v>
      </c>
      <c r="V84" s="97" t="str">
        <f>'17 ago'!L103</f>
        <v>#DIV/0!</v>
      </c>
      <c r="W84" s="97" t="str">
        <f>'18 ago'!L103</f>
        <v>#DIV/0!</v>
      </c>
      <c r="X84" s="97" t="str">
        <f>'19 ago'!L103</f>
        <v>#DIV/0!</v>
      </c>
      <c r="Y84" s="97" t="str">
        <f>'20 ago'!L103</f>
        <v>#DIV/0!</v>
      </c>
      <c r="Z84" s="97" t="str">
        <f>'21 ago'!L103</f>
        <v>#DIV/0!</v>
      </c>
      <c r="AA84" s="97" t="str">
        <f>'22 ago'!L103</f>
        <v>#DIV/0!</v>
      </c>
      <c r="AB84" s="97" t="str">
        <f>'23 ago'!L103</f>
        <v>#DIV/0!</v>
      </c>
      <c r="AC84" s="97" t="str">
        <f>'24 ago'!L103</f>
        <v>#DIV/0!</v>
      </c>
      <c r="AD84" s="97" t="str">
        <f>'25 ago'!L103</f>
        <v>#DIV/0!</v>
      </c>
      <c r="AE84" s="97" t="str">
        <f>'26 ago'!L103</f>
        <v>#DIV/0!</v>
      </c>
      <c r="AF84" s="97" t="str">
        <f>'27 ago'!L103</f>
        <v>#DIV/0!</v>
      </c>
      <c r="AG84" s="97" t="str">
        <f>'28 ago'!L103</f>
        <v>#DIV/0!</v>
      </c>
      <c r="AH84" s="97" t="str">
        <f>'29 ago'!L103</f>
        <v>#DIV/0!</v>
      </c>
      <c r="AI84" s="97" t="str">
        <f>'30 ago'!L103</f>
        <v>#DIV/0!</v>
      </c>
      <c r="AJ84" s="97" t="str">
        <f>'31 de agosto'!L103</f>
        <v>#DIV/0!</v>
      </c>
    </row>
    <row r="85" ht="14.25" customHeight="1">
      <c r="A85" s="391"/>
      <c r="B85" s="102" t="s">
        <v>175</v>
      </c>
      <c r="C85" s="102" t="s">
        <v>180</v>
      </c>
      <c r="D85" s="102" t="s">
        <v>181</v>
      </c>
      <c r="E85" s="102" t="s">
        <v>13</v>
      </c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</row>
    <row r="86" ht="14.25" customHeight="1">
      <c r="A86" s="391"/>
      <c r="B86" s="102"/>
      <c r="C86" s="102"/>
      <c r="D86" s="102"/>
      <c r="E86" s="102" t="s">
        <v>608</v>
      </c>
      <c r="F86" s="97" t="str">
        <f>'01 ago'!L106</f>
        <v>#DIV/0!</v>
      </c>
      <c r="G86" s="97" t="str">
        <f>'02 ago'!L106</f>
        <v>#DIV/0!</v>
      </c>
      <c r="H86" s="97" t="str">
        <f>'03 ago'!L106</f>
        <v>#DIV/0!</v>
      </c>
      <c r="I86" s="97" t="str">
        <f>'04 ago'!L106</f>
        <v>#DIV/0!</v>
      </c>
      <c r="J86" s="97" t="str">
        <f>'05 ago'!L106</f>
        <v>#DIV/0!</v>
      </c>
      <c r="K86" s="97" t="str">
        <f>'06 ago'!L106</f>
        <v>#DIV/0!</v>
      </c>
      <c r="L86" s="97" t="str">
        <f>'07 ago'!L106</f>
        <v>#DIV/0!</v>
      </c>
      <c r="M86" s="97" t="str">
        <f>'08 ago'!L106</f>
        <v>#DIV/0!</v>
      </c>
      <c r="N86" s="97" t="str">
        <f>'09 ago'!L106</f>
        <v>#DIV/0!</v>
      </c>
      <c r="O86" s="97" t="str">
        <f>'10 ago'!L106</f>
        <v>#DIV/0!</v>
      </c>
      <c r="P86" s="97" t="str">
        <f>'11 ago'!L106</f>
        <v>#DIV/0!</v>
      </c>
      <c r="Q86" s="97" t="str">
        <f>'12 ago'!L106</f>
        <v>#DIV/0!</v>
      </c>
      <c r="R86" s="97" t="str">
        <f>'13 ago'!L106</f>
        <v>#DIV/0!</v>
      </c>
      <c r="S86" s="97" t="str">
        <f>'14 ago'!L106</f>
        <v>#DIV/0!</v>
      </c>
      <c r="T86" s="97" t="str">
        <f>'15 ago'!L106</f>
        <v>#DIV/0!</v>
      </c>
      <c r="U86" s="97" t="str">
        <f>'16 ago'!L106</f>
        <v>#DIV/0!</v>
      </c>
      <c r="V86" s="97" t="str">
        <f>'17 ago'!L106</f>
        <v>#DIV/0!</v>
      </c>
      <c r="W86" s="97" t="str">
        <f>'18 ago'!L106</f>
        <v>#DIV/0!</v>
      </c>
      <c r="X86" s="97" t="str">
        <f>'19 ago'!L106</f>
        <v>#DIV/0!</v>
      </c>
      <c r="Y86" s="97" t="str">
        <f>'20 ago'!L106</f>
        <v>#DIV/0!</v>
      </c>
      <c r="Z86" s="97" t="str">
        <f>'21 ago'!L106</f>
        <v>#DIV/0!</v>
      </c>
      <c r="AA86" s="97" t="str">
        <f>'22 ago'!L106</f>
        <v>#DIV/0!</v>
      </c>
      <c r="AB86" s="97" t="str">
        <f>'23 ago'!L106</f>
        <v>#DIV/0!</v>
      </c>
      <c r="AC86" s="97" t="str">
        <f>'24 ago'!L106</f>
        <v>#DIV/0!</v>
      </c>
      <c r="AD86" s="97" t="str">
        <f>'25 ago'!L106</f>
        <v>#DIV/0!</v>
      </c>
      <c r="AE86" s="97" t="str">
        <f>'26 ago'!L106</f>
        <v>#DIV/0!</v>
      </c>
      <c r="AF86" s="97" t="str">
        <f>'27 ago'!L106</f>
        <v>#DIV/0!</v>
      </c>
      <c r="AG86" s="97" t="str">
        <f>'28 ago'!L106</f>
        <v>#DIV/0!</v>
      </c>
      <c r="AH86" s="97" t="str">
        <f>'29 ago'!L106</f>
        <v>#DIV/0!</v>
      </c>
      <c r="AI86" s="97" t="str">
        <f>'30 ago'!L106</f>
        <v>#DIV/0!</v>
      </c>
      <c r="AJ86" s="97" t="str">
        <f>'31 de agosto'!L106</f>
        <v>#DIV/0!</v>
      </c>
    </row>
    <row r="87" ht="14.25" customHeight="1">
      <c r="A87" s="391"/>
      <c r="B87" s="102"/>
      <c r="C87" s="102" t="s">
        <v>182</v>
      </c>
      <c r="D87" s="102" t="s">
        <v>183</v>
      </c>
      <c r="E87" s="102" t="s">
        <v>13</v>
      </c>
      <c r="F87" s="97">
        <f>'01 ago'!H107</f>
        <v>0.625</v>
      </c>
      <c r="G87" s="97">
        <f>'02 ago'!H107</f>
        <v>0.75</v>
      </c>
      <c r="H87" s="97">
        <f>'03 ago'!H107</f>
        <v>0.75</v>
      </c>
      <c r="I87" s="97">
        <f>'04 ago'!H107</f>
        <v>0.75</v>
      </c>
      <c r="J87" s="97">
        <f>'05 ago'!H107</f>
        <v>0.75</v>
      </c>
      <c r="K87" s="97">
        <f>'06 ago'!H107</f>
        <v>0.625</v>
      </c>
      <c r="L87" s="97">
        <f>'07 ago'!H107</f>
        <v>0.5</v>
      </c>
      <c r="M87" s="97">
        <f>'08 ago'!H107</f>
        <v>0.5</v>
      </c>
      <c r="N87" s="97">
        <f>'09 ago'!H107</f>
        <v>0.375</v>
      </c>
      <c r="O87" s="97">
        <f>'10 ago'!H107</f>
        <v>0.375</v>
      </c>
      <c r="P87" s="97">
        <f>'11 ago'!H107</f>
        <v>0.25</v>
      </c>
      <c r="Q87" s="97">
        <f>'12 ago'!H107</f>
        <v>0.375</v>
      </c>
      <c r="R87" s="97">
        <f>'13 ago'!H107</f>
        <v>0.25</v>
      </c>
      <c r="S87" s="97">
        <f>'14 ago'!H107</f>
        <v>0.125</v>
      </c>
      <c r="T87" s="97">
        <f>'15 ago'!H107</f>
        <v>0.125</v>
      </c>
      <c r="U87" s="97">
        <f>'16 ago'!H107</f>
        <v>0.25</v>
      </c>
      <c r="V87" s="97">
        <f>'17 ago'!H107</f>
        <v>0.375</v>
      </c>
      <c r="W87" s="97">
        <f>'18 ago'!H107</f>
        <v>0.25</v>
      </c>
      <c r="X87" s="97">
        <f>'19 ago'!H107</f>
        <v>0.125</v>
      </c>
      <c r="Y87" s="97">
        <f>'20 ago'!H107</f>
        <v>0</v>
      </c>
      <c r="Z87" s="97">
        <f>'21 ago'!H107</f>
        <v>0</v>
      </c>
      <c r="AA87" s="97">
        <f>'22 ago'!H107</f>
        <v>0</v>
      </c>
      <c r="AB87" s="97">
        <f>'23 ago'!H107</f>
        <v>0</v>
      </c>
      <c r="AC87" s="97">
        <f>'24 ago'!H107</f>
        <v>0</v>
      </c>
      <c r="AD87" s="97">
        <f>'25 ago'!H107</f>
        <v>0</v>
      </c>
      <c r="AE87" s="97">
        <f>'26 ago'!H107</f>
        <v>0</v>
      </c>
      <c r="AF87" s="97">
        <f>'27 ago'!H107</f>
        <v>0</v>
      </c>
      <c r="AG87" s="97">
        <f>'28 ago'!H107</f>
        <v>0.125</v>
      </c>
      <c r="AH87" s="97">
        <f>'29 ago'!H107</f>
        <v>0.125</v>
      </c>
      <c r="AI87" s="97">
        <f>'30 ago'!H107</f>
        <v>0.25</v>
      </c>
      <c r="AJ87" s="97">
        <f>'31 de agosto'!H107</f>
        <v>0.375</v>
      </c>
    </row>
    <row r="88" ht="14.25" customHeight="1">
      <c r="A88" s="391"/>
      <c r="B88" s="102"/>
      <c r="C88" s="102"/>
      <c r="D88" s="102"/>
      <c r="E88" s="102" t="s">
        <v>608</v>
      </c>
      <c r="F88" s="97">
        <f>'01 ago'!L107</f>
        <v>0.2</v>
      </c>
      <c r="G88" s="97">
        <f>'02 ago'!L107</f>
        <v>0.3</v>
      </c>
      <c r="H88" s="97">
        <f>'03 ago'!L107</f>
        <v>0.5</v>
      </c>
      <c r="I88" s="97">
        <f>'04 ago'!L107</f>
        <v>0.3</v>
      </c>
      <c r="J88" s="97">
        <f>'05 ago'!L107</f>
        <v>0.3</v>
      </c>
      <c r="K88" s="97">
        <f>'06 ago'!L107</f>
        <v>0.1</v>
      </c>
      <c r="L88" s="97">
        <f>'07 ago'!L107</f>
        <v>0.1</v>
      </c>
      <c r="M88" s="97">
        <f>'08 ago'!L107</f>
        <v>0.1</v>
      </c>
      <c r="N88" s="97">
        <f>'09 ago'!L107</f>
        <v>0.2</v>
      </c>
      <c r="O88" s="97">
        <f>'10 ago'!L107</f>
        <v>0.2</v>
      </c>
      <c r="P88" s="97">
        <f>'11 ago'!L107</f>
        <v>0.1</v>
      </c>
      <c r="Q88" s="97">
        <f>'12 ago'!L107</f>
        <v>0.3</v>
      </c>
      <c r="R88" s="97">
        <f>'13 ago'!L107</f>
        <v>0.2</v>
      </c>
      <c r="S88" s="97">
        <f>'14 ago'!L107</f>
        <v>0.2</v>
      </c>
      <c r="T88" s="97">
        <f>'15 ago'!L107</f>
        <v>0.2</v>
      </c>
      <c r="U88" s="97">
        <f>'16 ago'!L107</f>
        <v>0.2</v>
      </c>
      <c r="V88" s="97">
        <f>'17 ago'!L107</f>
        <v>0.1</v>
      </c>
      <c r="W88" s="97">
        <f>'18 ago'!L107</f>
        <v>0.1</v>
      </c>
      <c r="X88" s="97">
        <f>'19 ago'!L107</f>
        <v>0.2</v>
      </c>
      <c r="Y88" s="97">
        <f>'20 ago'!L107</f>
        <v>0.2</v>
      </c>
      <c r="Z88" s="97">
        <f>'21 ago'!L107</f>
        <v>0.2</v>
      </c>
      <c r="AA88" s="97">
        <f>'22 ago'!L107</f>
        <v>0.2</v>
      </c>
      <c r="AB88" s="97">
        <f>'23 ago'!L107</f>
        <v>0.3</v>
      </c>
      <c r="AC88" s="97">
        <f>'24 ago'!L107</f>
        <v>0.3</v>
      </c>
      <c r="AD88" s="97">
        <f>'25 ago'!L107</f>
        <v>0.3</v>
      </c>
      <c r="AE88" s="97">
        <f>'26 ago'!L107</f>
        <v>0.4</v>
      </c>
      <c r="AF88" s="97">
        <f>'27 ago'!L107</f>
        <v>0.5</v>
      </c>
      <c r="AG88" s="97">
        <f>'28 ago'!L107</f>
        <v>0.4</v>
      </c>
      <c r="AH88" s="97">
        <f>'29 ago'!L107</f>
        <v>0.4</v>
      </c>
      <c r="AI88" s="97">
        <f>'30 ago'!L107</f>
        <v>0.3</v>
      </c>
      <c r="AJ88" s="97">
        <f>'31 de agosto'!L107</f>
        <v>0</v>
      </c>
    </row>
    <row r="89" ht="14.25" customHeight="1">
      <c r="A89" s="391"/>
      <c r="B89" s="102"/>
      <c r="C89" s="102"/>
      <c r="D89" s="102" t="s">
        <v>184</v>
      </c>
      <c r="E89" s="102" t="s">
        <v>13</v>
      </c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</row>
    <row r="90" ht="14.25" customHeight="1">
      <c r="A90" s="391"/>
      <c r="B90" s="102"/>
      <c r="C90" s="102"/>
      <c r="D90" s="102"/>
      <c r="E90" s="102" t="s">
        <v>608</v>
      </c>
      <c r="F90" s="97" t="str">
        <f>'01 ago'!L108</f>
        <v>#DIV/0!</v>
      </c>
      <c r="G90" s="97" t="str">
        <f>'02 ago'!L108</f>
        <v>#DIV/0!</v>
      </c>
      <c r="H90" s="97" t="str">
        <f>'03 ago'!L108</f>
        <v>#DIV/0!</v>
      </c>
      <c r="I90" s="97" t="str">
        <f>'04 ago'!L108</f>
        <v>#DIV/0!</v>
      </c>
      <c r="J90" s="97" t="str">
        <f>'05 ago'!L108</f>
        <v>#DIV/0!</v>
      </c>
      <c r="K90" s="97" t="str">
        <f>'06 ago'!L108</f>
        <v>#DIV/0!</v>
      </c>
      <c r="L90" s="97" t="str">
        <f>'07 ago'!L108</f>
        <v>#DIV/0!</v>
      </c>
      <c r="M90" s="97" t="str">
        <f>'08 ago'!L108</f>
        <v>#DIV/0!</v>
      </c>
      <c r="N90" s="97" t="str">
        <f>'09 ago'!L108</f>
        <v>#DIV/0!</v>
      </c>
      <c r="O90" s="97" t="str">
        <f>'10 ago'!L108</f>
        <v>#DIV/0!</v>
      </c>
      <c r="P90" s="97" t="str">
        <f>'11 ago'!L108</f>
        <v>#DIV/0!</v>
      </c>
      <c r="Q90" s="97" t="str">
        <f>'12 ago'!L108</f>
        <v>#DIV/0!</v>
      </c>
      <c r="R90" s="97" t="str">
        <f>'13 ago'!L108</f>
        <v>#DIV/0!</v>
      </c>
      <c r="S90" s="97" t="str">
        <f>'14 ago'!L108</f>
        <v>#DIV/0!</v>
      </c>
      <c r="T90" s="97" t="str">
        <f>'15 ago'!L108</f>
        <v>#DIV/0!</v>
      </c>
      <c r="U90" s="97" t="str">
        <f>'16 ago'!L108</f>
        <v>#DIV/0!</v>
      </c>
      <c r="V90" s="97" t="str">
        <f>'17 ago'!L108</f>
        <v>#DIV/0!</v>
      </c>
      <c r="W90" s="97" t="str">
        <f>'18 ago'!L108</f>
        <v>#DIV/0!</v>
      </c>
      <c r="X90" s="97" t="str">
        <f>'19 ago'!L108</f>
        <v>#DIV/0!</v>
      </c>
      <c r="Y90" s="97" t="str">
        <f>'20 ago'!L108</f>
        <v>#DIV/0!</v>
      </c>
      <c r="Z90" s="97" t="str">
        <f>'21 ago'!L108</f>
        <v>#DIV/0!</v>
      </c>
      <c r="AA90" s="97" t="str">
        <f>'22 ago'!L108</f>
        <v>#DIV/0!</v>
      </c>
      <c r="AB90" s="97" t="str">
        <f>'23 ago'!L108</f>
        <v>#DIV/0!</v>
      </c>
      <c r="AC90" s="97" t="str">
        <f>'24 ago'!L108</f>
        <v>#DIV/0!</v>
      </c>
      <c r="AD90" s="97" t="str">
        <f>'25 ago'!L108</f>
        <v>#DIV/0!</v>
      </c>
      <c r="AE90" s="97" t="str">
        <f>'26 ago'!L108</f>
        <v>#DIV/0!</v>
      </c>
      <c r="AF90" s="97" t="str">
        <f>'27 ago'!L108</f>
        <v>#DIV/0!</v>
      </c>
      <c r="AG90" s="97" t="str">
        <f>'28 ago'!L108</f>
        <v>#DIV/0!</v>
      </c>
      <c r="AH90" s="97" t="str">
        <f>'29 ago'!L108</f>
        <v>#DIV/0!</v>
      </c>
      <c r="AI90" s="97" t="str">
        <f>'30 ago'!L108</f>
        <v>#DIV/0!</v>
      </c>
      <c r="AJ90" s="97" t="str">
        <f>'31 de agosto'!L108</f>
        <v>#DIV/0!</v>
      </c>
    </row>
    <row r="91" ht="14.25" customHeight="1">
      <c r="A91" s="391"/>
      <c r="B91" s="102"/>
      <c r="C91" s="102" t="s">
        <v>185</v>
      </c>
      <c r="D91" s="102" t="s">
        <v>68</v>
      </c>
      <c r="E91" s="102" t="s">
        <v>13</v>
      </c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</row>
    <row r="92" ht="14.25" customHeight="1">
      <c r="A92" s="391"/>
      <c r="B92" s="102"/>
      <c r="C92" s="102"/>
      <c r="D92" s="102"/>
      <c r="E92" s="102" t="s">
        <v>608</v>
      </c>
      <c r="F92" s="97">
        <f>'01 ago'!L109</f>
        <v>0.4</v>
      </c>
      <c r="G92" s="97">
        <f>'02 ago'!L109</f>
        <v>0</v>
      </c>
      <c r="H92" s="97">
        <f>'03 ago'!L109</f>
        <v>0.2</v>
      </c>
      <c r="I92" s="97">
        <f>'04 ago'!L109</f>
        <v>0.2</v>
      </c>
      <c r="J92" s="97">
        <f>'05 ago'!L109</f>
        <v>0.2</v>
      </c>
      <c r="K92" s="97">
        <f>'06 ago'!L109</f>
        <v>0.2</v>
      </c>
      <c r="L92" s="97">
        <f>'07 ago'!L109</f>
        <v>0.2</v>
      </c>
      <c r="M92" s="97">
        <f>'08 ago'!L109</f>
        <v>0.1</v>
      </c>
      <c r="N92" s="97">
        <f>'09 ago'!L109</f>
        <v>0</v>
      </c>
      <c r="O92" s="97">
        <f>'10 ago'!L109</f>
        <v>0.1</v>
      </c>
      <c r="P92" s="97">
        <f>'11 ago'!L109</f>
        <v>0.3</v>
      </c>
      <c r="Q92" s="97">
        <f>'12 ago'!L109</f>
        <v>0.2</v>
      </c>
      <c r="R92" s="97" t="str">
        <f>'13 ago'!L108</f>
        <v>#DIV/0!</v>
      </c>
      <c r="S92" s="97">
        <f>'14 ago'!L109</f>
        <v>0.1</v>
      </c>
      <c r="T92" s="97">
        <f>'15 ago'!L109</f>
        <v>0.1</v>
      </c>
      <c r="U92" s="97">
        <f>'16 ago'!L109</f>
        <v>0.1</v>
      </c>
      <c r="V92" s="97">
        <f>'17 ago'!L109</f>
        <v>0.1</v>
      </c>
      <c r="W92" s="97">
        <f>'18 ago'!L109</f>
        <v>0.2</v>
      </c>
      <c r="X92" s="97" t="str">
        <f>'19 ago'!L108</f>
        <v>#DIV/0!</v>
      </c>
      <c r="Y92" s="97">
        <f>'20 ago'!L109</f>
        <v>0.5</v>
      </c>
      <c r="Z92" s="97">
        <f>'21 ago'!L109</f>
        <v>0.3</v>
      </c>
      <c r="AA92" s="97">
        <f>'22 ago'!L109</f>
        <v>0.3</v>
      </c>
      <c r="AB92" s="97">
        <f>'23 ago'!L109</f>
        <v>0.2</v>
      </c>
      <c r="AC92" s="97">
        <f>'24 ago'!L109</f>
        <v>0.2</v>
      </c>
      <c r="AD92" s="97">
        <f>'25 ago'!L109</f>
        <v>0.2</v>
      </c>
      <c r="AE92" s="97">
        <f>'26 ago'!L109</f>
        <v>0.1</v>
      </c>
      <c r="AF92" s="97">
        <f>'27 ago'!L109</f>
        <v>0.1</v>
      </c>
      <c r="AG92" s="97">
        <f>'28 ago'!L109</f>
        <v>0.1</v>
      </c>
      <c r="AH92" s="97">
        <f>'29 ago'!L109</f>
        <v>0.1</v>
      </c>
      <c r="AI92" s="97">
        <f>'30 ago'!L109</f>
        <v>0.3</v>
      </c>
      <c r="AJ92" s="97">
        <f>'31 de agosto'!L109</f>
        <v>0.2</v>
      </c>
    </row>
    <row r="93" ht="14.25" customHeight="1">
      <c r="A93" s="391"/>
      <c r="B93" s="102"/>
      <c r="C93" s="102" t="s">
        <v>194</v>
      </c>
      <c r="D93" s="102" t="s">
        <v>197</v>
      </c>
      <c r="E93" s="102" t="s">
        <v>13</v>
      </c>
      <c r="F93" s="97">
        <f>'01 ago'!H116</f>
        <v>0.6060606061</v>
      </c>
      <c r="G93" s="97">
        <f>'02 ago'!H116</f>
        <v>0.6363636364</v>
      </c>
      <c r="H93" s="97">
        <f>'03 ago'!H116</f>
        <v>0.5757575758</v>
      </c>
      <c r="I93" s="97">
        <f>'04 ago'!H116</f>
        <v>0.5454545455</v>
      </c>
      <c r="J93" s="97">
        <f>'05 ago'!H116</f>
        <v>0.6060606061</v>
      </c>
      <c r="K93" s="97">
        <f>'06 ago'!H116</f>
        <v>0.6363636364</v>
      </c>
      <c r="L93" s="97">
        <f>'07 ago'!H116</f>
        <v>0.6363636364</v>
      </c>
      <c r="M93" s="97">
        <f>'08 ago'!H116</f>
        <v>0.6363636364</v>
      </c>
      <c r="N93" s="97">
        <f>'09 ago'!H116</f>
        <v>0.6363636364</v>
      </c>
      <c r="O93" s="97">
        <f>'10 ago'!H116</f>
        <v>0.6060606061</v>
      </c>
      <c r="P93" s="97">
        <f>'11 ago'!H116</f>
        <v>0.6060606061</v>
      </c>
      <c r="Q93" s="97">
        <f>'12 ago'!H116</f>
        <v>0.6060606061</v>
      </c>
      <c r="R93" s="97">
        <f>'13 ago'!H116</f>
        <v>0.7272727273</v>
      </c>
      <c r="S93" s="97">
        <f>'14 ago'!H116</f>
        <v>0.7575757576</v>
      </c>
      <c r="T93" s="97">
        <f>'15 ago'!H116</f>
        <v>0.7878787879</v>
      </c>
      <c r="U93" s="97">
        <f>'16 ago'!H116</f>
        <v>0.7878787879</v>
      </c>
      <c r="V93" s="97">
        <f>'17 ago'!H116</f>
        <v>0.7878787879</v>
      </c>
      <c r="W93" s="97">
        <f>'18 ago'!H116</f>
        <v>0.7878787879</v>
      </c>
      <c r="X93" s="97">
        <f>'19 ago'!H116</f>
        <v>0.7272727273</v>
      </c>
      <c r="Y93" s="97">
        <f>'20 ago'!H116</f>
        <v>0.6666666667</v>
      </c>
      <c r="Z93" s="97">
        <f>'21 ago'!H116</f>
        <v>0.6363636364</v>
      </c>
      <c r="AA93" s="97">
        <f>'22 ago'!H116</f>
        <v>0.6666666667</v>
      </c>
      <c r="AB93" s="97">
        <f>'23 ago'!H116</f>
        <v>0.6363636364</v>
      </c>
      <c r="AC93" s="97">
        <f>'24 ago'!H116</f>
        <v>0.5757575758</v>
      </c>
      <c r="AD93" s="97">
        <f>'25 ago'!H116</f>
        <v>0.5757575758</v>
      </c>
      <c r="AE93" s="97">
        <f>'26 ago'!H116</f>
        <v>0.5151515152</v>
      </c>
      <c r="AF93" s="97">
        <f>'27 ago'!H116</f>
        <v>0.4545454545</v>
      </c>
      <c r="AG93" s="97">
        <f>'28 ago'!H116</f>
        <v>0.4848484848</v>
      </c>
      <c r="AH93" s="97">
        <f>'29 ago'!H116</f>
        <v>0.5757575758</v>
      </c>
      <c r="AI93" s="97">
        <f>'30 ago'!H116</f>
        <v>0.6363636364</v>
      </c>
      <c r="AJ93" s="97">
        <f>'31 de agosto'!H116</f>
        <v>0.6060606061</v>
      </c>
    </row>
    <row r="94" ht="14.25" customHeight="1">
      <c r="A94" s="391"/>
      <c r="B94" s="102"/>
      <c r="C94" s="102"/>
      <c r="D94" s="102"/>
      <c r="E94" s="102" t="s">
        <v>608</v>
      </c>
      <c r="F94" s="97">
        <f>'01 ago'!L116</f>
        <v>1</v>
      </c>
      <c r="G94" s="97">
        <f>'02 ago'!L116</f>
        <v>0.6666666667</v>
      </c>
      <c r="H94" s="97">
        <f>'03 ago'!L116</f>
        <v>0.3333333333</v>
      </c>
      <c r="I94" s="97">
        <f>'04 ago'!L116</f>
        <v>1</v>
      </c>
      <c r="J94" s="97">
        <f>'05 ago'!L116</f>
        <v>0.6666666667</v>
      </c>
      <c r="K94" s="97">
        <f>'06 ago'!L116</f>
        <v>1</v>
      </c>
      <c r="L94" s="97">
        <f>'07 ago'!L116</f>
        <v>0.6666666667</v>
      </c>
      <c r="M94" s="97">
        <f>'08 ago'!L116</f>
        <v>0.6666666667</v>
      </c>
      <c r="N94" s="97">
        <f>'09 ago'!L116</f>
        <v>1</v>
      </c>
      <c r="O94" s="97">
        <f>'10 ago'!L116</f>
        <v>0.6666666667</v>
      </c>
      <c r="P94" s="97">
        <f>'11 ago'!L116</f>
        <v>0.3333333333</v>
      </c>
      <c r="Q94" s="97">
        <f>'12 ago'!L116</f>
        <v>0.3333333333</v>
      </c>
      <c r="R94" s="97">
        <f>'13 ago'!L116</f>
        <v>0.3333333333</v>
      </c>
      <c r="S94" s="97">
        <f>'14 ago'!L116</f>
        <v>0.3333333333</v>
      </c>
      <c r="T94" s="97">
        <f>'15 ago'!L116</f>
        <v>1</v>
      </c>
      <c r="U94" s="97">
        <f>'16 ago'!L116</f>
        <v>0.6666666667</v>
      </c>
      <c r="V94" s="97">
        <f>'17 ago'!L116</f>
        <v>0.6666666667</v>
      </c>
      <c r="W94" s="97">
        <f>'18 ago'!L116</f>
        <v>0.6666666667</v>
      </c>
      <c r="X94" s="97">
        <f>'19 ago'!L116</f>
        <v>0.3333333333</v>
      </c>
      <c r="Y94" s="97">
        <f>'20 ago'!L116</f>
        <v>1</v>
      </c>
      <c r="Z94" s="97">
        <f>'21 ago'!L116</f>
        <v>0.6666666667</v>
      </c>
      <c r="AA94" s="97">
        <f>'22 ago'!L116</f>
        <v>0.3333333333</v>
      </c>
      <c r="AB94" s="97">
        <f>'23 ago'!L116</f>
        <v>0.6666666667</v>
      </c>
      <c r="AC94" s="97">
        <f>'24 ago'!L116</f>
        <v>1</v>
      </c>
      <c r="AD94" s="97">
        <f>'25 ago'!L116</f>
        <v>1</v>
      </c>
      <c r="AE94" s="97">
        <f>'26 ago'!L116</f>
        <v>0.6666666667</v>
      </c>
      <c r="AF94" s="97">
        <f>'27 ago'!L116</f>
        <v>0.6666666667</v>
      </c>
      <c r="AG94" s="97">
        <f>'28 ago'!L116</f>
        <v>1</v>
      </c>
      <c r="AH94" s="97">
        <f>'29 ago'!L116</f>
        <v>1</v>
      </c>
      <c r="AI94" s="97">
        <f>'30 ago'!L116</f>
        <v>0.6666666667</v>
      </c>
      <c r="AJ94" s="97">
        <f>'31 de agosto'!L116</f>
        <v>0.6666666667</v>
      </c>
    </row>
    <row r="95" ht="14.25" customHeight="1">
      <c r="A95" s="391"/>
      <c r="B95" s="102" t="s">
        <v>200</v>
      </c>
      <c r="C95" s="102" t="s">
        <v>201</v>
      </c>
      <c r="D95" s="102" t="s">
        <v>202</v>
      </c>
      <c r="E95" s="102" t="s">
        <v>13</v>
      </c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</row>
    <row r="96" ht="14.25" customHeight="1">
      <c r="A96" s="391"/>
      <c r="B96" s="102"/>
      <c r="C96" s="102"/>
      <c r="D96" s="102"/>
      <c r="E96" s="102" t="s">
        <v>608</v>
      </c>
      <c r="F96" s="97" t="str">
        <f>'01 ago'!L118</f>
        <v>#DIV/0!</v>
      </c>
      <c r="G96" s="97" t="str">
        <f>'02 ago'!L118</f>
        <v>#DIV/0!</v>
      </c>
      <c r="H96" s="97" t="str">
        <f>'03 ago'!L118</f>
        <v>#DIV/0!</v>
      </c>
      <c r="I96" s="97" t="str">
        <f>'04 ago'!L118</f>
        <v>#DIV/0!</v>
      </c>
      <c r="J96" s="97" t="str">
        <f>'05 ago'!L118</f>
        <v>#DIV/0!</v>
      </c>
      <c r="K96" s="97" t="str">
        <f>'06 ago'!L118</f>
        <v>#DIV/0!</v>
      </c>
      <c r="L96" s="97" t="str">
        <f>'07 ago'!L118</f>
        <v>#DIV/0!</v>
      </c>
      <c r="M96" s="97" t="str">
        <f>'08 ago'!L118</f>
        <v>#DIV/0!</v>
      </c>
      <c r="N96" s="97" t="str">
        <f>'09 ago'!L118</f>
        <v>#DIV/0!</v>
      </c>
      <c r="O96" s="97" t="str">
        <f>'10 ago'!L118</f>
        <v>#DIV/0!</v>
      </c>
      <c r="P96" s="97" t="str">
        <f>'11 ago'!L118</f>
        <v>#DIV/0!</v>
      </c>
      <c r="Q96" s="97" t="str">
        <f>'12 ago'!L118</f>
        <v>#DIV/0!</v>
      </c>
      <c r="R96" s="97" t="str">
        <f>'13 ago'!L118</f>
        <v>#DIV/0!</v>
      </c>
      <c r="S96" s="97" t="str">
        <f>'14 ago'!L118</f>
        <v>#DIV/0!</v>
      </c>
      <c r="T96" s="97" t="str">
        <f>'15 ago'!L118</f>
        <v>#DIV/0!</v>
      </c>
      <c r="U96" s="97" t="str">
        <f>'16 ago'!L118</f>
        <v>#DIV/0!</v>
      </c>
      <c r="V96" s="97" t="str">
        <f>'17 ago'!L118</f>
        <v>#DIV/0!</v>
      </c>
      <c r="W96" s="97" t="str">
        <f>'18 ago'!L118</f>
        <v>#DIV/0!</v>
      </c>
      <c r="X96" s="97" t="str">
        <f>'19 ago'!L118</f>
        <v>#DIV/0!</v>
      </c>
      <c r="Y96" s="97" t="str">
        <f>'20 ago'!L118</f>
        <v>#DIV/0!</v>
      </c>
      <c r="Z96" s="97" t="str">
        <f>'21 ago'!L118</f>
        <v>#DIV/0!</v>
      </c>
      <c r="AA96" s="97" t="str">
        <f>'22 ago'!L118</f>
        <v>#DIV/0!</v>
      </c>
      <c r="AB96" s="97" t="str">
        <f>'23 ago'!L118</f>
        <v>#DIV/0!</v>
      </c>
      <c r="AC96" s="97" t="str">
        <f>'24 ago'!L118</f>
        <v>#DIV/0!</v>
      </c>
      <c r="AD96" s="97" t="str">
        <f>'25 ago'!L118</f>
        <v>#DIV/0!</v>
      </c>
      <c r="AE96" s="97" t="str">
        <f>'26 ago'!L118</f>
        <v>#DIV/0!</v>
      </c>
      <c r="AF96" s="97" t="str">
        <f>'27 ago'!L118</f>
        <v>#DIV/0!</v>
      </c>
      <c r="AG96" s="97" t="str">
        <f>'28 ago'!L118</f>
        <v>#DIV/0!</v>
      </c>
      <c r="AH96" s="97" t="str">
        <f>'29 ago'!L118</f>
        <v>#DIV/0!</v>
      </c>
      <c r="AI96" s="97" t="str">
        <f>'30 ago'!L118</f>
        <v>#DIV/0!</v>
      </c>
      <c r="AJ96" s="97" t="str">
        <f>'31 de agosto'!L118</f>
        <v>#DIV/0!</v>
      </c>
    </row>
    <row r="97" ht="14.25" customHeight="1">
      <c r="A97" s="391"/>
      <c r="B97" s="102"/>
      <c r="C97" s="102" t="s">
        <v>203</v>
      </c>
      <c r="D97" s="102" t="s">
        <v>205</v>
      </c>
      <c r="E97" s="102" t="s">
        <v>13</v>
      </c>
      <c r="F97" s="97">
        <f>'01 ago'!H120</f>
        <v>0.6</v>
      </c>
      <c r="G97" s="97">
        <f>'02 ago'!H120</f>
        <v>0.5</v>
      </c>
      <c r="H97" s="97">
        <f>'03 ago'!H120</f>
        <v>0.5</v>
      </c>
      <c r="I97" s="97">
        <f>'04 ago'!H120</f>
        <v>0.4</v>
      </c>
      <c r="J97" s="97">
        <f>'05 ago'!H120</f>
        <v>0.4</v>
      </c>
      <c r="K97" s="97">
        <f>'06 ago'!H120</f>
        <v>0.4</v>
      </c>
      <c r="L97" s="97">
        <f>'07 ago'!H120</f>
        <v>0.3</v>
      </c>
      <c r="M97" s="97">
        <f>'08 ago'!H120</f>
        <v>0.3</v>
      </c>
      <c r="N97" s="97">
        <f>'09 ago'!H120</f>
        <v>0.3</v>
      </c>
      <c r="O97" s="97">
        <f>'10 ago'!H120</f>
        <v>0.3</v>
      </c>
      <c r="P97" s="97">
        <f>'11 ago'!H120</f>
        <v>0.3</v>
      </c>
      <c r="Q97" s="97">
        <f>'12 ago'!H120</f>
        <v>0.2</v>
      </c>
      <c r="R97" s="97">
        <f>'13 ago'!H120</f>
        <v>0.1</v>
      </c>
      <c r="S97" s="97">
        <f>'14 ago'!H120</f>
        <v>0.1</v>
      </c>
      <c r="T97" s="97">
        <f>'15 ago'!H120</f>
        <v>0.2</v>
      </c>
      <c r="U97" s="97">
        <f>'16 ago'!H120</f>
        <v>0.2</v>
      </c>
      <c r="V97" s="97">
        <f>'17 ago'!H120</f>
        <v>0.3</v>
      </c>
      <c r="W97" s="97">
        <f>'18 ago'!H120</f>
        <v>0.3</v>
      </c>
      <c r="X97" s="97">
        <f>'19 ago'!H120</f>
        <v>0.2</v>
      </c>
      <c r="Y97" s="97">
        <f>'20 ago'!H120</f>
        <v>0.1</v>
      </c>
      <c r="Z97" s="97">
        <f>'21 ago'!H120</f>
        <v>0.1</v>
      </c>
      <c r="AA97" s="97">
        <f>'22 ago'!H120</f>
        <v>0.2</v>
      </c>
      <c r="AB97" s="97">
        <f>'23 ago'!H120</f>
        <v>0.2</v>
      </c>
      <c r="AC97" s="97">
        <f>'24 ago'!H120</f>
        <v>0.2</v>
      </c>
      <c r="AD97" s="97">
        <f>'25 ago'!H120</f>
        <v>0.2</v>
      </c>
      <c r="AE97" s="97">
        <f>'26 ago'!H120</f>
        <v>0.2</v>
      </c>
      <c r="AF97" s="97">
        <f>'27 ago'!H120</f>
        <v>0.2</v>
      </c>
      <c r="AG97" s="97">
        <f>'28 ago'!H120</f>
        <v>0.2</v>
      </c>
      <c r="AH97" s="97">
        <f>'29 ago'!H120</f>
        <v>0.2</v>
      </c>
      <c r="AI97" s="97">
        <f>'30 ago'!H120</f>
        <v>0.2</v>
      </c>
      <c r="AJ97" s="97">
        <f>'31 de agosto'!H120</f>
        <v>0.2</v>
      </c>
    </row>
    <row r="98" ht="14.25" customHeight="1">
      <c r="A98" s="391"/>
      <c r="B98" s="102"/>
      <c r="C98" s="102"/>
      <c r="D98" s="102"/>
      <c r="E98" s="102" t="s">
        <v>608</v>
      </c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</row>
    <row r="99" ht="14.25" customHeight="1">
      <c r="A99" s="391"/>
      <c r="B99" s="102"/>
      <c r="C99" s="102" t="s">
        <v>206</v>
      </c>
      <c r="D99" s="102" t="s">
        <v>207</v>
      </c>
      <c r="E99" s="102" t="s">
        <v>13</v>
      </c>
      <c r="F99" s="97">
        <f>'01 ago'!H121</f>
        <v>1</v>
      </c>
      <c r="G99" s="97">
        <f>'02 ago'!H121</f>
        <v>1</v>
      </c>
      <c r="H99" s="97">
        <f>'03 ago'!H121</f>
        <v>1</v>
      </c>
      <c r="I99" s="97">
        <f>'04 ago'!H121</f>
        <v>1</v>
      </c>
      <c r="J99" s="97">
        <f>'05 ago'!H121</f>
        <v>1</v>
      </c>
      <c r="K99" s="97">
        <f>'06 ago'!H121</f>
        <v>1</v>
      </c>
      <c r="L99" s="97">
        <f>'07 ago'!H121</f>
        <v>1</v>
      </c>
      <c r="M99" s="97">
        <f>'08 ago'!H121</f>
        <v>1</v>
      </c>
      <c r="N99" s="97">
        <f>'09 ago'!H121</f>
        <v>1</v>
      </c>
      <c r="O99" s="97">
        <f>'10 ago'!H121</f>
        <v>1</v>
      </c>
      <c r="P99" s="97">
        <f>'11 ago'!H121</f>
        <v>1</v>
      </c>
      <c r="Q99" s="97">
        <f>'12 ago'!H121</f>
        <v>0.8</v>
      </c>
      <c r="R99" s="97">
        <f>'13 ago'!H121</f>
        <v>0.6</v>
      </c>
      <c r="S99" s="97">
        <f>'14 ago'!H121</f>
        <v>0.8</v>
      </c>
      <c r="T99" s="97">
        <f>'15 ago'!H121</f>
        <v>0.4</v>
      </c>
      <c r="U99" s="97">
        <f>'16 ago'!H121</f>
        <v>0.4</v>
      </c>
      <c r="V99" s="97">
        <f>'17 ago'!H121</f>
        <v>0.2</v>
      </c>
      <c r="W99" s="97">
        <f>'18 ago'!H121</f>
        <v>0.2</v>
      </c>
      <c r="X99" s="97">
        <f>'19 ago'!H121</f>
        <v>0.2</v>
      </c>
      <c r="Y99" s="97">
        <f>'20 ago'!H121</f>
        <v>0</v>
      </c>
      <c r="Z99" s="97">
        <f>'21 ago'!H121</f>
        <v>0</v>
      </c>
      <c r="AA99" s="97">
        <f>'22 ago'!H121</f>
        <v>0</v>
      </c>
      <c r="AB99" s="97">
        <f>'23 ago'!H121</f>
        <v>0</v>
      </c>
      <c r="AC99" s="97">
        <f>'24 ago'!H121</f>
        <v>0.2</v>
      </c>
      <c r="AD99" s="97">
        <f>'25 ago'!H121</f>
        <v>0.2</v>
      </c>
      <c r="AE99" s="97">
        <f>'26 ago'!H121</f>
        <v>0.2</v>
      </c>
      <c r="AF99" s="97">
        <f>'27 ago'!H121</f>
        <v>0.2</v>
      </c>
      <c r="AG99" s="97">
        <f>'28 ago'!H121</f>
        <v>0.2</v>
      </c>
      <c r="AH99" s="97">
        <f>'29 ago'!H121</f>
        <v>0.2</v>
      </c>
      <c r="AI99" s="97">
        <f>'30 ago'!H121</f>
        <v>0.2</v>
      </c>
      <c r="AJ99" s="97">
        <f>'31 de agosto'!H121</f>
        <v>0.2</v>
      </c>
    </row>
    <row r="100" ht="14.25" customHeight="1">
      <c r="A100" s="391"/>
      <c r="B100" s="102"/>
      <c r="C100" s="102"/>
      <c r="D100" s="102"/>
      <c r="E100" s="102" t="s">
        <v>608</v>
      </c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</row>
    <row r="101" ht="14.25" customHeight="1">
      <c r="A101" s="391"/>
      <c r="B101" s="102"/>
      <c r="C101" s="102" t="s">
        <v>208</v>
      </c>
      <c r="D101" s="102" t="s">
        <v>209</v>
      </c>
      <c r="E101" s="102" t="s">
        <v>13</v>
      </c>
      <c r="F101" s="97">
        <f>'01 ago'!H122</f>
        <v>0</v>
      </c>
      <c r="G101" s="97">
        <f>'02 ago'!H122</f>
        <v>0</v>
      </c>
      <c r="H101" s="97">
        <f>'03 ago'!H122</f>
        <v>0</v>
      </c>
      <c r="I101" s="97">
        <f>'04 ago'!H122</f>
        <v>0.1</v>
      </c>
      <c r="J101" s="97">
        <f>'05 ago'!H122</f>
        <v>0.1</v>
      </c>
      <c r="K101" s="97">
        <f>'06 ago'!H122</f>
        <v>0.1</v>
      </c>
      <c r="L101" s="97">
        <f>'07 ago'!H122</f>
        <v>0.1</v>
      </c>
      <c r="M101" s="97">
        <f>'08 ago'!H122</f>
        <v>0.1</v>
      </c>
      <c r="N101" s="97">
        <f>'09 ago'!H122</f>
        <v>0.1</v>
      </c>
      <c r="O101" s="97">
        <f>'10 ago'!H121</f>
        <v>1</v>
      </c>
      <c r="P101" s="97">
        <f>'11 ago'!H122</f>
        <v>0</v>
      </c>
      <c r="Q101" s="97">
        <f>'12 ago'!H122</f>
        <v>0</v>
      </c>
      <c r="R101" s="97">
        <f>'13 ago'!H122</f>
        <v>0</v>
      </c>
      <c r="S101" s="97">
        <f>'14 ago'!H122</f>
        <v>0</v>
      </c>
      <c r="T101" s="97">
        <f>'15 ago'!H122</f>
        <v>0.1</v>
      </c>
      <c r="U101" s="97">
        <f>'16 ago'!H122</f>
        <v>0.1</v>
      </c>
      <c r="V101" s="97">
        <f>'17 ago'!H122</f>
        <v>0.1</v>
      </c>
      <c r="W101" s="97">
        <f>'18 ago'!H122</f>
        <v>0.1</v>
      </c>
      <c r="X101" s="97">
        <f>'19 ago'!H122</f>
        <v>0.1</v>
      </c>
      <c r="Y101" s="97">
        <f>'20 ago'!H122</f>
        <v>0.1</v>
      </c>
      <c r="Z101" s="97">
        <f>'21 ago'!H122</f>
        <v>0.1</v>
      </c>
      <c r="AA101" s="97">
        <f>'22 ago'!H122</f>
        <v>0.1</v>
      </c>
      <c r="AB101" s="97">
        <f>'23 ago'!H122</f>
        <v>0.1</v>
      </c>
      <c r="AC101" s="97">
        <f>'24 ago'!H122</f>
        <v>0.1</v>
      </c>
      <c r="AD101" s="97">
        <f>'25 ago'!F122</f>
        <v>1</v>
      </c>
      <c r="AE101" s="97">
        <f>'26 ago'!H122</f>
        <v>0.1</v>
      </c>
      <c r="AF101" s="97">
        <f>'27 ago'!H122</f>
        <v>0.1</v>
      </c>
      <c r="AG101" s="97">
        <f>'28 ago'!H122</f>
        <v>0.1</v>
      </c>
      <c r="AH101" s="97">
        <f>'29 ago'!H122</f>
        <v>0.1</v>
      </c>
      <c r="AI101" s="97">
        <f>'30 ago'!H122</f>
        <v>0.1</v>
      </c>
      <c r="AJ101" s="97">
        <f>'31 de agosto'!H122</f>
        <v>0.1</v>
      </c>
    </row>
    <row r="102" ht="14.25" customHeight="1">
      <c r="A102" s="391"/>
      <c r="B102" s="102"/>
      <c r="C102" s="102"/>
      <c r="D102" s="102"/>
      <c r="E102" s="102" t="s">
        <v>608</v>
      </c>
      <c r="F102" s="97">
        <f>'01 ago'!L122</f>
        <v>0.2</v>
      </c>
      <c r="G102" s="97">
        <f>'02 ago'!L122</f>
        <v>0</v>
      </c>
      <c r="H102" s="97">
        <f>'03 ago'!L122</f>
        <v>0</v>
      </c>
      <c r="I102" s="97">
        <f>'04 ago'!L122</f>
        <v>0</v>
      </c>
      <c r="J102" s="97">
        <f>'05 ago'!L122</f>
        <v>0.1</v>
      </c>
      <c r="K102" s="97">
        <f>'06 ago'!L122</f>
        <v>0.1</v>
      </c>
      <c r="L102" s="97">
        <f>'07 ago'!L122</f>
        <v>0</v>
      </c>
      <c r="M102" s="97">
        <f>'08 ago'!L122</f>
        <v>0.1</v>
      </c>
      <c r="N102" s="97">
        <f>'09 ago'!L122</f>
        <v>0.1</v>
      </c>
      <c r="O102" s="97">
        <f>'10 ago'!L122</f>
        <v>0.2</v>
      </c>
      <c r="P102" s="97">
        <f>'11 ago'!L122</f>
        <v>0.2</v>
      </c>
      <c r="Q102" s="97">
        <f>'12 ago'!L122</f>
        <v>0.2</v>
      </c>
      <c r="R102" s="97">
        <f>'13 ago'!L122</f>
        <v>0.1</v>
      </c>
      <c r="S102" s="97">
        <f>'14 ago'!L122</f>
        <v>0.1</v>
      </c>
      <c r="T102" s="97">
        <f>'15 ago'!L122</f>
        <v>0</v>
      </c>
      <c r="U102" s="97">
        <f>'16 ago'!L122</f>
        <v>0</v>
      </c>
      <c r="V102" s="97">
        <f>'17 ago'!L122</f>
        <v>0</v>
      </c>
      <c r="W102" s="97">
        <f>'18 ago'!L122</f>
        <v>0</v>
      </c>
      <c r="X102" s="97">
        <f>'19 ago'!L122</f>
        <v>0</v>
      </c>
      <c r="Y102" s="97">
        <f>'20 ago'!L122</f>
        <v>0.3</v>
      </c>
      <c r="Z102" s="97">
        <f>'21 ago'!L122</f>
        <v>0.4</v>
      </c>
      <c r="AA102" s="97">
        <f>'22 ago'!L122</f>
        <v>0.3</v>
      </c>
      <c r="AB102" s="97">
        <f>'23 ago'!L122</f>
        <v>0.1</v>
      </c>
      <c r="AC102" s="97">
        <f>'24 ago'!L122</f>
        <v>0.1</v>
      </c>
      <c r="AD102" s="97">
        <f>'25 ago'!L122</f>
        <v>0</v>
      </c>
      <c r="AE102" s="97">
        <f>'26 ago'!L122</f>
        <v>0.3</v>
      </c>
      <c r="AF102" s="97">
        <f>'27 ago'!L122</f>
        <v>0.3</v>
      </c>
      <c r="AG102" s="97">
        <f>'28 ago'!L122</f>
        <v>0.1</v>
      </c>
      <c r="AH102" s="97">
        <f>'29 ago'!L122</f>
        <v>0</v>
      </c>
      <c r="AI102" s="97">
        <f>'30 ago'!L122</f>
        <v>0</v>
      </c>
      <c r="AJ102" s="97">
        <f>'31 de agosto'!L122</f>
        <v>0</v>
      </c>
    </row>
    <row r="103" ht="14.25" customHeight="1">
      <c r="A103" s="391"/>
      <c r="B103" s="102"/>
      <c r="C103" s="102" t="s">
        <v>210</v>
      </c>
      <c r="D103" s="102" t="s">
        <v>211</v>
      </c>
      <c r="E103" s="102" t="s">
        <v>13</v>
      </c>
      <c r="F103" s="97">
        <f>'01 ago'!H123</f>
        <v>0.7857142857</v>
      </c>
      <c r="G103" s="97">
        <f>'02 ago'!H123</f>
        <v>0.8</v>
      </c>
      <c r="H103" s="97">
        <f>'03 ago'!H123</f>
        <v>0.7</v>
      </c>
      <c r="I103" s="97">
        <f>'04 ago'!H123</f>
        <v>0.6571428571</v>
      </c>
      <c r="J103" s="97">
        <f>'05 ago'!H123</f>
        <v>0.6714285714</v>
      </c>
      <c r="K103" s="97">
        <f>'06 ago'!H123</f>
        <v>0.6857142857</v>
      </c>
      <c r="L103" s="97">
        <f>'07 ago'!H123</f>
        <v>0.6285714286</v>
      </c>
      <c r="M103" s="97">
        <f>'08 ago'!H123</f>
        <v>0.6571428571</v>
      </c>
      <c r="N103" s="97">
        <f>'09 ago'!H123</f>
        <v>0.6714285714</v>
      </c>
      <c r="O103" s="97">
        <f>'10 ago'!H123</f>
        <v>0.6714285714</v>
      </c>
      <c r="P103" s="97">
        <f>'11 ago'!H123</f>
        <v>0.6428571429</v>
      </c>
      <c r="Q103" s="97">
        <f>'12 ago'!H123</f>
        <v>0.6571428571</v>
      </c>
      <c r="R103" s="97">
        <f>'13 ago'!H123</f>
        <v>0.6142857143</v>
      </c>
      <c r="S103" s="97">
        <f>'14 ago'!H123</f>
        <v>0.6571428571</v>
      </c>
      <c r="T103" s="97">
        <f>'15 ago'!H123</f>
        <v>0.6285714286</v>
      </c>
      <c r="U103" s="97">
        <f>'16 ago'!H123</f>
        <v>0.6285714286</v>
      </c>
      <c r="V103" s="97">
        <f>'17 ago'!H123</f>
        <v>0.7142857143</v>
      </c>
      <c r="W103" s="97">
        <f>'18 ago'!H123</f>
        <v>0.6571428571</v>
      </c>
      <c r="X103" s="97">
        <f>'19 ago'!H123</f>
        <v>0.6857142857</v>
      </c>
      <c r="Y103" s="97">
        <f>'20 ago'!H123</f>
        <v>0.6714285714</v>
      </c>
      <c r="Z103" s="97">
        <f>'21 ago'!H123</f>
        <v>0.6714285714</v>
      </c>
      <c r="AA103" s="97">
        <f>'22 ago'!H123</f>
        <v>0.6571428571</v>
      </c>
      <c r="AB103" s="97">
        <f>'23 ago'!H123</f>
        <v>0.6714285714</v>
      </c>
      <c r="AC103" s="97">
        <f>'24 ago'!H123</f>
        <v>0.6571428571</v>
      </c>
      <c r="AD103" s="97">
        <f>'25 ago'!H123</f>
        <v>0.6142857143</v>
      </c>
      <c r="AE103" s="97">
        <f>'26 ago'!H123</f>
        <v>0.5285714286</v>
      </c>
      <c r="AF103" s="97">
        <f>'27 ago'!H123</f>
        <v>0.5571428571</v>
      </c>
      <c r="AG103" s="97">
        <f>'28 ago'!H123</f>
        <v>0.5285714286</v>
      </c>
      <c r="AH103" s="97">
        <f>'29 ago'!H123</f>
        <v>0.4571428571</v>
      </c>
      <c r="AI103" s="97">
        <f>'30 ago'!H123</f>
        <v>0.4428571429</v>
      </c>
      <c r="AJ103" s="97">
        <f>'31 de agosto'!H123</f>
        <v>0.4571428571</v>
      </c>
    </row>
    <row r="104" ht="14.25" customHeight="1">
      <c r="A104" s="391"/>
      <c r="B104" s="102"/>
      <c r="C104" s="102"/>
      <c r="D104" s="102"/>
      <c r="E104" s="102" t="s">
        <v>608</v>
      </c>
      <c r="F104" s="97">
        <f>'01 ago'!L123</f>
        <v>0.2537313433</v>
      </c>
      <c r="G104" s="97">
        <f>'02 ago'!L123</f>
        <v>0.2537313433</v>
      </c>
      <c r="H104" s="97">
        <f>'03 ago'!L123</f>
        <v>0.1791044776</v>
      </c>
      <c r="I104" s="97">
        <f>'04 ago'!L123</f>
        <v>0.1492537313</v>
      </c>
      <c r="J104" s="97">
        <f>'05 ago'!L123</f>
        <v>0.2985074627</v>
      </c>
      <c r="K104" s="97">
        <f>'06 ago'!L123</f>
        <v>0.2537313433</v>
      </c>
      <c r="L104" s="97">
        <f>'07 ago'!L123</f>
        <v>0.2089552239</v>
      </c>
      <c r="M104" s="97">
        <f>'08 ago'!L123</f>
        <v>0.2388059701</v>
      </c>
      <c r="N104" s="97">
        <f>'09 ago'!L123</f>
        <v>0.1940298507</v>
      </c>
      <c r="O104" s="97">
        <f>'10 ago'!L123</f>
        <v>0.1940298507</v>
      </c>
      <c r="P104" s="97">
        <f>'11 ago'!L123</f>
        <v>0.1343283582</v>
      </c>
      <c r="Q104" s="97">
        <f>'12 ago'!L123</f>
        <v>0.2388059701</v>
      </c>
      <c r="R104" s="97">
        <f>'13 ago'!L123</f>
        <v>0.2388059701</v>
      </c>
      <c r="S104" s="97">
        <f>'14 ago'!L123</f>
        <v>0.1940298507</v>
      </c>
      <c r="T104" s="97">
        <f>'15 ago'!L123</f>
        <v>0.2537313433</v>
      </c>
      <c r="U104" s="97">
        <f>'16 ago'!L123</f>
        <v>0.1641791045</v>
      </c>
      <c r="V104" s="97">
        <f>'17 ago'!L123</f>
        <v>0.1791044776</v>
      </c>
      <c r="W104" s="97">
        <f>'18 ago'!L123</f>
        <v>0.08955223881</v>
      </c>
      <c r="X104" s="97">
        <f>'19 ago'!L123</f>
        <v>0.1492537313</v>
      </c>
      <c r="Y104" s="97">
        <f>'20 ago'!L123</f>
        <v>0.1044776119</v>
      </c>
      <c r="Z104" s="97">
        <f>'21 ago'!L123</f>
        <v>0.1194029851</v>
      </c>
      <c r="AA104" s="97">
        <f>'22 ago'!L123</f>
        <v>0.1492537313</v>
      </c>
      <c r="AB104" s="97">
        <f>'23 ago'!L123</f>
        <v>0.1641791045</v>
      </c>
      <c r="AC104" s="97">
        <f>'24 ago'!L123</f>
        <v>0.1044776119</v>
      </c>
      <c r="AD104" s="97">
        <f>'25 ago'!L123</f>
        <v>0.1194029851</v>
      </c>
      <c r="AE104" s="97">
        <f>'26 ago'!H123</f>
        <v>0.5285714286</v>
      </c>
      <c r="AF104" s="97">
        <f>'27 ago'!L123</f>
        <v>0.2388059701</v>
      </c>
      <c r="AG104" s="97">
        <f>'28 ago'!L123</f>
        <v>0.1791044776</v>
      </c>
      <c r="AH104" s="97">
        <f>'29 ago'!L123</f>
        <v>0.2388059701</v>
      </c>
      <c r="AI104" s="97">
        <f>'30 ago'!L123</f>
        <v>0.1791044776</v>
      </c>
      <c r="AJ104" s="97">
        <f>'31 de agosto'!L123</f>
        <v>0.1791044776</v>
      </c>
    </row>
    <row r="105" ht="14.25" customHeight="1">
      <c r="A105" s="391"/>
      <c r="B105" s="102" t="s">
        <v>213</v>
      </c>
      <c r="C105" s="102" t="s">
        <v>216</v>
      </c>
      <c r="D105" s="102" t="s">
        <v>217</v>
      </c>
      <c r="E105" s="102" t="s">
        <v>13</v>
      </c>
      <c r="F105" s="97">
        <f>'01 ago'!H126</f>
        <v>0.6571428571</v>
      </c>
      <c r="G105" s="97">
        <f>'02 ago'!H126</f>
        <v>0.6142857143</v>
      </c>
      <c r="H105" s="97">
        <f>'03 ago'!H126</f>
        <v>0.6</v>
      </c>
      <c r="I105" s="97">
        <f>'04 ago'!H126</f>
        <v>0.6714285714</v>
      </c>
      <c r="J105" s="97">
        <f>'05 ago'!H126</f>
        <v>0.6857142857</v>
      </c>
      <c r="K105" s="97">
        <f>'06 ago'!H126</f>
        <v>0.7142857143</v>
      </c>
      <c r="L105" s="97">
        <f>'07 ago'!H126</f>
        <v>0.7428571429</v>
      </c>
      <c r="M105" s="97">
        <f>'08 ago'!H126</f>
        <v>0.7428571429</v>
      </c>
      <c r="N105" s="97">
        <f>'09 ago'!H126</f>
        <v>0.7714285714</v>
      </c>
      <c r="O105" s="97">
        <f>'10 ago'!H126</f>
        <v>0.7142857143</v>
      </c>
      <c r="P105" s="97">
        <f>'11 ago'!H126</f>
        <v>0.7714285714</v>
      </c>
      <c r="Q105" s="97">
        <f>'12 ago'!H126</f>
        <v>0.7714285714</v>
      </c>
      <c r="R105" s="97">
        <f>'13 ago'!H126</f>
        <v>0.8142857143</v>
      </c>
      <c r="S105" s="97">
        <f>'14 ago'!H126</f>
        <v>0.7428571429</v>
      </c>
      <c r="T105" s="97">
        <f>'15 ago'!H126</f>
        <v>0.7142857143</v>
      </c>
      <c r="U105" s="97">
        <f>'16 ago'!H126</f>
        <v>0.6714285714</v>
      </c>
      <c r="V105" s="97">
        <f>'17 ago'!H126</f>
        <v>0.7571428571</v>
      </c>
      <c r="W105" s="97">
        <f>'18 ago'!H126</f>
        <v>0.7714285714</v>
      </c>
      <c r="X105" s="97">
        <f>'19 ago'!H126</f>
        <v>0.8142857143</v>
      </c>
      <c r="Y105" s="97">
        <f>'20 ago'!H126</f>
        <v>0.8571428571</v>
      </c>
      <c r="Z105" s="97">
        <f>'21 ago'!H126</f>
        <v>0.7857142857</v>
      </c>
      <c r="AA105" s="97">
        <f>'22 ago'!H126</f>
        <v>0.7857142857</v>
      </c>
      <c r="AB105" s="97">
        <f>'23 ago'!H126</f>
        <v>0.7714285714</v>
      </c>
      <c r="AC105" s="97">
        <f>'24 ago'!H126</f>
        <v>0.7428571429</v>
      </c>
      <c r="AD105" s="97">
        <f>'25 ago'!H126</f>
        <v>0.7714285714</v>
      </c>
      <c r="AE105" s="97">
        <f>'26 ago'!L123</f>
        <v>0.1194029851</v>
      </c>
      <c r="AF105" s="97">
        <f>'27 ago'!H126</f>
        <v>0.6714285714</v>
      </c>
      <c r="AG105" s="97">
        <f>'28 ago'!H126</f>
        <v>0.6857142857</v>
      </c>
      <c r="AH105" s="97">
        <f>'29 ago'!H126</f>
        <v>0.7</v>
      </c>
      <c r="AI105" s="97">
        <f>'30 ago'!H126</f>
        <v>0.7428571429</v>
      </c>
      <c r="AJ105" s="97">
        <f>'31 de agosto'!H126</f>
        <v>0.7857142857</v>
      </c>
    </row>
    <row r="106" ht="14.25" customHeight="1">
      <c r="A106" s="391"/>
      <c r="B106" s="102"/>
      <c r="C106" s="102"/>
      <c r="D106" s="102"/>
      <c r="E106" s="102" t="s">
        <v>608</v>
      </c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</row>
    <row r="107" ht="14.25" customHeight="1">
      <c r="A107" s="391"/>
      <c r="B107" s="102"/>
      <c r="C107" s="102"/>
      <c r="D107" s="416" t="s">
        <v>218</v>
      </c>
      <c r="E107" s="416" t="s">
        <v>13</v>
      </c>
      <c r="F107" s="97">
        <f>'01 ago'!H127</f>
        <v>0.8666666667</v>
      </c>
      <c r="G107" s="97">
        <f>'02 ago'!H127</f>
        <v>0.8666666667</v>
      </c>
      <c r="H107" s="97">
        <f>'03 ago'!H127</f>
        <v>0.8666666667</v>
      </c>
      <c r="I107" s="97">
        <f>'04 ago'!H127</f>
        <v>0.8666666667</v>
      </c>
      <c r="J107" s="97">
        <f>'05 ago'!H127</f>
        <v>0.8333333333</v>
      </c>
      <c r="K107" s="97">
        <f>'06 ago'!H127</f>
        <v>0.8666666667</v>
      </c>
      <c r="L107" s="97">
        <f>'07 ago'!H127</f>
        <v>0.8</v>
      </c>
      <c r="M107" s="97">
        <f>'08 ago'!H127</f>
        <v>0.7</v>
      </c>
      <c r="N107" s="97">
        <f>'09 ago'!H127</f>
        <v>0.6666666667</v>
      </c>
      <c r="O107" s="97">
        <f>'10 ago'!H127</f>
        <v>0.6333333333</v>
      </c>
      <c r="P107" s="97">
        <f>'11 ago'!H127</f>
        <v>0.5666666667</v>
      </c>
      <c r="Q107" s="97">
        <f>'12 ago'!H127</f>
        <v>0.5333333333</v>
      </c>
      <c r="R107" s="97">
        <f>'13 ago'!H127</f>
        <v>0.5</v>
      </c>
      <c r="S107" s="97">
        <f>'14 ago'!H127</f>
        <v>0.5666666667</v>
      </c>
      <c r="T107" s="97">
        <f>'15 ago'!H127</f>
        <v>0.6</v>
      </c>
      <c r="U107" s="97">
        <f>'16 ago'!H127</f>
        <v>0.6</v>
      </c>
      <c r="V107" s="97">
        <f>'17 ago'!H127</f>
        <v>0.3</v>
      </c>
      <c r="W107" s="97">
        <f>'18 ago'!H127</f>
        <v>0.3666666667</v>
      </c>
      <c r="X107" s="97">
        <f>'19 ago'!H127</f>
        <v>0.4</v>
      </c>
      <c r="Y107" s="97">
        <f>'20 ago'!H127</f>
        <v>0.3333333333</v>
      </c>
      <c r="Z107" s="97">
        <f>'21 ago'!H127</f>
        <v>0.5</v>
      </c>
      <c r="AA107" s="97">
        <f>'22 ago'!H127</f>
        <v>0.5</v>
      </c>
      <c r="AB107" s="97">
        <f>'23 ago'!H127</f>
        <v>0.5333333333</v>
      </c>
      <c r="AC107" s="97">
        <f>'24 ago'!H127</f>
        <v>0.5333333333</v>
      </c>
      <c r="AD107" s="97">
        <f>'25 ago'!H127</f>
        <v>0.6333333333</v>
      </c>
      <c r="AE107" s="97">
        <f>'26 ago'!H126</f>
        <v>0.7142857143</v>
      </c>
      <c r="AF107" s="97">
        <f>'27 ago'!H127</f>
        <v>0.7333333333</v>
      </c>
      <c r="AG107" s="97">
        <f>'28 ago'!H127</f>
        <v>0.7</v>
      </c>
      <c r="AH107" s="97">
        <f>'29 ago'!H127</f>
        <v>0.7666666667</v>
      </c>
      <c r="AI107" s="97">
        <f>'30 ago'!H127</f>
        <v>0.8</v>
      </c>
      <c r="AJ107" s="97">
        <f>'31 de agosto'!H127</f>
        <v>0.8666666667</v>
      </c>
    </row>
    <row r="108" ht="14.25" customHeight="1">
      <c r="A108" s="391"/>
      <c r="B108" s="102"/>
      <c r="C108" s="102"/>
      <c r="D108" s="416"/>
      <c r="E108" s="416" t="s">
        <v>608</v>
      </c>
      <c r="F108" s="97">
        <f>'01 ago'!L127</f>
        <v>0.5</v>
      </c>
      <c r="G108" s="97">
        <f>'02 ago'!L127</f>
        <v>0.4285714286</v>
      </c>
      <c r="H108" s="97">
        <f>'03 ago'!L127</f>
        <v>0.5</v>
      </c>
      <c r="I108" s="97">
        <f>'04 ago'!L127</f>
        <v>0.6785714286</v>
      </c>
      <c r="J108" s="97">
        <f>'05 ago'!L127</f>
        <v>0.6071428571</v>
      </c>
      <c r="K108" s="97">
        <f>'06 ago'!L127</f>
        <v>0.6428571429</v>
      </c>
      <c r="L108" s="97">
        <f>'07 ago'!L127</f>
        <v>0.6071428571</v>
      </c>
      <c r="M108" s="97">
        <f>'08 ago'!L127</f>
        <v>0.6428571429</v>
      </c>
      <c r="N108" s="97">
        <f>'09 ago'!L127</f>
        <v>0.6428571429</v>
      </c>
      <c r="O108" s="97">
        <f>'10 ago'!L127</f>
        <v>0.6428571429</v>
      </c>
      <c r="P108" s="97">
        <f>'11 ago'!L127</f>
        <v>0.6428571429</v>
      </c>
      <c r="Q108" s="97">
        <f>'12 ago'!L127</f>
        <v>0.5357142857</v>
      </c>
      <c r="R108" s="97">
        <f>'13 ago'!L127</f>
        <v>0.5714285714</v>
      </c>
      <c r="S108" s="97">
        <f>'14 ago'!L127</f>
        <v>0.6071428571</v>
      </c>
      <c r="T108" s="97">
        <f>'15 ago'!L127</f>
        <v>0.6071428571</v>
      </c>
      <c r="U108" s="97">
        <f>'16 ago'!L127</f>
        <v>0.5714285714</v>
      </c>
      <c r="V108" s="97">
        <f>'17 ago'!L127</f>
        <v>0.2142857143</v>
      </c>
      <c r="W108" s="97">
        <f>'18 ago'!L127</f>
        <v>0.6428571429</v>
      </c>
      <c r="X108" s="97">
        <f>'19 ago'!L127</f>
        <v>0.6785714286</v>
      </c>
      <c r="Y108" s="97">
        <f>'20 ago'!L127</f>
        <v>0.75</v>
      </c>
      <c r="Z108" s="97">
        <f>'21 ago'!L127</f>
        <v>0.7142857143</v>
      </c>
      <c r="AA108" s="97">
        <f>'22 ago'!L127</f>
        <v>0.75</v>
      </c>
      <c r="AB108" s="97">
        <f>'23 ago'!L127</f>
        <v>0.6785714286</v>
      </c>
      <c r="AC108" s="97">
        <f>'24 ago'!L127</f>
        <v>0.6785714286</v>
      </c>
      <c r="AD108" s="97">
        <f>'25 ago'!L127</f>
        <v>0.7142857143</v>
      </c>
      <c r="AE108" s="97">
        <f>'26 ago'!H127</f>
        <v>0.2666666667</v>
      </c>
      <c r="AF108" s="97">
        <f>'27 ago'!L127</f>
        <v>0.8571428571</v>
      </c>
      <c r="AG108" s="97">
        <f>'28 ago'!L127</f>
        <v>0.8571428571</v>
      </c>
      <c r="AH108" s="97">
        <f>'29 ago'!L127</f>
        <v>0.6785714286</v>
      </c>
      <c r="AI108" s="97">
        <f>'30 ago'!L127</f>
        <v>0.7142857143</v>
      </c>
      <c r="AJ108" s="97">
        <f>'31 de agosto'!L127</f>
        <v>0.7142857143</v>
      </c>
    </row>
    <row r="109" ht="14.25" customHeight="1">
      <c r="A109" s="391"/>
      <c r="B109" s="102"/>
      <c r="C109" s="102" t="s">
        <v>216</v>
      </c>
      <c r="D109" s="102" t="s">
        <v>219</v>
      </c>
      <c r="E109" s="102" t="s">
        <v>13</v>
      </c>
      <c r="F109" s="97">
        <f>'01 ago'!H128</f>
        <v>0.5</v>
      </c>
      <c r="G109" s="97">
        <f>'02 ago'!H128</f>
        <v>0.5</v>
      </c>
      <c r="H109" s="97">
        <f>'03 ago'!H128</f>
        <v>0.5</v>
      </c>
      <c r="I109" s="97">
        <f>'04 ago'!H128</f>
        <v>0.5</v>
      </c>
      <c r="J109" s="97">
        <f>'05 ago'!H128</f>
        <v>0</v>
      </c>
      <c r="K109" s="97">
        <f>'06 ago'!H128</f>
        <v>0</v>
      </c>
      <c r="L109" s="97">
        <f>'07 ago'!H128</f>
        <v>0</v>
      </c>
      <c r="M109" s="97">
        <f>'08 ago'!H128</f>
        <v>0</v>
      </c>
      <c r="N109" s="97">
        <f>'09 ago'!H128</f>
        <v>0</v>
      </c>
      <c r="O109" s="97">
        <f>'10 ago'!H128</f>
        <v>0.5</v>
      </c>
      <c r="P109" s="97">
        <f>'11 ago'!H128</f>
        <v>0.5</v>
      </c>
      <c r="Q109" s="97">
        <f>'12 ago'!H128</f>
        <v>0.5</v>
      </c>
      <c r="R109" s="97">
        <f>'13 ago'!H128</f>
        <v>0.5</v>
      </c>
      <c r="S109" s="97">
        <f>'14 ago'!H128</f>
        <v>0.5</v>
      </c>
      <c r="T109" s="97">
        <f>'15 ago'!H128</f>
        <v>0.5</v>
      </c>
      <c r="U109" s="97">
        <f>'16 ago'!H128</f>
        <v>0.5</v>
      </c>
      <c r="V109" s="97">
        <f>'17 ago'!H128</f>
        <v>0.5</v>
      </c>
      <c r="W109" s="97">
        <f>'18 ago'!H128</f>
        <v>0.5</v>
      </c>
      <c r="X109" s="97">
        <f>'19 ago'!H128</f>
        <v>0.5</v>
      </c>
      <c r="Y109" s="97">
        <f>'20 ago'!H128</f>
        <v>0.5</v>
      </c>
      <c r="Z109" s="97">
        <f>'21 ago'!H128</f>
        <v>0.5</v>
      </c>
      <c r="AA109" s="97">
        <f>'22 ago'!H128</f>
        <v>0.5</v>
      </c>
      <c r="AB109" s="97">
        <f>'23 ago'!H128</f>
        <v>0.5</v>
      </c>
      <c r="AC109" s="97">
        <f>'24 ago'!H128</f>
        <v>0.5</v>
      </c>
      <c r="AD109" s="97">
        <f>'25 ago'!H128</f>
        <v>0.5</v>
      </c>
      <c r="AE109" s="97">
        <f>'26 ago'!H128</f>
        <v>0.5</v>
      </c>
      <c r="AF109" s="97">
        <f>'27 ago'!H128</f>
        <v>0.5</v>
      </c>
      <c r="AG109" s="97">
        <f>'28 ago'!H128</f>
        <v>0.5</v>
      </c>
      <c r="AH109" s="97">
        <f>'29 ago'!H128</f>
        <v>0.5</v>
      </c>
      <c r="AI109" s="97">
        <f>'30 ago'!H128</f>
        <v>0.5</v>
      </c>
      <c r="AJ109" s="97">
        <f>'31 de agosto'!H128</f>
        <v>0.5</v>
      </c>
    </row>
    <row r="110" ht="14.25" customHeight="1">
      <c r="A110" s="391"/>
      <c r="B110" s="102"/>
      <c r="C110" s="102"/>
      <c r="D110" s="102"/>
      <c r="E110" s="102" t="s">
        <v>608</v>
      </c>
      <c r="F110" s="97">
        <f>'01 ago'!L128</f>
        <v>0</v>
      </c>
      <c r="G110" s="97">
        <f>'02 ago'!L128</f>
        <v>0</v>
      </c>
      <c r="H110" s="97">
        <f>'03 ago'!L128</f>
        <v>0</v>
      </c>
      <c r="I110" s="97">
        <f>'04 ago'!L128</f>
        <v>0</v>
      </c>
      <c r="J110" s="97">
        <f>'05 ago'!L128</f>
        <v>0.25</v>
      </c>
      <c r="K110" s="97">
        <f>'06 ago'!L128</f>
        <v>0.25</v>
      </c>
      <c r="L110" s="97">
        <f>'07 ago'!L128</f>
        <v>0.25</v>
      </c>
      <c r="M110" s="97">
        <f>'08 ago'!L128</f>
        <v>0</v>
      </c>
      <c r="N110" s="97">
        <f>'09 ago'!L128</f>
        <v>0</v>
      </c>
      <c r="O110" s="97">
        <f>'10 ago'!L128</f>
        <v>0</v>
      </c>
      <c r="P110" s="97">
        <f>'11 ago'!L128</f>
        <v>0</v>
      </c>
      <c r="Q110" s="97">
        <f>'12 ago'!L128</f>
        <v>0</v>
      </c>
      <c r="R110" s="97">
        <f>'13 ago'!L128</f>
        <v>0</v>
      </c>
      <c r="S110" s="97">
        <f>'14 ago'!L128</f>
        <v>0.25</v>
      </c>
      <c r="T110" s="97">
        <f>'15 ago'!L128</f>
        <v>0.25</v>
      </c>
      <c r="U110" s="97">
        <f>'16 ago'!L128</f>
        <v>0</v>
      </c>
      <c r="V110" s="97">
        <f>'17 ago'!L128</f>
        <v>0</v>
      </c>
      <c r="W110" s="97">
        <f>'18 ago'!L128</f>
        <v>0</v>
      </c>
      <c r="X110" s="97">
        <f>'19 ago'!L128</f>
        <v>0</v>
      </c>
      <c r="Y110" s="97">
        <f>'20 ago'!L128</f>
        <v>0</v>
      </c>
      <c r="Z110" s="97">
        <f>'21 ago'!L128</f>
        <v>0</v>
      </c>
      <c r="AA110" s="97">
        <f>'22 ago'!L128</f>
        <v>0</v>
      </c>
      <c r="AB110" s="97">
        <f>'23 ago'!L128</f>
        <v>0</v>
      </c>
      <c r="AC110" s="97">
        <f>'24 ago'!L128</f>
        <v>0</v>
      </c>
      <c r="AD110" s="97">
        <f>'25 ago'!L128</f>
        <v>0</v>
      </c>
      <c r="AE110" s="97">
        <f>'26 ago'!L128</f>
        <v>0</v>
      </c>
      <c r="AF110" s="97">
        <f>'27 ago'!L128</f>
        <v>0</v>
      </c>
      <c r="AG110" s="97">
        <f>'28 ago'!L128</f>
        <v>0</v>
      </c>
      <c r="AH110" s="97">
        <f>'29 ago'!L128</f>
        <v>0</v>
      </c>
      <c r="AI110" s="97">
        <f>'30 ago'!L128</f>
        <v>0</v>
      </c>
      <c r="AJ110" s="97">
        <f>'31 de agosto'!L128</f>
        <v>0</v>
      </c>
    </row>
    <row r="111" ht="14.25" customHeight="1">
      <c r="A111" s="391"/>
      <c r="B111" s="102"/>
      <c r="C111" s="102"/>
      <c r="D111" s="102" t="s">
        <v>220</v>
      </c>
      <c r="E111" s="102" t="s">
        <v>13</v>
      </c>
      <c r="F111" s="97">
        <f>'01 ago'!H129</f>
        <v>0.7</v>
      </c>
      <c r="G111" s="97">
        <f>'02 ago'!H129</f>
        <v>0.8</v>
      </c>
      <c r="H111" s="97">
        <f>'03 ago'!H129</f>
        <v>0.8</v>
      </c>
      <c r="I111" s="97">
        <f>'04 ago'!H129</f>
        <v>0.8</v>
      </c>
      <c r="J111" s="97">
        <f>'05 ago'!H129</f>
        <v>0.9</v>
      </c>
      <c r="K111" s="97">
        <f>'06 ago'!H129</f>
        <v>0.9</v>
      </c>
      <c r="L111" s="97">
        <f>'07 ago'!H129</f>
        <v>0.8</v>
      </c>
      <c r="M111" s="97">
        <f>'08 ago'!H129</f>
        <v>0.7</v>
      </c>
      <c r="N111" s="97">
        <f>'09 ago'!H129</f>
        <v>0.5</v>
      </c>
      <c r="O111" s="97">
        <f>'10 ago'!H129</f>
        <v>0.7</v>
      </c>
      <c r="P111" s="97">
        <f>'11 ago'!H129</f>
        <v>0.5</v>
      </c>
      <c r="Q111" s="97">
        <f>'12 ago'!H129</f>
        <v>0.5</v>
      </c>
      <c r="R111" s="97">
        <f>'13 ago'!H129</f>
        <v>0.7</v>
      </c>
      <c r="S111" s="97">
        <f>'14 ago'!H129</f>
        <v>0.8</v>
      </c>
      <c r="T111" s="97">
        <f>'15 ago'!H129</f>
        <v>0.7</v>
      </c>
      <c r="U111" s="97">
        <f>'16 ago'!H129</f>
        <v>0.7</v>
      </c>
      <c r="V111" s="97">
        <f>'17 ago'!H129</f>
        <v>1</v>
      </c>
      <c r="W111" s="97">
        <f>'18 ago'!H129</f>
        <v>0.7</v>
      </c>
      <c r="X111" s="97">
        <f>'19 ago'!H129</f>
        <v>0.7</v>
      </c>
      <c r="Y111" s="97">
        <f>'20 ago'!H129</f>
        <v>0.6</v>
      </c>
      <c r="Z111" s="97">
        <f>'21 ago'!H129</f>
        <v>0.5</v>
      </c>
      <c r="AA111" s="97">
        <f>'22 ago'!H129</f>
        <v>0.6</v>
      </c>
      <c r="AB111" s="97">
        <f>'23 ago'!H129</f>
        <v>0.6</v>
      </c>
      <c r="AC111" s="97">
        <f>'24 ago'!H129</f>
        <v>0.6</v>
      </c>
      <c r="AD111" s="97">
        <f>'25 ago'!H129</f>
        <v>0.7</v>
      </c>
      <c r="AE111" s="97">
        <f>'26 ago'!H129</f>
        <v>0.7</v>
      </c>
      <c r="AF111" s="97">
        <f>'27 ago'!H129</f>
        <v>0.8</v>
      </c>
      <c r="AG111" s="97">
        <f>'28 ago'!H129</f>
        <v>1</v>
      </c>
      <c r="AH111" s="97">
        <f>'29 ago'!H129</f>
        <v>1</v>
      </c>
      <c r="AI111" s="97">
        <f>'30 ago'!H129</f>
        <v>0.8</v>
      </c>
      <c r="AJ111" s="97">
        <f>'31 de agosto'!H129</f>
        <v>0.7</v>
      </c>
    </row>
    <row r="112" ht="14.25" customHeight="1">
      <c r="A112" s="391"/>
      <c r="B112" s="102"/>
      <c r="C112" s="102"/>
      <c r="D112" s="102"/>
      <c r="E112" s="102" t="s">
        <v>608</v>
      </c>
      <c r="F112" s="97">
        <f>'01 ago'!L129</f>
        <v>0.2</v>
      </c>
      <c r="G112" s="97">
        <f>'02 ago'!L129</f>
        <v>0.5</v>
      </c>
      <c r="H112" s="97">
        <f>'03 ago'!L129</f>
        <v>0.4</v>
      </c>
      <c r="I112" s="97">
        <f>'04 ago'!L129</f>
        <v>0.4</v>
      </c>
      <c r="J112" s="97">
        <f>'05 ago'!L129</f>
        <v>0.4</v>
      </c>
      <c r="K112" s="97">
        <f>'06 ago'!L129</f>
        <v>0.8</v>
      </c>
      <c r="L112" s="97">
        <f>'07 ago'!L129</f>
        <v>0.6</v>
      </c>
      <c r="M112" s="97">
        <f>'08 ago'!L129</f>
        <v>0.7</v>
      </c>
      <c r="N112" s="97">
        <f>'09 ago'!L129</f>
        <v>0.6</v>
      </c>
      <c r="O112" s="97">
        <f>'10 ago'!L129</f>
        <v>0.6</v>
      </c>
      <c r="P112" s="97">
        <f>'11 ago'!L129</f>
        <v>0.8</v>
      </c>
      <c r="Q112" s="97">
        <f>'12 ago'!L129</f>
        <v>0.6</v>
      </c>
      <c r="R112" s="97">
        <f>'13 ago'!L129</f>
        <v>0.7</v>
      </c>
      <c r="S112" s="97">
        <f>'14 ago'!L129</f>
        <v>0.6</v>
      </c>
      <c r="T112" s="97">
        <f>'15 ago'!L129</f>
        <v>0.7</v>
      </c>
      <c r="U112" s="97">
        <f>'16 ago'!L129</f>
        <v>0.8</v>
      </c>
      <c r="V112" s="97">
        <f>'17 ago'!L129</f>
        <v>0.5</v>
      </c>
      <c r="W112" s="97">
        <f>'18 ago'!L129</f>
        <v>0.9</v>
      </c>
      <c r="X112" s="97">
        <f>'19 ago'!L129</f>
        <v>0.7</v>
      </c>
      <c r="Y112" s="97">
        <f>'20 ago'!L129</f>
        <v>0.8</v>
      </c>
      <c r="Z112" s="97">
        <f>'21 ago'!L129</f>
        <v>0.7</v>
      </c>
      <c r="AA112" s="97">
        <f>'22 ago'!L129</f>
        <v>0.9</v>
      </c>
      <c r="AB112" s="97">
        <f>'23 ago'!L129</f>
        <v>0.9</v>
      </c>
      <c r="AC112" s="97">
        <f>'24 ago'!L129</f>
        <v>0.9</v>
      </c>
      <c r="AD112" s="97">
        <f>'25 ago'!L129</f>
        <v>0.7</v>
      </c>
      <c r="AE112" s="97">
        <f>'26 ago'!L129</f>
        <v>0.6</v>
      </c>
      <c r="AF112" s="97">
        <f>'27 ago'!L129</f>
        <v>0.4</v>
      </c>
      <c r="AG112" s="97">
        <f>'28 ago'!L129</f>
        <v>0.5</v>
      </c>
      <c r="AH112" s="97">
        <f>'29 ago'!L129</f>
        <v>0.5</v>
      </c>
      <c r="AI112" s="97">
        <f>'30 ago'!L129</f>
        <v>0.5</v>
      </c>
      <c r="AJ112" s="97">
        <f>'31 de agosto'!L129</f>
        <v>0.4</v>
      </c>
    </row>
    <row r="113" ht="14.25" customHeight="1">
      <c r="A113" s="391"/>
      <c r="B113" s="102"/>
      <c r="C113" s="102" t="s">
        <v>224</v>
      </c>
      <c r="D113" s="102" t="s">
        <v>225</v>
      </c>
      <c r="E113" s="102" t="s">
        <v>13</v>
      </c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</row>
    <row r="114" ht="14.25" customHeight="1">
      <c r="A114" s="391"/>
      <c r="B114" s="102"/>
      <c r="C114" s="102"/>
      <c r="D114" s="102"/>
      <c r="E114" s="102" t="s">
        <v>608</v>
      </c>
      <c r="F114" s="97" t="str">
        <f>'01 ago'!L133</f>
        <v>#DIV/0!</v>
      </c>
      <c r="G114" s="97" t="str">
        <f>'02 ago'!L133</f>
        <v>#DIV/0!</v>
      </c>
      <c r="H114" s="97" t="str">
        <f>'03 ago'!L133</f>
        <v>#DIV/0!</v>
      </c>
      <c r="I114" s="97" t="str">
        <f>'04 ago'!L133</f>
        <v>#DIV/0!</v>
      </c>
      <c r="J114" s="97" t="str">
        <f>'05 ago'!L133</f>
        <v>#DIV/0!</v>
      </c>
      <c r="K114" s="97" t="str">
        <f>'06 ago'!L133</f>
        <v>#DIV/0!</v>
      </c>
      <c r="L114" s="97" t="str">
        <f>'07 ago'!L133</f>
        <v>#DIV/0!</v>
      </c>
      <c r="M114" s="97" t="str">
        <f>'08 ago'!L133</f>
        <v>#DIV/0!</v>
      </c>
      <c r="N114" s="97" t="str">
        <f>'09 ago'!L133</f>
        <v>#DIV/0!</v>
      </c>
      <c r="O114" s="97" t="str">
        <f>'10 ago'!L133</f>
        <v>#DIV/0!</v>
      </c>
      <c r="P114" s="97" t="str">
        <f>'11 ago'!L133</f>
        <v>#DIV/0!</v>
      </c>
      <c r="Q114" s="97" t="str">
        <f>'12 ago'!L133</f>
        <v>#DIV/0!</v>
      </c>
      <c r="R114" s="97" t="str">
        <f>'13 ago'!L133</f>
        <v>#DIV/0!</v>
      </c>
      <c r="S114" s="97" t="str">
        <f>'14 ago'!L133</f>
        <v>#DIV/0!</v>
      </c>
      <c r="T114" s="97" t="str">
        <f>'15 ago'!L133</f>
        <v>#DIV/0!</v>
      </c>
      <c r="U114" s="97" t="str">
        <f>'16 ago'!L133</f>
        <v>#DIV/0!</v>
      </c>
      <c r="V114" s="97" t="str">
        <f>'17 ago'!L133</f>
        <v>#DIV/0!</v>
      </c>
      <c r="W114" s="97" t="str">
        <f>'18 ago'!L133</f>
        <v>#DIV/0!</v>
      </c>
      <c r="X114" s="97" t="str">
        <f>'19 ago'!L133</f>
        <v>#DIV/0!</v>
      </c>
      <c r="Y114" s="97" t="str">
        <f>'20 ago'!L133</f>
        <v>#DIV/0!</v>
      </c>
      <c r="Z114" s="97" t="str">
        <f>'21 ago'!L133</f>
        <v>#DIV/0!</v>
      </c>
      <c r="AA114" s="97" t="str">
        <f>'22 ago'!L133</f>
        <v>#DIV/0!</v>
      </c>
      <c r="AB114" s="97" t="str">
        <f>'23 ago'!L133</f>
        <v>#DIV/0!</v>
      </c>
      <c r="AC114" s="97" t="str">
        <f>'24 ago'!L133</f>
        <v>#DIV/0!</v>
      </c>
      <c r="AD114" s="97" t="str">
        <f>'25 ago'!L133</f>
        <v>#DIV/0!</v>
      </c>
      <c r="AE114" s="97" t="str">
        <f>'26 ago'!L133</f>
        <v>#DIV/0!</v>
      </c>
      <c r="AF114" s="97" t="str">
        <f>'27 ago'!L133</f>
        <v>#DIV/0!</v>
      </c>
      <c r="AG114" s="97" t="str">
        <f>'28 ago'!L133</f>
        <v>#DIV/0!</v>
      </c>
      <c r="AH114" s="97" t="str">
        <f>'29 ago'!L133</f>
        <v>#DIV/0!</v>
      </c>
      <c r="AI114" s="97" t="str">
        <f>'30 ago'!L133</f>
        <v>#DIV/0!</v>
      </c>
      <c r="AJ114" s="97" t="str">
        <f>'31 de agosto'!L133</f>
        <v>#DIV/0!</v>
      </c>
    </row>
    <row r="115" ht="14.25" customHeight="1">
      <c r="A115" s="391"/>
      <c r="B115" s="102"/>
      <c r="C115" s="102" t="s">
        <v>229</v>
      </c>
      <c r="D115" s="102" t="s">
        <v>230</v>
      </c>
      <c r="E115" s="102" t="s">
        <v>13</v>
      </c>
      <c r="F115" s="97">
        <f>'01 ago'!H136</f>
        <v>1</v>
      </c>
      <c r="G115" s="97">
        <f>'02 ago'!H136</f>
        <v>1</v>
      </c>
      <c r="H115" s="97">
        <f>'03 ago'!H136</f>
        <v>1</v>
      </c>
      <c r="I115" s="97">
        <f>'04 ago'!H136</f>
        <v>0</v>
      </c>
      <c r="J115" s="97">
        <f>'05 ago'!H136</f>
        <v>1</v>
      </c>
      <c r="K115" s="97">
        <f>'06 ago'!H136</f>
        <v>1</v>
      </c>
      <c r="L115" s="97">
        <f>'07 ago'!H136</f>
        <v>1</v>
      </c>
      <c r="M115" s="97">
        <f>'08 ago'!L136</f>
        <v>0.5</v>
      </c>
      <c r="N115" s="97">
        <f>'09 ago'!H136</f>
        <v>1</v>
      </c>
      <c r="O115" s="97">
        <f>'10 ago'!H136</f>
        <v>1</v>
      </c>
      <c r="P115" s="97">
        <f>'11 ago'!H136</f>
        <v>1</v>
      </c>
      <c r="Q115" s="97">
        <f>'12 ago'!H136</f>
        <v>1</v>
      </c>
      <c r="R115" s="97">
        <f>'13 ago'!H136</f>
        <v>1</v>
      </c>
      <c r="S115" s="97">
        <f>'14 ago'!H136</f>
        <v>1</v>
      </c>
      <c r="T115" s="97">
        <f>'15 ago'!H136</f>
        <v>1</v>
      </c>
      <c r="U115" s="97">
        <f>'16 ago'!H136</f>
        <v>1</v>
      </c>
      <c r="V115" s="97">
        <f>'17 ago'!H136</f>
        <v>1</v>
      </c>
      <c r="W115" s="97">
        <f>'18 ago'!H136</f>
        <v>0.6666666667</v>
      </c>
      <c r="X115" s="97">
        <f>'19 ago'!H136</f>
        <v>0.3333333333</v>
      </c>
      <c r="Y115" s="97">
        <f>'20 ago'!H136</f>
        <v>0.3333333333</v>
      </c>
      <c r="Z115" s="97">
        <f>'21 ago'!H136</f>
        <v>0.3333333333</v>
      </c>
      <c r="AA115" s="97">
        <f>'22 ago'!H136</f>
        <v>0.3333333333</v>
      </c>
      <c r="AB115" s="97">
        <f>'23 ago'!H136</f>
        <v>0.3333333333</v>
      </c>
      <c r="AC115" s="97">
        <f>'24 ago'!H136</f>
        <v>1</v>
      </c>
      <c r="AD115" s="97">
        <f>'25 ago'!H136</f>
        <v>1</v>
      </c>
      <c r="AE115" s="97">
        <f>'26 ago'!H136</f>
        <v>1</v>
      </c>
      <c r="AF115" s="97">
        <f>'27 ago'!H136</f>
        <v>1</v>
      </c>
      <c r="AG115" s="97">
        <f>'28 ago'!H136</f>
        <v>1</v>
      </c>
      <c r="AH115" s="97">
        <f>'29 ago'!H136</f>
        <v>1</v>
      </c>
      <c r="AI115" s="97">
        <f>'30 ago'!H136</f>
        <v>1</v>
      </c>
      <c r="AJ115" s="97">
        <f>'31 de agosto'!H136</f>
        <v>1</v>
      </c>
    </row>
    <row r="116" ht="14.25" customHeight="1">
      <c r="A116" s="391"/>
      <c r="B116" s="102"/>
      <c r="C116" s="102"/>
      <c r="D116" s="102"/>
      <c r="E116" s="102" t="s">
        <v>608</v>
      </c>
      <c r="F116" s="97">
        <f>'01 ago'!L136</f>
        <v>0.3333333333</v>
      </c>
      <c r="G116" s="97">
        <f>'02 ago'!L136</f>
        <v>0.4166666667</v>
      </c>
      <c r="H116" s="97">
        <f>'03 ago'!L136</f>
        <v>0.3333333333</v>
      </c>
      <c r="I116" s="97">
        <f>'04 ago'!L136</f>
        <v>0</v>
      </c>
      <c r="J116" s="97">
        <f>'05 ago'!L136</f>
        <v>0.5</v>
      </c>
      <c r="K116" s="97">
        <f>'06 ago'!L136</f>
        <v>0.5</v>
      </c>
      <c r="L116" s="97">
        <f>'07 ago'!L136</f>
        <v>0.5</v>
      </c>
      <c r="M116" s="97">
        <f>'08 ago'!L136</f>
        <v>0.5</v>
      </c>
      <c r="N116" s="97">
        <f>'09 ago'!L136</f>
        <v>0.5833333333</v>
      </c>
      <c r="O116" s="97">
        <f>'10 ago'!L136</f>
        <v>0.25</v>
      </c>
      <c r="P116" s="97">
        <f>'11 ago'!L136</f>
        <v>0.25</v>
      </c>
      <c r="Q116" s="97">
        <f>'12 ago'!L136</f>
        <v>0.1666666667</v>
      </c>
      <c r="R116" s="97">
        <f>'13 ago'!L136</f>
        <v>0.1666666667</v>
      </c>
      <c r="S116" s="97">
        <f>'14 ago'!L136</f>
        <v>0.1666666667</v>
      </c>
      <c r="T116" s="97">
        <f>'15 ago'!L136</f>
        <v>0.25</v>
      </c>
      <c r="U116" s="97">
        <f>'16 ago'!L136</f>
        <v>0.3333333333</v>
      </c>
      <c r="V116" s="97">
        <f>'17 ago'!L136</f>
        <v>0.08333333333</v>
      </c>
      <c r="W116" s="97">
        <f>'18 ago'!L136</f>
        <v>0.1666666667</v>
      </c>
      <c r="X116" s="97">
        <f>'19 ago'!L136</f>
        <v>0.1666666667</v>
      </c>
      <c r="Y116" s="97">
        <f>'20 ago'!L136</f>
        <v>0.4166666667</v>
      </c>
      <c r="Z116" s="97">
        <f>'21 ago'!L136</f>
        <v>0.5833333333</v>
      </c>
      <c r="AA116" s="97">
        <f>'22 ago'!L136</f>
        <v>0.75</v>
      </c>
      <c r="AB116" s="97">
        <f>'23 ago'!L136</f>
        <v>0.75</v>
      </c>
      <c r="AC116" s="97">
        <f>'24 ago'!L136</f>
        <v>0.5</v>
      </c>
      <c r="AD116" s="97">
        <f>'25 ago'!L136</f>
        <v>0.5833333333</v>
      </c>
      <c r="AE116" s="97">
        <f>'26 ago'!L136</f>
        <v>0.5833333333</v>
      </c>
      <c r="AF116" s="97">
        <f>'27 ago'!L136</f>
        <v>0.5833333333</v>
      </c>
      <c r="AG116" s="97">
        <f>'28 ago'!L136</f>
        <v>0.5833333333</v>
      </c>
      <c r="AH116" s="97">
        <f>'29 ago'!L136</f>
        <v>0.5833333333</v>
      </c>
      <c r="AI116" s="97">
        <f>'30 ago'!L136</f>
        <v>0.6666666667</v>
      </c>
      <c r="AJ116" s="97">
        <f>'31 de agosto'!L136</f>
        <v>0.3333333333</v>
      </c>
    </row>
    <row r="117" ht="14.25" customHeight="1">
      <c r="A117" s="391"/>
      <c r="B117" s="102"/>
      <c r="C117" s="102" t="s">
        <v>231</v>
      </c>
      <c r="D117" s="102" t="s">
        <v>233</v>
      </c>
      <c r="E117" s="102" t="s">
        <v>13</v>
      </c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</row>
    <row r="118" ht="14.25" customHeight="1">
      <c r="A118" s="391"/>
      <c r="B118" s="102"/>
      <c r="C118" s="102"/>
      <c r="D118" s="102"/>
      <c r="E118" s="102" t="s">
        <v>608</v>
      </c>
      <c r="F118" s="97" t="str">
        <f>'01 ago'!L142</f>
        <v>#DIV/0!</v>
      </c>
      <c r="G118" s="97">
        <f>'02 ago'!L139</f>
        <v>0.2</v>
      </c>
      <c r="H118" s="97">
        <f>'03 ago'!L139</f>
        <v>0</v>
      </c>
      <c r="I118" s="97">
        <f>'04 ago'!L139</f>
        <v>0</v>
      </c>
      <c r="J118" s="97">
        <f>'05 ago'!L139</f>
        <v>0.3</v>
      </c>
      <c r="K118" s="97">
        <f>'06 ago'!L139</f>
        <v>0.3</v>
      </c>
      <c r="L118" s="97">
        <f>'07 ago'!L139</f>
        <v>0.3</v>
      </c>
      <c r="M118" s="97">
        <f>'08 ago'!L139</f>
        <v>0.3</v>
      </c>
      <c r="N118" s="97">
        <f>'09 ago'!L139</f>
        <v>0.2</v>
      </c>
      <c r="O118" s="97">
        <f>'10 ago'!L139</f>
        <v>0.2</v>
      </c>
      <c r="P118" s="97">
        <f>'11 ago'!L139</f>
        <v>0.1</v>
      </c>
      <c r="Q118" s="97">
        <f>'12 ago'!L139</f>
        <v>0</v>
      </c>
      <c r="R118" s="97">
        <f>'13 ago'!L139</f>
        <v>0.1</v>
      </c>
      <c r="S118" s="97">
        <f>'14 ago'!L139</f>
        <v>0.2</v>
      </c>
      <c r="T118" s="97">
        <f>'15 ago'!L139</f>
        <v>0.2</v>
      </c>
      <c r="U118" s="97">
        <f>'16 ago'!L139</f>
        <v>0.2</v>
      </c>
      <c r="V118" s="97">
        <f>'17 ago'!L139</f>
        <v>0.1</v>
      </c>
      <c r="W118" s="97">
        <f>'18 ago'!L139</f>
        <v>0</v>
      </c>
      <c r="X118" s="97">
        <f>'19 ago'!L139</f>
        <v>0</v>
      </c>
      <c r="Y118" s="97">
        <f>'20 ago'!L139</f>
        <v>0.2</v>
      </c>
      <c r="Z118" s="97">
        <f>'21 ago'!L139</f>
        <v>0.3</v>
      </c>
      <c r="AA118" s="97">
        <f>'22 ago'!L139</f>
        <v>0.4</v>
      </c>
      <c r="AB118" s="97">
        <f>'23 ago'!L139</f>
        <v>0.4</v>
      </c>
      <c r="AC118" s="97">
        <f>'24 ago'!L139</f>
        <v>0.6</v>
      </c>
      <c r="AD118" s="97">
        <f>'25 ago'!L139</f>
        <v>0.3</v>
      </c>
      <c r="AE118" s="97">
        <f>'26 ago'!L139</f>
        <v>0.3</v>
      </c>
      <c r="AF118" s="97">
        <f>'27 ago'!L139</f>
        <v>0.3</v>
      </c>
      <c r="AG118" s="97">
        <f>'28 ago'!L139</f>
        <v>0.2</v>
      </c>
      <c r="AH118" s="97">
        <f>'29 ago'!L139</f>
        <v>0.2</v>
      </c>
      <c r="AI118" s="97">
        <f>'30 ago'!L139</f>
        <v>0.3</v>
      </c>
      <c r="AJ118" s="97">
        <f>'31 de agosto'!L139</f>
        <v>0.2</v>
      </c>
    </row>
    <row r="119" ht="14.25" customHeight="1">
      <c r="A119" s="391"/>
      <c r="B119" s="102"/>
      <c r="C119" s="102" t="s">
        <v>234</v>
      </c>
      <c r="D119" s="102" t="s">
        <v>235</v>
      </c>
      <c r="E119" s="102" t="s">
        <v>13</v>
      </c>
      <c r="F119" s="97">
        <f>'01 ago'!H140</f>
        <v>0.8</v>
      </c>
      <c r="G119" s="97">
        <f>'02 ago'!H140</f>
        <v>0.9</v>
      </c>
      <c r="H119" s="97">
        <f>'03 ago'!H140</f>
        <v>0.8</v>
      </c>
      <c r="I119" s="97">
        <f>'04 ago'!H140</f>
        <v>0.8</v>
      </c>
      <c r="J119" s="97">
        <f>'05 ago'!H140</f>
        <v>0.7</v>
      </c>
      <c r="K119" s="97">
        <f>'06 ago'!H140</f>
        <v>1</v>
      </c>
      <c r="L119" s="97">
        <f>'07 ago'!H140</f>
        <v>0</v>
      </c>
      <c r="M119" s="97">
        <f>'08 ago'!H140</f>
        <v>0.9</v>
      </c>
      <c r="N119" s="97">
        <f>'09 ago'!H140</f>
        <v>1</v>
      </c>
      <c r="O119" s="97">
        <f>'10 ago'!H140</f>
        <v>0.7</v>
      </c>
      <c r="P119" s="97">
        <f>'11 ago'!H140</f>
        <v>0.7</v>
      </c>
      <c r="Q119" s="97">
        <f>'12 ago'!H140</f>
        <v>1</v>
      </c>
      <c r="R119" s="97">
        <f>'13 ago'!H140</f>
        <v>1</v>
      </c>
      <c r="S119" s="97">
        <f>'14 ago'!H140</f>
        <v>0.8</v>
      </c>
      <c r="T119" s="97">
        <f>'15 ago'!H140</f>
        <v>0.9</v>
      </c>
      <c r="U119" s="97">
        <f>'16 ago'!H140</f>
        <v>1</v>
      </c>
      <c r="V119" s="97">
        <f>'17 ago'!H140</f>
        <v>1</v>
      </c>
      <c r="W119" s="97">
        <f>'18 ago'!H140</f>
        <v>0.7</v>
      </c>
      <c r="X119" s="97">
        <f>'19 ago'!H140</f>
        <v>1</v>
      </c>
      <c r="Y119" s="97">
        <f>'20 ago'!H140</f>
        <v>0.7</v>
      </c>
      <c r="Z119" s="97">
        <f>'21 ago'!H140</f>
        <v>1</v>
      </c>
      <c r="AA119" s="97">
        <f>'22 ago'!H140</f>
        <v>0.6</v>
      </c>
      <c r="AB119" s="97">
        <f>'23 ago'!H140</f>
        <v>0.8</v>
      </c>
      <c r="AC119" s="97">
        <f>'24 ago'!H140</f>
        <v>0.8</v>
      </c>
      <c r="AD119" s="97">
        <f>'25 ago'!H140</f>
        <v>1</v>
      </c>
      <c r="AE119" s="97">
        <f>'26 ago'!H140</f>
        <v>1</v>
      </c>
      <c r="AF119" s="97">
        <f>'27 ago'!H140</f>
        <v>1</v>
      </c>
      <c r="AG119" s="97">
        <f>'28 ago'!H140</f>
        <v>1</v>
      </c>
      <c r="AH119" s="97">
        <f>'29 ago'!H140</f>
        <v>1</v>
      </c>
      <c r="AI119" s="97">
        <f>'30 ago'!H140</f>
        <v>1</v>
      </c>
      <c r="AJ119" s="97">
        <f>'31 de agosto'!H140</f>
        <v>1</v>
      </c>
    </row>
    <row r="120" ht="14.25" customHeight="1">
      <c r="A120" s="391"/>
      <c r="B120" s="102"/>
      <c r="C120" s="102"/>
      <c r="D120" s="102"/>
      <c r="E120" s="102" t="s">
        <v>608</v>
      </c>
      <c r="F120" s="97">
        <f>'01 ago'!L140</f>
        <v>0.3461538462</v>
      </c>
      <c r="G120" s="97">
        <f>'02 ago'!L140</f>
        <v>0.3076923077</v>
      </c>
      <c r="H120" s="97">
        <f>'03 ago'!L140</f>
        <v>0.5</v>
      </c>
      <c r="I120" s="97">
        <f>'04 ago'!L140</f>
        <v>0.3846153846</v>
      </c>
      <c r="J120" s="97">
        <f>'05 ago'!L140</f>
        <v>0.4230769231</v>
      </c>
      <c r="K120" s="97">
        <f>'06 ago'!L140</f>
        <v>0.3461538462</v>
      </c>
      <c r="L120" s="97">
        <f>'07 ago'!L140</f>
        <v>0</v>
      </c>
      <c r="M120" s="97">
        <f>'08 ago'!L140</f>
        <v>0.3461538462</v>
      </c>
      <c r="N120" s="97">
        <f>'09 ago'!L140</f>
        <v>0.3846153846</v>
      </c>
      <c r="O120" s="97">
        <f>'10 ago'!L140</f>
        <v>0.3461538462</v>
      </c>
      <c r="P120" s="97">
        <f>'11 ago'!L140</f>
        <v>0.6538461538</v>
      </c>
      <c r="Q120" s="97">
        <f>'12 ago'!L140</f>
        <v>0.6153846154</v>
      </c>
      <c r="R120" s="97">
        <f>'13 ago'!L140</f>
        <v>0.4230769231</v>
      </c>
      <c r="S120" s="97">
        <f>'14 ago'!L140</f>
        <v>0.5769230769</v>
      </c>
      <c r="T120" s="97">
        <f>'15 ago'!L140</f>
        <v>0.6923076923</v>
      </c>
      <c r="U120" s="97">
        <f>'16 ago'!L140</f>
        <v>0.6538461538</v>
      </c>
      <c r="V120" s="97">
        <f>'17 ago'!L140</f>
        <v>0.6923076923</v>
      </c>
      <c r="W120" s="97">
        <f>'18 ago'!L140</f>
        <v>0.3076923077</v>
      </c>
      <c r="X120" s="97">
        <f>'19 ago'!L140</f>
        <v>0.6153846154</v>
      </c>
      <c r="Y120" s="97">
        <f>'20 ago'!L140</f>
        <v>0.6538461538</v>
      </c>
      <c r="Z120" s="97">
        <f>'21 ago'!L140</f>
        <v>0.7307692308</v>
      </c>
      <c r="AA120" s="97">
        <f>'22 ago'!L140</f>
        <v>0.3846153846</v>
      </c>
      <c r="AB120" s="97">
        <f>'23 ago'!L140</f>
        <v>0.5384615385</v>
      </c>
      <c r="AC120" s="97">
        <f>'24 ago'!L140</f>
        <v>0.5384615385</v>
      </c>
      <c r="AD120" s="97">
        <f>'25 ago'!L140</f>
        <v>0.5769230769</v>
      </c>
      <c r="AE120" s="97">
        <f>'26 ago'!L140</f>
        <v>0.7307692308</v>
      </c>
      <c r="AF120" s="97">
        <f>'27 ago'!L140</f>
        <v>0.6923076923</v>
      </c>
      <c r="AG120" s="97">
        <f>'28 ago'!L140</f>
        <v>0.8076923077</v>
      </c>
      <c r="AH120" s="97">
        <f>'29 ago'!L140</f>
        <v>0.7692307692</v>
      </c>
      <c r="AI120" s="97">
        <f>'30 ago'!L140</f>
        <v>0.8461538462</v>
      </c>
      <c r="AJ120" s="97">
        <f>'31 de agosto'!L140</f>
        <v>0.8461538462</v>
      </c>
    </row>
    <row r="121" ht="14.25" customHeight="1">
      <c r="A121" s="391"/>
      <c r="B121" s="102"/>
      <c r="C121" s="102" t="s">
        <v>236</v>
      </c>
      <c r="D121" s="102" t="s">
        <v>237</v>
      </c>
      <c r="E121" s="102" t="s">
        <v>13</v>
      </c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</row>
    <row r="122" ht="14.25" customHeight="1">
      <c r="A122" s="391"/>
      <c r="B122" s="102"/>
      <c r="C122" s="102"/>
      <c r="D122" s="102"/>
      <c r="E122" s="102" t="s">
        <v>608</v>
      </c>
      <c r="F122" s="97" t="str">
        <f>'01 ago'!L141</f>
        <v>#DIV/0!</v>
      </c>
      <c r="G122" s="97" t="str">
        <f>'02 ago'!L141</f>
        <v>#DIV/0!</v>
      </c>
      <c r="H122" s="97" t="str">
        <f>'03 ago'!L141</f>
        <v>#DIV/0!</v>
      </c>
      <c r="I122" s="97" t="str">
        <f>'04 ago'!L141</f>
        <v>#DIV/0!</v>
      </c>
      <c r="J122" s="97" t="str">
        <f>'05 ago'!L141</f>
        <v>#DIV/0!</v>
      </c>
      <c r="K122" s="97" t="str">
        <f>'06 ago'!L141</f>
        <v>#DIV/0!</v>
      </c>
      <c r="L122" s="97" t="str">
        <f>'07 ago'!L141</f>
        <v>#DIV/0!</v>
      </c>
      <c r="M122" s="97" t="str">
        <f>'08 ago'!L141</f>
        <v>#DIV/0!</v>
      </c>
      <c r="N122" s="97" t="str">
        <f>'09 ago'!L141</f>
        <v>#DIV/0!</v>
      </c>
      <c r="O122" s="97" t="str">
        <f>'10 ago'!L141</f>
        <v>#DIV/0!</v>
      </c>
      <c r="P122" s="97" t="str">
        <f>'11 ago'!L141</f>
        <v>#DIV/0!</v>
      </c>
      <c r="Q122" s="97" t="str">
        <f>'12 ago'!L141</f>
        <v>#DIV/0!</v>
      </c>
      <c r="R122" s="97" t="str">
        <f>'13 ago'!L141</f>
        <v>#DIV/0!</v>
      </c>
      <c r="S122" s="97" t="str">
        <f>'14 ago'!L141</f>
        <v>#DIV/0!</v>
      </c>
      <c r="T122" s="97" t="str">
        <f>'15 ago'!L141</f>
        <v>#DIV/0!</v>
      </c>
      <c r="U122" s="97" t="str">
        <f>'16 ago'!L141</f>
        <v>#DIV/0!</v>
      </c>
      <c r="V122" s="97" t="str">
        <f>'17 ago'!L141</f>
        <v>#DIV/0!</v>
      </c>
      <c r="W122" s="97" t="str">
        <f>'18 ago'!L141</f>
        <v>#DIV/0!</v>
      </c>
      <c r="X122" s="97" t="str">
        <f>'19 ago'!L141</f>
        <v>#DIV/0!</v>
      </c>
      <c r="Y122" s="97" t="str">
        <f>'20 ago'!L141</f>
        <v>#DIV/0!</v>
      </c>
      <c r="Z122" s="97" t="str">
        <f>'21 ago'!L141</f>
        <v>#DIV/0!</v>
      </c>
      <c r="AA122" s="97" t="str">
        <f>'22 ago'!L141</f>
        <v>#DIV/0!</v>
      </c>
      <c r="AB122" s="97" t="str">
        <f>'23 ago'!L141</f>
        <v>#DIV/0!</v>
      </c>
      <c r="AC122" s="97" t="str">
        <f>'24 ago'!L141</f>
        <v>#DIV/0!</v>
      </c>
      <c r="AD122" s="97" t="str">
        <f>'25 ago'!L141</f>
        <v>#DIV/0!</v>
      </c>
      <c r="AE122" s="97" t="str">
        <f>'26 ago'!L141</f>
        <v>#DIV/0!</v>
      </c>
      <c r="AF122" s="97" t="str">
        <f>'27 ago'!L141</f>
        <v>#DIV/0!</v>
      </c>
      <c r="AG122" s="97" t="str">
        <f>'28 ago'!L141</f>
        <v>#DIV/0!</v>
      </c>
      <c r="AH122" s="97" t="str">
        <f>'29 ago'!L141</f>
        <v>#DIV/0!</v>
      </c>
      <c r="AI122" s="97" t="str">
        <f>'30 ago'!L141</f>
        <v>#DIV/0!</v>
      </c>
      <c r="AJ122" s="97" t="str">
        <f>'31 de agosto'!L141</f>
        <v>#DIV/0!</v>
      </c>
    </row>
    <row r="123" ht="14.25" customHeight="1">
      <c r="A123" s="391"/>
      <c r="B123" s="102"/>
      <c r="C123" s="102" t="s">
        <v>238</v>
      </c>
      <c r="D123" s="102" t="s">
        <v>239</v>
      </c>
      <c r="E123" s="102" t="s">
        <v>13</v>
      </c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</row>
    <row r="124" ht="14.25" customHeight="1">
      <c r="A124" s="391"/>
      <c r="B124" s="102"/>
      <c r="C124" s="102"/>
      <c r="D124" s="102"/>
      <c r="E124" s="102" t="s">
        <v>608</v>
      </c>
      <c r="F124" s="97" t="str">
        <f>'01 ago'!L142</f>
        <v>#DIV/0!</v>
      </c>
      <c r="G124" s="97" t="str">
        <f>'02 ago'!L142</f>
        <v>#DIV/0!</v>
      </c>
      <c r="H124" s="97" t="str">
        <f>'03 ago'!L142</f>
        <v>#DIV/0!</v>
      </c>
      <c r="I124" s="97" t="str">
        <f>'04 ago'!L142</f>
        <v>#DIV/0!</v>
      </c>
      <c r="J124" s="97" t="str">
        <f>'05 ago'!L142</f>
        <v>#DIV/0!</v>
      </c>
      <c r="K124" s="97" t="str">
        <f>'06 ago'!L142</f>
        <v>#DIV/0!</v>
      </c>
      <c r="L124" s="97" t="str">
        <f>'07 ago'!L142</f>
        <v>#DIV/0!</v>
      </c>
      <c r="M124" s="97" t="str">
        <f>'08 ago'!L142</f>
        <v>#DIV/0!</v>
      </c>
      <c r="N124" s="97" t="str">
        <f>'09 ago'!L142</f>
        <v>#DIV/0!</v>
      </c>
      <c r="O124" s="97" t="str">
        <f>'10 ago'!L142</f>
        <v>#DIV/0!</v>
      </c>
      <c r="P124" s="97" t="str">
        <f>'11 ago'!L142</f>
        <v>#DIV/0!</v>
      </c>
      <c r="Q124" s="97" t="str">
        <f>'12 ago'!L142</f>
        <v>#DIV/0!</v>
      </c>
      <c r="R124" s="97" t="str">
        <f>'13 ago'!L142</f>
        <v>#DIV/0!</v>
      </c>
      <c r="S124" s="97" t="str">
        <f>'14 ago'!L142</f>
        <v>#DIV/0!</v>
      </c>
      <c r="T124" s="97" t="str">
        <f>'15 ago'!L142</f>
        <v>#DIV/0!</v>
      </c>
      <c r="U124" s="97" t="str">
        <f>'16 ago'!L142</f>
        <v>#DIV/0!</v>
      </c>
      <c r="V124" s="97" t="str">
        <f>'17 ago'!L142</f>
        <v>#DIV/0!</v>
      </c>
      <c r="W124" s="97" t="str">
        <f>'18 ago'!L142</f>
        <v>#DIV/0!</v>
      </c>
      <c r="X124" s="97" t="str">
        <f>'19 ago'!L142</f>
        <v>#DIV/0!</v>
      </c>
      <c r="Y124" s="97" t="str">
        <f>'20 ago'!L142</f>
        <v>#DIV/0!</v>
      </c>
      <c r="Z124" s="97" t="str">
        <f>'21 ago'!L142</f>
        <v>#DIV/0!</v>
      </c>
      <c r="AA124" s="97" t="str">
        <f>'22 ago'!L142</f>
        <v>#DIV/0!</v>
      </c>
      <c r="AB124" s="97" t="str">
        <f>'23 ago'!L142</f>
        <v>#DIV/0!</v>
      </c>
      <c r="AC124" s="97" t="str">
        <f>'24 ago'!L142</f>
        <v>#DIV/0!</v>
      </c>
      <c r="AD124" s="97" t="str">
        <f>'25 ago'!L142</f>
        <v>#DIV/0!</v>
      </c>
      <c r="AE124" s="97" t="str">
        <f>'26 ago'!L142</f>
        <v>#DIV/0!</v>
      </c>
      <c r="AF124" s="97" t="str">
        <f>'27 ago'!L142</f>
        <v>#DIV/0!</v>
      </c>
      <c r="AG124" s="97" t="str">
        <f>'28 ago'!L142</f>
        <v>#DIV/0!</v>
      </c>
      <c r="AH124" s="97" t="str">
        <f>'29 ago'!L142</f>
        <v>#DIV/0!</v>
      </c>
      <c r="AI124" s="97" t="str">
        <f>'30 ago'!L142</f>
        <v>#DIV/0!</v>
      </c>
      <c r="AJ124" s="97" t="str">
        <f>'31 de agosto'!L142</f>
        <v>#DIV/0!</v>
      </c>
    </row>
    <row r="125" ht="14.25" customHeight="1">
      <c r="A125" s="391"/>
      <c r="B125" s="102"/>
      <c r="C125" s="102" t="s">
        <v>241</v>
      </c>
      <c r="D125" s="102" t="s">
        <v>191</v>
      </c>
      <c r="E125" s="102" t="s">
        <v>13</v>
      </c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</row>
    <row r="126" ht="14.25" customHeight="1">
      <c r="A126" s="391"/>
      <c r="B126" s="102"/>
      <c r="C126" s="102"/>
      <c r="D126" s="102"/>
      <c r="E126" s="102" t="s">
        <v>608</v>
      </c>
      <c r="F126" s="97" t="str">
        <f>'01 ago'!L144</f>
        <v>#DIV/0!</v>
      </c>
      <c r="G126" s="97" t="str">
        <f>'02 ago'!L144</f>
        <v>#DIV/0!</v>
      </c>
      <c r="H126" s="97" t="str">
        <f>'03 ago'!L144</f>
        <v>#DIV/0!</v>
      </c>
      <c r="I126" s="97" t="str">
        <f>'04 ago'!L144</f>
        <v>#DIV/0!</v>
      </c>
      <c r="J126" s="97" t="str">
        <f>'05 ago'!L144</f>
        <v>#DIV/0!</v>
      </c>
      <c r="K126" s="97" t="str">
        <f>'06 ago'!L144</f>
        <v>#DIV/0!</v>
      </c>
      <c r="L126" s="97" t="str">
        <f>'07 ago'!L144</f>
        <v>#DIV/0!</v>
      </c>
      <c r="M126" s="97" t="str">
        <f>'08 ago'!L144</f>
        <v>#DIV/0!</v>
      </c>
      <c r="N126" s="97" t="str">
        <f>'09 ago'!L144</f>
        <v>#DIV/0!</v>
      </c>
      <c r="O126" s="97" t="str">
        <f>'10 ago'!L144</f>
        <v>#DIV/0!</v>
      </c>
      <c r="P126" s="97" t="str">
        <f>'11 ago'!L144</f>
        <v>#DIV/0!</v>
      </c>
      <c r="Q126" s="97" t="str">
        <f>'12 ago'!L144</f>
        <v>#DIV/0!</v>
      </c>
      <c r="R126" s="97" t="str">
        <f>'13 ago'!L144</f>
        <v>#DIV/0!</v>
      </c>
      <c r="S126" s="97" t="str">
        <f>'14 ago'!L144</f>
        <v>#DIV/0!</v>
      </c>
      <c r="T126" s="97" t="str">
        <f>'15 ago'!L144</f>
        <v>#DIV/0!</v>
      </c>
      <c r="U126" s="97" t="str">
        <f>'16 ago'!L144</f>
        <v>#DIV/0!</v>
      </c>
      <c r="V126" s="97" t="str">
        <f>'17 ago'!L144</f>
        <v>#DIV/0!</v>
      </c>
      <c r="W126" s="97" t="str">
        <f>'18 ago'!L144</f>
        <v>#DIV/0!</v>
      </c>
      <c r="X126" s="97" t="str">
        <f>'19 ago'!L144</f>
        <v>#DIV/0!</v>
      </c>
      <c r="Y126" s="97" t="str">
        <f>'20 ago'!L144</f>
        <v>#DIV/0!</v>
      </c>
      <c r="Z126" s="97" t="str">
        <f>'21 ago'!L144</f>
        <v>#DIV/0!</v>
      </c>
      <c r="AA126" s="97" t="str">
        <f>'22 ago'!L144</f>
        <v>#DIV/0!</v>
      </c>
      <c r="AB126" s="97" t="str">
        <f>'23 ago'!L144</f>
        <v>#DIV/0!</v>
      </c>
      <c r="AC126" s="97" t="str">
        <f>'24 ago'!L144</f>
        <v>#DIV/0!</v>
      </c>
      <c r="AD126" s="97" t="str">
        <f>'25 ago'!L144</f>
        <v>#DIV/0!</v>
      </c>
      <c r="AE126" s="97" t="str">
        <f>'26 ago'!L144</f>
        <v>#DIV/0!</v>
      </c>
      <c r="AF126" s="97" t="str">
        <f>'27 ago'!L144</f>
        <v>#DIV/0!</v>
      </c>
      <c r="AG126" s="97" t="str">
        <f>'28 ago'!L144</f>
        <v>#DIV/0!</v>
      </c>
      <c r="AH126" s="97" t="str">
        <f>'29 ago'!L144</f>
        <v>#DIV/0!</v>
      </c>
      <c r="AI126" s="97" t="str">
        <f>'30 ago'!L144</f>
        <v>#DIV/0!</v>
      </c>
      <c r="AJ126" s="97" t="str">
        <f>'31 de agosto'!L144</f>
        <v>#DIV/0!</v>
      </c>
    </row>
    <row r="127" ht="14.25" customHeight="1">
      <c r="A127" s="391"/>
      <c r="B127" s="102"/>
      <c r="C127" s="102" t="s">
        <v>242</v>
      </c>
      <c r="D127" s="102" t="s">
        <v>243</v>
      </c>
      <c r="E127" s="102" t="s">
        <v>13</v>
      </c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</row>
    <row r="128" ht="14.25" customHeight="1">
      <c r="A128" s="391"/>
      <c r="B128" s="102"/>
      <c r="C128" s="102"/>
      <c r="D128" s="102"/>
      <c r="E128" s="102" t="s">
        <v>608</v>
      </c>
      <c r="F128" s="97">
        <f>'01 ago'!L145</f>
        <v>0.1666666667</v>
      </c>
      <c r="G128" s="97">
        <f>'02 ago'!L145</f>
        <v>0.1666666667</v>
      </c>
      <c r="H128" s="97">
        <f>'03 ago'!L145</f>
        <v>0.1666666667</v>
      </c>
      <c r="I128" s="97">
        <f>'04 ago'!L145</f>
        <v>0.1666666667</v>
      </c>
      <c r="J128" s="97">
        <f>'05 ago'!L145</f>
        <v>0.1666666667</v>
      </c>
      <c r="K128" s="97">
        <f>'06 ago'!L145</f>
        <v>0.1666666667</v>
      </c>
      <c r="L128" s="97">
        <f>'07 ago'!L145</f>
        <v>0</v>
      </c>
      <c r="M128" s="97">
        <f>'08 ago'!L145</f>
        <v>0</v>
      </c>
      <c r="N128" s="97">
        <f>'09 ago'!L145</f>
        <v>0</v>
      </c>
      <c r="O128" s="97">
        <f>'10 ago'!L145</f>
        <v>0</v>
      </c>
      <c r="P128" s="97">
        <f>'11 ago'!L145</f>
        <v>0.08333333333</v>
      </c>
      <c r="Q128" s="97">
        <f>'12 ago'!L145</f>
        <v>0.08333333333</v>
      </c>
      <c r="R128" s="97">
        <f>'13 ago'!L145</f>
        <v>0.08333333333</v>
      </c>
      <c r="S128" s="97">
        <f>'14 ago'!L145</f>
        <v>0.08333333333</v>
      </c>
      <c r="T128" s="97">
        <f>'15 ago'!L145</f>
        <v>0.1666666667</v>
      </c>
      <c r="U128" s="97">
        <f>'16 ago'!L145</f>
        <v>0.25</v>
      </c>
      <c r="V128" s="97">
        <f>'17 ago'!L145</f>
        <v>0.5</v>
      </c>
      <c r="W128" s="97" t="str">
        <f>'18 ago'!L144</f>
        <v>#DIV/0!</v>
      </c>
      <c r="X128" s="97">
        <f>'19 ago'!L145</f>
        <v>0.5</v>
      </c>
      <c r="Y128" s="97">
        <f>'20 ago'!L145</f>
        <v>0.5</v>
      </c>
      <c r="Z128" s="97">
        <f>'21 ago'!L145</f>
        <v>0.5</v>
      </c>
      <c r="AA128" s="97">
        <f>'22 ago'!L145</f>
        <v>0.08333333333</v>
      </c>
      <c r="AB128" s="97">
        <f>'23 ago'!L145</f>
        <v>0.08333333333</v>
      </c>
      <c r="AC128" s="97">
        <f>'24 ago'!L145</f>
        <v>0.08333333333</v>
      </c>
      <c r="AD128" s="97">
        <f>'25 ago'!L145</f>
        <v>0.1666666667</v>
      </c>
      <c r="AE128" s="97">
        <f>'26 ago'!L145</f>
        <v>0.25</v>
      </c>
      <c r="AF128" s="97">
        <f>'27 ago'!L145</f>
        <v>0.5833333333</v>
      </c>
      <c r="AG128" s="97">
        <f>'28 ago'!L145</f>
        <v>0.5833333333</v>
      </c>
      <c r="AH128" s="97">
        <f>'29 ago'!L145</f>
        <v>0.5</v>
      </c>
      <c r="AI128" s="97">
        <f>'30 ago'!L145</f>
        <v>0.5833333333</v>
      </c>
      <c r="AJ128" s="97">
        <f>'31 de agosto'!L145</f>
        <v>0.5833333333</v>
      </c>
    </row>
    <row r="129" ht="14.25" customHeight="1">
      <c r="A129" s="391"/>
      <c r="B129" s="102" t="s">
        <v>245</v>
      </c>
      <c r="C129" s="102" t="s">
        <v>246</v>
      </c>
      <c r="D129" s="102" t="s">
        <v>247</v>
      </c>
      <c r="E129" s="102" t="s">
        <v>13</v>
      </c>
      <c r="F129" s="97">
        <f>'01 ago'!H147</f>
        <v>0.6428571429</v>
      </c>
      <c r="G129" s="97">
        <f>'02 ago'!H147</f>
        <v>0.5357142857</v>
      </c>
      <c r="H129" s="97">
        <f>'03 ago'!H147</f>
        <v>0.6071428571</v>
      </c>
      <c r="I129" s="97">
        <f>'04 ago'!H147</f>
        <v>0.5714285714</v>
      </c>
      <c r="J129" s="97">
        <f>'05 ago'!H147</f>
        <v>0.6428571429</v>
      </c>
      <c r="K129" s="97">
        <f>'06 ago'!H147</f>
        <v>0.6428571429</v>
      </c>
      <c r="L129" s="97">
        <f>'07 ago'!H147</f>
        <v>0.6071428571</v>
      </c>
      <c r="M129" s="97">
        <f>'08 ago'!H147</f>
        <v>0.6785714286</v>
      </c>
      <c r="N129" s="97">
        <f>'09 ago'!H147</f>
        <v>0.6428571429</v>
      </c>
      <c r="O129" s="97">
        <f>'10 ago'!H147</f>
        <v>0.5714285714</v>
      </c>
      <c r="P129" s="97">
        <f>'11 ago'!H147</f>
        <v>0.5714285714</v>
      </c>
      <c r="Q129" s="97">
        <f>'12 ago'!H147</f>
        <v>0.4642857143</v>
      </c>
      <c r="R129" s="97">
        <f>'13 ago'!H147</f>
        <v>0.3214285714</v>
      </c>
      <c r="S129" s="97">
        <f>'14 ago'!H147</f>
        <v>0.3571428571</v>
      </c>
      <c r="T129" s="97">
        <f>'15 ago'!H147</f>
        <v>0.3571428571</v>
      </c>
      <c r="U129" s="97">
        <f>'16 ago'!H147</f>
        <v>0.4285714286</v>
      </c>
      <c r="V129" s="97">
        <f>'17 ago'!H147</f>
        <v>0.4285714286</v>
      </c>
      <c r="W129" s="97">
        <f>'18 ago'!H147</f>
        <v>0.4285714286</v>
      </c>
      <c r="X129" s="97">
        <f>'19 ago'!H147</f>
        <v>0.5</v>
      </c>
      <c r="Y129" s="97">
        <f>'20 ago'!H147</f>
        <v>0.6428571429</v>
      </c>
      <c r="Z129" s="97">
        <f>'21 ago'!H147</f>
        <v>0.6071428571</v>
      </c>
      <c r="AA129" s="97">
        <f>'22 ago'!H147</f>
        <v>0.5714285714</v>
      </c>
      <c r="AB129" s="97">
        <f>'23 ago'!H147</f>
        <v>0.5714285714</v>
      </c>
      <c r="AC129" s="97">
        <f>'24 ago'!H147</f>
        <v>0.6785714286</v>
      </c>
      <c r="AD129" s="97">
        <f>'25 ago'!H147</f>
        <v>0.6428571429</v>
      </c>
      <c r="AE129" s="97">
        <f>'26 ago'!H147</f>
        <v>0.6071428571</v>
      </c>
      <c r="AF129" s="97">
        <f>'27 ago'!H147</f>
        <v>0.5357142857</v>
      </c>
      <c r="AG129" s="97">
        <f>'28 ago'!H147</f>
        <v>0.5</v>
      </c>
      <c r="AH129" s="97">
        <f>'29 ago'!H147</f>
        <v>0.4285714286</v>
      </c>
      <c r="AI129" s="97">
        <f>'30 ago'!H147</f>
        <v>0.3928571429</v>
      </c>
      <c r="AJ129" s="97">
        <f>'31 de agosto'!H147</f>
        <v>0.3571428571</v>
      </c>
    </row>
    <row r="130" ht="14.25" customHeight="1">
      <c r="A130" s="391"/>
      <c r="B130" s="102"/>
      <c r="C130" s="102"/>
      <c r="D130" s="102"/>
      <c r="E130" s="102" t="s">
        <v>608</v>
      </c>
      <c r="F130" s="97">
        <f>'01 ago'!L147</f>
        <v>0.4</v>
      </c>
      <c r="G130" s="97">
        <f>'02 ago'!L147</f>
        <v>0.6</v>
      </c>
      <c r="H130" s="97">
        <f>'03 ago'!L147</f>
        <v>0.55</v>
      </c>
      <c r="I130" s="97">
        <f>'04 ago'!L147</f>
        <v>0.55</v>
      </c>
      <c r="J130" s="97">
        <f>'05 ago'!L147</f>
        <v>0.6</v>
      </c>
      <c r="K130" s="97">
        <f>'06 ago'!L147</f>
        <v>0.7</v>
      </c>
      <c r="L130" s="97">
        <f>'07 ago'!L147</f>
        <v>0.85</v>
      </c>
      <c r="M130" s="97">
        <f>'08 ago'!L147</f>
        <v>0.65</v>
      </c>
      <c r="N130" s="97">
        <f>'09 ago'!L147</f>
        <v>0.55</v>
      </c>
      <c r="O130" s="97">
        <f>'10 ago'!L147</f>
        <v>0.55</v>
      </c>
      <c r="P130" s="97">
        <f>'11 ago'!L147</f>
        <v>0.6</v>
      </c>
      <c r="Q130" s="97">
        <f>'12 ago'!L147</f>
        <v>0.65</v>
      </c>
      <c r="R130" s="97">
        <f>'13 ago'!L147</f>
        <v>0.85</v>
      </c>
      <c r="S130" s="97">
        <f>'14 ago'!L147</f>
        <v>0.75</v>
      </c>
      <c r="T130" s="97">
        <f>'15 ago'!L147</f>
        <v>0.8</v>
      </c>
      <c r="U130" s="97">
        <f>'16 ago'!L147</f>
        <v>0.8</v>
      </c>
      <c r="V130" s="97">
        <f>'17 ago'!L147</f>
        <v>0.85</v>
      </c>
      <c r="W130" s="97">
        <f>'18 ago'!L147</f>
        <v>0.85</v>
      </c>
      <c r="X130" s="97">
        <f>'19 ago'!L147</f>
        <v>0.85</v>
      </c>
      <c r="Y130" s="97">
        <f>'20 ago'!L147</f>
        <v>0.7</v>
      </c>
      <c r="Z130" s="97">
        <f>'21 ago'!H147</f>
        <v>0.6071428571</v>
      </c>
      <c r="AA130" s="97">
        <f>'22 ago'!L147</f>
        <v>0.9</v>
      </c>
      <c r="AB130" s="97">
        <f>'23 ago'!L147</f>
        <v>0.85</v>
      </c>
      <c r="AC130" s="97">
        <f>'24 ago'!L147</f>
        <v>0.6</v>
      </c>
      <c r="AD130" s="97">
        <f>'25 ago'!L147</f>
        <v>0.75</v>
      </c>
      <c r="AE130" s="97">
        <f>'26 ago'!L147</f>
        <v>0.7</v>
      </c>
      <c r="AF130" s="97">
        <f>'27 ago'!L147</f>
        <v>0.9</v>
      </c>
      <c r="AG130" s="97">
        <f>'28 ago'!L147</f>
        <v>0.85</v>
      </c>
      <c r="AH130" s="97">
        <f>'29 ago'!H147</f>
        <v>0.4285714286</v>
      </c>
      <c r="AI130" s="97">
        <f>'30 ago'!L147</f>
        <v>0.7</v>
      </c>
      <c r="AJ130" s="97">
        <f>'31 de agosto'!L147</f>
        <v>0.8</v>
      </c>
    </row>
    <row r="131" ht="14.25" customHeight="1">
      <c r="A131" s="391"/>
      <c r="B131" s="102"/>
      <c r="C131" s="102" t="s">
        <v>249</v>
      </c>
      <c r="D131" s="102" t="s">
        <v>250</v>
      </c>
      <c r="E131" s="102" t="s">
        <v>13</v>
      </c>
      <c r="F131" s="97">
        <f>'01 ago'!H149</f>
        <v>0.625</v>
      </c>
      <c r="G131" s="97">
        <f>'02 ago'!H149</f>
        <v>0.6666666667</v>
      </c>
      <c r="H131" s="97">
        <f>'03 ago'!H149</f>
        <v>0.625</v>
      </c>
      <c r="I131" s="97">
        <f>'04 ago'!H149</f>
        <v>0.6666666667</v>
      </c>
      <c r="J131" s="97">
        <f>'05 ago'!H149</f>
        <v>0.7083333333</v>
      </c>
      <c r="K131" s="97">
        <f>'06 ago'!H149</f>
        <v>0.7916666667</v>
      </c>
      <c r="L131" s="97">
        <f>'07 ago'!H149</f>
        <v>0.8333333333</v>
      </c>
      <c r="M131" s="97">
        <f>'08 ago'!H149</f>
        <v>0.875</v>
      </c>
      <c r="N131" s="97">
        <f>'09 ago'!H149</f>
        <v>0.875</v>
      </c>
      <c r="O131" s="97">
        <f>'10 ago'!H149</f>
        <v>0.875</v>
      </c>
      <c r="P131" s="97">
        <f>'11 ago'!H149</f>
        <v>0.875</v>
      </c>
      <c r="Q131" s="97">
        <f>'12 ago'!H149</f>
        <v>0.8333333333</v>
      </c>
      <c r="R131" s="97">
        <f>'13 ago'!H149</f>
        <v>0.875</v>
      </c>
      <c r="S131" s="97">
        <f>'14 ago'!H149</f>
        <v>0.9166666667</v>
      </c>
      <c r="T131" s="97">
        <f>'15 ago'!H149</f>
        <v>0.9583333333</v>
      </c>
      <c r="U131" s="97">
        <f>'16 ago'!H149</f>
        <v>0.9583333333</v>
      </c>
      <c r="V131" s="97">
        <f>'17 ago'!H149</f>
        <v>0.9583333333</v>
      </c>
      <c r="W131" s="97">
        <f>'18 ago'!H149</f>
        <v>1</v>
      </c>
      <c r="X131" s="97">
        <f>'19 ago'!H149</f>
        <v>0.9583333333</v>
      </c>
      <c r="Y131" s="97">
        <f>'20 ago'!H149</f>
        <v>0.9166666667</v>
      </c>
      <c r="Z131" s="97">
        <f>'21 ago'!L147</f>
        <v>0.75</v>
      </c>
      <c r="AA131" s="97">
        <f>'22 ago'!H149</f>
        <v>0.9583333333</v>
      </c>
      <c r="AB131" s="97">
        <f>'23 ago'!H149</f>
        <v>1</v>
      </c>
      <c r="AC131" s="97">
        <f>'24 ago'!H149</f>
        <v>1</v>
      </c>
      <c r="AD131" s="97">
        <f>'25 ago'!H149</f>
        <v>0.8333333333</v>
      </c>
      <c r="AE131" s="97">
        <f>'26 ago'!H149</f>
        <v>0.7916666667</v>
      </c>
      <c r="AF131" s="97">
        <f>'27 ago'!H149</f>
        <v>0.7916666667</v>
      </c>
      <c r="AG131" s="97">
        <f>'28 ago'!H147</f>
        <v>0.5</v>
      </c>
      <c r="AH131" s="97">
        <f>'29 ago'!H149</f>
        <v>0.7916666667</v>
      </c>
      <c r="AI131" s="97">
        <f>'30 ago'!H149</f>
        <v>0.7916666667</v>
      </c>
      <c r="AJ131" s="97">
        <f>'31 de agosto'!H149</f>
        <v>0.75</v>
      </c>
    </row>
    <row r="132" ht="14.25" customHeight="1">
      <c r="A132" s="391"/>
      <c r="B132" s="102"/>
      <c r="C132" s="102"/>
      <c r="D132" s="102"/>
      <c r="E132" s="102" t="s">
        <v>608</v>
      </c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</row>
    <row r="133" ht="14.25" customHeight="1">
      <c r="A133" s="391"/>
      <c r="B133" s="102"/>
      <c r="C133" s="102" t="s">
        <v>258</v>
      </c>
      <c r="D133" s="102" t="s">
        <v>259</v>
      </c>
      <c r="E133" s="102" t="s">
        <v>13</v>
      </c>
      <c r="F133" s="97">
        <f>'01 ago'!H155</f>
        <v>0</v>
      </c>
      <c r="G133" s="97">
        <f>'02 ago'!H155</f>
        <v>0.9</v>
      </c>
      <c r="H133" s="97">
        <f>'03 ago'!H155</f>
        <v>0.9</v>
      </c>
      <c r="I133" s="97">
        <f>'04 ago'!H155</f>
        <v>0.7</v>
      </c>
      <c r="J133" s="97">
        <f>'05 ago'!H155</f>
        <v>0.8</v>
      </c>
      <c r="K133" s="97">
        <f>'06 ago'!H155</f>
        <v>0.8</v>
      </c>
      <c r="L133" s="97">
        <f>'07 ago'!H155</f>
        <v>0.8</v>
      </c>
      <c r="M133" s="97">
        <f>'08 ago'!H155</f>
        <v>0.8</v>
      </c>
      <c r="N133" s="97">
        <f>'09 ago'!H155</f>
        <v>0.9</v>
      </c>
      <c r="O133" s="97">
        <f>'10 ago'!H155</f>
        <v>1</v>
      </c>
      <c r="P133" s="97">
        <f>'11 ago'!H155</f>
        <v>0.9</v>
      </c>
      <c r="Q133" s="97">
        <f>'12 ago'!H155</f>
        <v>0.8</v>
      </c>
      <c r="R133" s="97">
        <f>'13 ago'!H155</f>
        <v>0</v>
      </c>
      <c r="S133" s="97">
        <f>'14 ago'!H155</f>
        <v>0.9</v>
      </c>
      <c r="T133" s="97">
        <f>'15 ago'!H155</f>
        <v>0.7</v>
      </c>
      <c r="U133" s="97">
        <f>'16 ago'!H155</f>
        <v>0.7</v>
      </c>
      <c r="V133" s="97">
        <f>'17 ago'!H155</f>
        <v>0.9</v>
      </c>
      <c r="W133" s="97">
        <f>'18 ago'!H155</f>
        <v>0.9</v>
      </c>
      <c r="X133" s="97">
        <f>'19 ago'!H155</f>
        <v>0.8</v>
      </c>
      <c r="Y133" s="97">
        <f>'20 ago'!H155</f>
        <v>0.6</v>
      </c>
      <c r="Z133" s="97">
        <f>'21 ago'!H155</f>
        <v>0.6</v>
      </c>
      <c r="AA133" s="97">
        <f>'22 ago'!H155</f>
        <v>0.7</v>
      </c>
      <c r="AB133" s="97">
        <f>'23 ago'!H155</f>
        <v>0.8</v>
      </c>
      <c r="AC133" s="97">
        <f>'24 ago'!H155</f>
        <v>0.7</v>
      </c>
      <c r="AD133" s="97">
        <f>'25 ago'!H155</f>
        <v>0.8</v>
      </c>
      <c r="AE133" s="97">
        <f>'26 ago'!H155</f>
        <v>0.8</v>
      </c>
      <c r="AF133" s="97">
        <f>'27 ago'!H155</f>
        <v>0.8</v>
      </c>
      <c r="AG133" s="97">
        <f>'28 ago'!H155</f>
        <v>0.7</v>
      </c>
      <c r="AH133" s="97">
        <f>'29 ago'!H155</f>
        <v>0.6</v>
      </c>
      <c r="AI133" s="97">
        <f>'30 ago'!H155</f>
        <v>0.6</v>
      </c>
      <c r="AJ133" s="97">
        <f>'31 de agosto'!H155</f>
        <v>0.5</v>
      </c>
    </row>
    <row r="134" ht="14.25" customHeight="1">
      <c r="A134" s="391"/>
      <c r="B134" s="102"/>
      <c r="C134" s="102"/>
      <c r="D134" s="102"/>
      <c r="E134" s="102" t="s">
        <v>608</v>
      </c>
      <c r="F134" s="97">
        <f>'01 ago'!L155</f>
        <v>0</v>
      </c>
      <c r="G134" s="97">
        <f>'02 ago'!L155</f>
        <v>0.75</v>
      </c>
      <c r="H134" s="97">
        <f>'03 ago'!L155</f>
        <v>0.75</v>
      </c>
      <c r="I134" s="97">
        <f>'04 ago'!L155</f>
        <v>0.875</v>
      </c>
      <c r="J134" s="97">
        <f>'05 ago'!L155</f>
        <v>1</v>
      </c>
      <c r="K134" s="97">
        <f>'06 ago'!L155</f>
        <v>1</v>
      </c>
      <c r="L134" s="97">
        <f>'07 ago'!L155</f>
        <v>1</v>
      </c>
      <c r="M134" s="97">
        <f>'08 ago'!L155</f>
        <v>1</v>
      </c>
      <c r="N134" s="97">
        <f>'09 ago'!L155</f>
        <v>0.75</v>
      </c>
      <c r="O134" s="97">
        <f>'10 ago'!L155</f>
        <v>0.75</v>
      </c>
      <c r="P134" s="97">
        <f>'11 ago'!L155</f>
        <v>1</v>
      </c>
      <c r="Q134" s="97">
        <f>'12 ago'!L155</f>
        <v>1</v>
      </c>
      <c r="R134" s="97">
        <f>'13 ago'!L155</f>
        <v>0</v>
      </c>
      <c r="S134" s="97">
        <f>'14 ago'!L155</f>
        <v>0.75</v>
      </c>
      <c r="T134" s="97">
        <f>'15 ago'!L155</f>
        <v>0.875</v>
      </c>
      <c r="U134" s="97">
        <f>'16 ago'!L155</f>
        <v>0.75</v>
      </c>
      <c r="V134" s="97">
        <f>'17 ago'!L155</f>
        <v>0.75</v>
      </c>
      <c r="W134" s="97">
        <f>'18 ago'!L155</f>
        <v>0.625</v>
      </c>
      <c r="X134" s="97">
        <f>'19 ago'!L155</f>
        <v>0.875</v>
      </c>
      <c r="Y134" s="97">
        <f>'20 ago'!L155</f>
        <v>1</v>
      </c>
      <c r="Z134" s="97">
        <f>'21 ago'!L155</f>
        <v>0.875</v>
      </c>
      <c r="AA134" s="97">
        <f>'22 ago'!L155</f>
        <v>0.625</v>
      </c>
      <c r="AB134" s="97">
        <f>'23 ago'!L155</f>
        <v>0.625</v>
      </c>
      <c r="AC134" s="97">
        <f>'24 ago'!L155</f>
        <v>0.75</v>
      </c>
      <c r="AD134" s="97">
        <f>'25 ago'!L155</f>
        <v>1</v>
      </c>
      <c r="AE134" s="97">
        <f>'26 ago'!L155</f>
        <v>1</v>
      </c>
      <c r="AF134" s="97">
        <f>'27 ago'!L155</f>
        <v>1</v>
      </c>
      <c r="AG134" s="97">
        <f>'28 ago'!L155</f>
        <v>0.75</v>
      </c>
      <c r="AH134" s="97">
        <f>'29 ago'!L155</f>
        <v>0.75</v>
      </c>
      <c r="AI134" s="97">
        <f>'30 ago'!L155</f>
        <v>0.875</v>
      </c>
      <c r="AJ134" s="97">
        <f>'31 de agosto'!L155</f>
        <v>1</v>
      </c>
    </row>
    <row r="135" ht="14.25" customHeight="1">
      <c r="A135" s="391"/>
      <c r="B135" s="102"/>
      <c r="C135" s="102" t="s">
        <v>264</v>
      </c>
      <c r="D135" s="102" t="s">
        <v>265</v>
      </c>
      <c r="E135" s="102" t="s">
        <v>13</v>
      </c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</row>
    <row r="136" ht="14.25" customHeight="1">
      <c r="A136" s="391"/>
      <c r="B136" s="102"/>
      <c r="C136" s="102"/>
      <c r="D136" s="102"/>
      <c r="E136" s="102" t="s">
        <v>608</v>
      </c>
      <c r="F136" s="97" t="str">
        <f>'01 ago'!L158</f>
        <v>#DIV/0!</v>
      </c>
      <c r="G136" s="97" t="str">
        <f>'02 ago'!L158</f>
        <v>#DIV/0!</v>
      </c>
      <c r="H136" s="97" t="str">
        <f>'03 ago'!L158</f>
        <v>#DIV/0!</v>
      </c>
      <c r="I136" s="97" t="str">
        <f>'04 ago'!L158</f>
        <v>#DIV/0!</v>
      </c>
      <c r="J136" s="97" t="str">
        <f>'05 ago'!L158</f>
        <v>#DIV/0!</v>
      </c>
      <c r="K136" s="97" t="str">
        <f>'06 ago'!L158</f>
        <v>#DIV/0!</v>
      </c>
      <c r="L136" s="97" t="str">
        <f>'07 ago'!L158</f>
        <v>#DIV/0!</v>
      </c>
      <c r="M136" s="97" t="str">
        <f>'08 ago'!L158</f>
        <v>#DIV/0!</v>
      </c>
      <c r="N136" s="97" t="str">
        <f>'09 ago'!L158</f>
        <v>#DIV/0!</v>
      </c>
      <c r="O136" s="97" t="str">
        <f>'10 ago'!L158</f>
        <v>#DIV/0!</v>
      </c>
      <c r="P136" s="97" t="str">
        <f>'11 ago'!L158</f>
        <v>#DIV/0!</v>
      </c>
      <c r="Q136" s="97" t="str">
        <f>'12 ago'!L158</f>
        <v>#DIV/0!</v>
      </c>
      <c r="R136" s="97" t="str">
        <f>'13 ago'!L158</f>
        <v>#DIV/0!</v>
      </c>
      <c r="S136" s="97" t="str">
        <f>'14 ago'!L158</f>
        <v>#DIV/0!</v>
      </c>
      <c r="T136" s="97" t="str">
        <f>'15 ago'!L158</f>
        <v>#DIV/0!</v>
      </c>
      <c r="U136" s="97" t="str">
        <f>'16 ago'!L158</f>
        <v>#DIV/0!</v>
      </c>
      <c r="V136" s="97" t="str">
        <f>'17 ago'!L158</f>
        <v>#DIV/0!</v>
      </c>
      <c r="W136" s="97" t="str">
        <f>'18 ago'!L158</f>
        <v>#DIV/0!</v>
      </c>
      <c r="X136" s="97" t="str">
        <f>'19 ago'!L158</f>
        <v>#DIV/0!</v>
      </c>
      <c r="Y136" s="97" t="str">
        <f>'20 ago'!L158</f>
        <v>#DIV/0!</v>
      </c>
      <c r="Z136" s="97" t="str">
        <f>'21 ago'!L158</f>
        <v>#DIV/0!</v>
      </c>
      <c r="AA136" s="97" t="str">
        <f>'22 ago'!L158</f>
        <v>#DIV/0!</v>
      </c>
      <c r="AB136" s="97" t="str">
        <f>'23 ago'!L158</f>
        <v>#DIV/0!</v>
      </c>
      <c r="AC136" s="97" t="str">
        <f>'24 ago'!L158</f>
        <v>#DIV/0!</v>
      </c>
      <c r="AD136" s="97" t="str">
        <f>'25 ago'!L158</f>
        <v>#DIV/0!</v>
      </c>
      <c r="AE136" s="97" t="str">
        <f>'26 ago'!L158</f>
        <v>#DIV/0!</v>
      </c>
      <c r="AF136" s="97" t="str">
        <f>'27 ago'!L158</f>
        <v>#DIV/0!</v>
      </c>
      <c r="AG136" s="97" t="str">
        <f>'28 ago'!L158</f>
        <v>#DIV/0!</v>
      </c>
      <c r="AH136" s="97" t="str">
        <f>'29 ago'!L158</f>
        <v>#DIV/0!</v>
      </c>
      <c r="AI136" s="97" t="str">
        <f>'30 ago'!L158</f>
        <v>#DIV/0!</v>
      </c>
      <c r="AJ136" s="97" t="str">
        <f>'31 de agosto'!L158</f>
        <v>#DIV/0!</v>
      </c>
    </row>
    <row r="137" ht="14.25" customHeight="1">
      <c r="A137" s="105" t="s">
        <v>266</v>
      </c>
      <c r="B137" s="5"/>
      <c r="C137" s="5"/>
      <c r="D137" s="22"/>
      <c r="E137" s="417"/>
      <c r="F137" s="109">
        <v>1.0</v>
      </c>
      <c r="G137" s="109">
        <v>2.0</v>
      </c>
      <c r="H137" s="109">
        <v>3.0</v>
      </c>
      <c r="I137" s="109">
        <v>4.0</v>
      </c>
      <c r="J137" s="109">
        <v>5.0</v>
      </c>
      <c r="K137" s="109">
        <v>6.0</v>
      </c>
      <c r="L137" s="109">
        <v>7.0</v>
      </c>
      <c r="M137" s="109">
        <v>8.0</v>
      </c>
      <c r="N137" s="109">
        <v>9.0</v>
      </c>
      <c r="O137" s="109">
        <v>10.0</v>
      </c>
      <c r="P137" s="109">
        <v>11.0</v>
      </c>
      <c r="Q137" s="109">
        <v>12.0</v>
      </c>
      <c r="R137" s="109">
        <v>13.0</v>
      </c>
      <c r="S137" s="109">
        <v>14.0</v>
      </c>
      <c r="T137" s="109">
        <v>15.0</v>
      </c>
      <c r="U137" s="109">
        <v>16.0</v>
      </c>
      <c r="V137" s="109">
        <v>17.0</v>
      </c>
      <c r="W137" s="109">
        <v>18.0</v>
      </c>
      <c r="X137" s="109">
        <v>19.0</v>
      </c>
      <c r="Y137" s="109">
        <v>20.0</v>
      </c>
      <c r="Z137" s="109">
        <v>21.0</v>
      </c>
      <c r="AA137" s="109">
        <v>22.0</v>
      </c>
      <c r="AB137" s="109">
        <v>23.0</v>
      </c>
      <c r="AC137" s="109">
        <v>24.0</v>
      </c>
      <c r="AD137" s="109">
        <v>25.0</v>
      </c>
      <c r="AE137" s="109">
        <v>26.0</v>
      </c>
      <c r="AF137" s="109">
        <v>27.0</v>
      </c>
      <c r="AG137" s="109">
        <v>28.0</v>
      </c>
      <c r="AH137" s="109">
        <v>29.0</v>
      </c>
      <c r="AI137" s="109">
        <v>30.0</v>
      </c>
      <c r="AJ137" s="109">
        <v>31.0</v>
      </c>
    </row>
    <row r="138" ht="14.25" customHeight="1">
      <c r="A138" s="386" t="s">
        <v>267</v>
      </c>
      <c r="B138" s="392" t="s">
        <v>268</v>
      </c>
      <c r="C138" s="392" t="s">
        <v>269</v>
      </c>
      <c r="D138" s="418" t="s">
        <v>270</v>
      </c>
      <c r="E138" s="418" t="s">
        <v>13</v>
      </c>
      <c r="F138" s="419">
        <f>'01 ago'!H160</f>
        <v>0.5789473684</v>
      </c>
      <c r="G138" s="419">
        <f>'02 ago'!H160</f>
        <v>0.5789473684</v>
      </c>
      <c r="H138" s="419">
        <f>'03 ago'!H160</f>
        <v>0.58</v>
      </c>
      <c r="I138" s="419">
        <f>'04 ago'!H160</f>
        <v>0.4210526316</v>
      </c>
      <c r="J138" s="419">
        <f>'05 ago'!H160</f>
        <v>0.3684210526</v>
      </c>
      <c r="K138" s="419">
        <f>'06 ago'!H160</f>
        <v>0.3684210526</v>
      </c>
      <c r="L138" s="419">
        <f>'07 ago'!H160</f>
        <v>0.3684210526</v>
      </c>
      <c r="M138" s="419">
        <f>'08 ago'!H160</f>
        <v>0</v>
      </c>
      <c r="N138" s="419">
        <f>'09 ago'!H160</f>
        <v>0.3684210526</v>
      </c>
      <c r="O138" s="419">
        <f>'10 ago'!H160</f>
        <v>0.3684210526</v>
      </c>
      <c r="P138" s="419">
        <f>'11 ago'!H160</f>
        <v>0.3684210526</v>
      </c>
      <c r="Q138" s="419">
        <f>'12 ago'!H160</f>
        <v>0.3684210526</v>
      </c>
      <c r="R138" s="419">
        <f>'13 ago'!H160</f>
        <v>0.3157894737</v>
      </c>
      <c r="S138" s="419">
        <f>'14 ago'!H160</f>
        <v>0.3157894737</v>
      </c>
      <c r="T138" s="419">
        <f>'15 ago'!H160</f>
        <v>0.3157894737</v>
      </c>
      <c r="U138" s="419">
        <f>'16 ago'!H160</f>
        <v>0.3684210526</v>
      </c>
      <c r="V138" s="419">
        <f>'17 ago'!H160</f>
        <v>0.4736842105</v>
      </c>
      <c r="W138" s="419">
        <f>'18 ago'!H160</f>
        <v>0.3684210526</v>
      </c>
      <c r="X138" s="419">
        <f>'19 ago'!H160</f>
        <v>0.3157894737</v>
      </c>
      <c r="Y138" s="419">
        <f>'20 ago'!H160</f>
        <v>0.4210526316</v>
      </c>
      <c r="Z138" s="419">
        <f>'21 ago'!H160</f>
        <v>0.4210526316</v>
      </c>
      <c r="AA138" s="419">
        <f>'22 ago'!H160</f>
        <v>0.3684210526</v>
      </c>
      <c r="AB138" s="419">
        <f>'23 ago'!H160</f>
        <v>0.3684210526</v>
      </c>
      <c r="AC138" s="419">
        <f>'24 ago'!H160</f>
        <v>0.3684210526</v>
      </c>
      <c r="AD138" s="419">
        <f>'25 ago'!H160</f>
        <v>0.4210526316</v>
      </c>
      <c r="AE138" s="419">
        <f>'26 ago'!H160</f>
        <v>0.2631578947</v>
      </c>
      <c r="AF138" s="419">
        <f>'27 ago'!H160</f>
        <v>0.1578947368</v>
      </c>
      <c r="AG138" s="419">
        <f>'28 ago'!H160</f>
        <v>0.1578947368</v>
      </c>
      <c r="AH138" s="419">
        <f>'29 ago'!H160</f>
        <v>0.2105263158</v>
      </c>
      <c r="AI138" s="419">
        <f>'30 ago'!H160</f>
        <v>0.2105263158</v>
      </c>
      <c r="AJ138" s="419">
        <f>'31 de agosto'!H160</f>
        <v>0.2105263158</v>
      </c>
    </row>
    <row r="139" ht="14.25" customHeight="1">
      <c r="A139" s="386"/>
      <c r="B139" s="392"/>
      <c r="C139" s="392"/>
      <c r="D139" s="418"/>
      <c r="E139" s="418" t="s">
        <v>608</v>
      </c>
      <c r="F139" s="419">
        <f>'01 ago'!L160</f>
        <v>0.7333333333</v>
      </c>
      <c r="G139" s="419">
        <f>'02 ago'!L160</f>
        <v>0.7333333333</v>
      </c>
      <c r="H139" s="419">
        <f>'03 ago'!L160</f>
        <v>0.73</v>
      </c>
      <c r="I139" s="419">
        <f>'04 ago'!L160</f>
        <v>0.6666666667</v>
      </c>
      <c r="J139" s="419">
        <f>'05 ago'!L160</f>
        <v>0.8</v>
      </c>
      <c r="K139" s="419">
        <f>'06 ago'!L160</f>
        <v>0.7333333333</v>
      </c>
      <c r="L139" s="419">
        <f>'07 ago'!L160</f>
        <v>0.6</v>
      </c>
      <c r="M139" s="419">
        <f>'08 ago'!L160</f>
        <v>0</v>
      </c>
      <c r="N139" s="419">
        <f>'09 ago'!L160</f>
        <v>0.5333333333</v>
      </c>
      <c r="O139" s="419">
        <f>'10 ago'!L160</f>
        <v>0.4666666667</v>
      </c>
      <c r="P139" s="419">
        <f>'11 ago'!L160</f>
        <v>0.4</v>
      </c>
      <c r="Q139" s="419">
        <f>'12 ago'!L160</f>
        <v>0.6</v>
      </c>
      <c r="R139" s="419">
        <f>'13 ago'!L160</f>
        <v>0.6666666667</v>
      </c>
      <c r="S139" s="419">
        <f>'14 ago'!L160</f>
        <v>0.6666666667</v>
      </c>
      <c r="T139" s="419">
        <f>'15 ago'!L160</f>
        <v>0.3333333333</v>
      </c>
      <c r="U139" s="419">
        <f>'16 ago'!L160</f>
        <v>0.3333333333</v>
      </c>
      <c r="V139" s="419">
        <f>'17 ago'!L160</f>
        <v>0.2666666667</v>
      </c>
      <c r="W139" s="419">
        <f>'18 ago'!L160</f>
        <v>0.4666666667</v>
      </c>
      <c r="X139" s="419">
        <f>'19 ago'!L160</f>
        <v>0.4</v>
      </c>
      <c r="Y139" s="419">
        <f>'20 ago'!L160</f>
        <v>0.3333333333</v>
      </c>
      <c r="Z139" s="419">
        <f>'21 ago'!L160</f>
        <v>0.4</v>
      </c>
      <c r="AA139" s="419">
        <f>'22 ago'!L160</f>
        <v>0.4</v>
      </c>
      <c r="AB139" s="419">
        <f>'23 ago'!L160</f>
        <v>0.4</v>
      </c>
      <c r="AC139" s="419">
        <f>'24 ago'!L160</f>
        <v>0.4</v>
      </c>
      <c r="AD139" s="419">
        <f>'25 ago'!L160</f>
        <v>0.4666666667</v>
      </c>
      <c r="AE139" s="419">
        <f>'26 ago'!L160</f>
        <v>0.5333333333</v>
      </c>
      <c r="AF139" s="419">
        <f>'27 ago'!L160</f>
        <v>0.6666666667</v>
      </c>
      <c r="AG139" s="419">
        <f>'28 ago'!L160</f>
        <v>0.5333333333</v>
      </c>
      <c r="AH139" s="419">
        <f>'29 ago'!L160</f>
        <v>0.4</v>
      </c>
      <c r="AI139" s="419">
        <f>'30 ago'!L160</f>
        <v>0.4</v>
      </c>
      <c r="AJ139" s="419">
        <f>'31 de agosto'!L160</f>
        <v>0.4</v>
      </c>
    </row>
    <row r="140" ht="14.25" customHeight="1">
      <c r="A140" s="386"/>
      <c r="B140" s="392"/>
      <c r="C140" s="392"/>
      <c r="D140" s="418" t="s">
        <v>272</v>
      </c>
      <c r="E140" s="418" t="s">
        <v>13</v>
      </c>
      <c r="F140" s="419">
        <f>'01 ago'!H162</f>
        <v>0.9</v>
      </c>
      <c r="G140" s="419">
        <f>'02 ago'!H162</f>
        <v>0.9</v>
      </c>
      <c r="H140" s="419" t="str">
        <f>'03 ago'!H161</f>
        <v/>
      </c>
      <c r="I140" s="419">
        <f>'04 ago'!H162</f>
        <v>0.8</v>
      </c>
      <c r="J140" s="419">
        <f>'05 ago'!H162</f>
        <v>0.7</v>
      </c>
      <c r="K140" s="419">
        <f>'06 ago'!H162</f>
        <v>0.7</v>
      </c>
      <c r="L140" s="419">
        <f>'07 ago'!H162</f>
        <v>0.6</v>
      </c>
      <c r="M140" s="419">
        <f>'08 ago'!H162</f>
        <v>0.6</v>
      </c>
      <c r="N140" s="419">
        <f>'09 ago'!H162</f>
        <v>0.7</v>
      </c>
      <c r="O140" s="419">
        <f>'10 ago'!H162</f>
        <v>0.8</v>
      </c>
      <c r="P140" s="419">
        <f>'11 ago'!H162</f>
        <v>0.6</v>
      </c>
      <c r="Q140" s="419">
        <f>'12 ago'!H162</f>
        <v>0.7</v>
      </c>
      <c r="R140" s="419">
        <f>'13 ago'!H162</f>
        <v>0.9</v>
      </c>
      <c r="S140" s="419">
        <f>'14 ago'!H162</f>
        <v>0.7</v>
      </c>
      <c r="T140" s="419">
        <f>'15 ago'!H162</f>
        <v>0.7</v>
      </c>
      <c r="U140" s="419">
        <f>'16 ago'!H162</f>
        <v>0.8</v>
      </c>
      <c r="V140" s="419">
        <f>'17 ago'!H162</f>
        <v>0.5</v>
      </c>
      <c r="W140" s="419">
        <f>'18 ago'!H162</f>
        <v>0.5</v>
      </c>
      <c r="X140" s="419">
        <f>'19 ago'!H162</f>
        <v>0.5</v>
      </c>
      <c r="Y140" s="419">
        <f>'20 ago'!H162</f>
        <v>0.5</v>
      </c>
      <c r="Z140" s="419">
        <f>'21 ago'!H162</f>
        <v>0.5</v>
      </c>
      <c r="AA140" s="419">
        <f>'22 ago'!H162</f>
        <v>0.6</v>
      </c>
      <c r="AB140" s="419">
        <f>'23 ago'!H162</f>
        <v>0.6</v>
      </c>
      <c r="AC140" s="419">
        <f>'24 ago'!H162</f>
        <v>0.6</v>
      </c>
      <c r="AD140" s="419">
        <f>'25 ago'!H162</f>
        <v>0.5</v>
      </c>
      <c r="AE140" s="419">
        <f>'26 ago'!H162</f>
        <v>0.5</v>
      </c>
      <c r="AF140" s="419">
        <f>'27 ago'!H162</f>
        <v>0.5</v>
      </c>
      <c r="AG140" s="419">
        <f>'28 ago'!H162</f>
        <v>0.6</v>
      </c>
      <c r="AH140" s="419">
        <f>'29 ago'!H162</f>
        <v>0.4</v>
      </c>
      <c r="AI140" s="419">
        <f>'30 ago'!H162</f>
        <v>0.4</v>
      </c>
      <c r="AJ140" s="419">
        <f>'31 de agosto'!H162</f>
        <v>0.4</v>
      </c>
    </row>
    <row r="141" ht="14.25" customHeight="1">
      <c r="A141" s="386"/>
      <c r="B141" s="392"/>
      <c r="C141" s="392"/>
      <c r="D141" s="418"/>
      <c r="E141" s="418" t="s">
        <v>608</v>
      </c>
      <c r="F141" s="419">
        <f>'01 ago'!L162</f>
        <v>1</v>
      </c>
      <c r="G141" s="419">
        <f>'02 ago'!L162</f>
        <v>1</v>
      </c>
      <c r="H141" s="419" t="str">
        <f>'03 ago'!L161</f>
        <v/>
      </c>
      <c r="I141" s="419">
        <f>'04 ago'!L162</f>
        <v>1</v>
      </c>
      <c r="J141" s="126">
        <f>'05 ago'!L162</f>
        <v>0.8</v>
      </c>
      <c r="K141" s="126">
        <f>'06 ago'!L162</f>
        <v>0.6</v>
      </c>
      <c r="L141" s="126">
        <f>'07 ago'!L162</f>
        <v>0.6</v>
      </c>
      <c r="M141" s="126">
        <f>'08 ago'!L162</f>
        <v>1</v>
      </c>
      <c r="N141" s="126">
        <f>'09 ago'!L162</f>
        <v>1</v>
      </c>
      <c r="O141" s="126">
        <f>'10 ago'!L162</f>
        <v>0.6</v>
      </c>
      <c r="P141" s="126">
        <f>'11 ago'!L162</f>
        <v>1</v>
      </c>
      <c r="Q141" s="126">
        <f>'12 ago'!L162</f>
        <v>1</v>
      </c>
      <c r="R141" s="126">
        <f>'13 ago'!L162</f>
        <v>0.6</v>
      </c>
      <c r="S141" s="126">
        <f>'14 ago'!L162</f>
        <v>1</v>
      </c>
      <c r="T141" s="126">
        <f>'15 ago'!L162</f>
        <v>0.6</v>
      </c>
      <c r="U141" s="126">
        <f>'16 ago'!L162</f>
        <v>0.4</v>
      </c>
      <c r="V141" s="126">
        <f>'17 ago'!L162</f>
        <v>0.2</v>
      </c>
      <c r="W141" s="126">
        <f>'18 ago'!L162</f>
        <v>0.2</v>
      </c>
      <c r="X141" s="126">
        <f>'19 ago'!L162</f>
        <v>0.6</v>
      </c>
      <c r="Y141" s="126">
        <f>'20 ago'!L162</f>
        <v>0.6</v>
      </c>
      <c r="Z141" s="126">
        <f>'21 ago'!L162</f>
        <v>0.6</v>
      </c>
      <c r="AA141" s="126">
        <f>'22 ago'!L162</f>
        <v>0.6</v>
      </c>
      <c r="AB141" s="126">
        <f>'23 ago'!L162</f>
        <v>0.6</v>
      </c>
      <c r="AC141" s="126">
        <f>'24 ago'!L162</f>
        <v>0.6</v>
      </c>
      <c r="AD141" s="126">
        <f>'25 ago'!L162</f>
        <v>0.2</v>
      </c>
      <c r="AE141" s="126">
        <f>'26 ago'!L162</f>
        <v>0.2</v>
      </c>
      <c r="AF141" s="126">
        <f>'27 ago'!L162</f>
        <v>0.6</v>
      </c>
      <c r="AG141" s="126">
        <f>'28 ago'!L162</f>
        <v>1</v>
      </c>
      <c r="AH141" s="126">
        <f>'29 ago'!L162</f>
        <v>1</v>
      </c>
      <c r="AI141" s="126">
        <f>'30 ago'!L162</f>
        <v>0.8</v>
      </c>
      <c r="AJ141" s="126">
        <f>'31 de agosto'!L162</f>
        <v>0.8</v>
      </c>
    </row>
    <row r="142" ht="14.25" customHeight="1">
      <c r="A142" s="386"/>
      <c r="B142" s="392"/>
      <c r="C142" s="129" t="s">
        <v>275</v>
      </c>
      <c r="D142" s="418" t="s">
        <v>276</v>
      </c>
      <c r="E142" s="418" t="s">
        <v>13</v>
      </c>
      <c r="F142" s="419">
        <f>'01 ago'!H165</f>
        <v>0.6153846154</v>
      </c>
      <c r="G142" s="419">
        <f>'02 ago'!H165</f>
        <v>0.6153846154</v>
      </c>
      <c r="H142" s="419" t="str">
        <f>'03 ago'!H164</f>
        <v/>
      </c>
      <c r="I142" s="419">
        <f>'04 ago'!H165</f>
        <v>0.5384615385</v>
      </c>
      <c r="J142" s="126">
        <f>'05 ago'!H165</f>
        <v>0.5384615385</v>
      </c>
      <c r="K142" s="126">
        <f>'06 ago'!H165</f>
        <v>0.5384615385</v>
      </c>
      <c r="L142" s="126">
        <f>'07 ago'!H165</f>
        <v>0.6153846154</v>
      </c>
      <c r="M142" s="126">
        <f>'08 ago'!H165</f>
        <v>0.6153846154</v>
      </c>
      <c r="N142" s="126">
        <f>'09 ago'!H165</f>
        <v>0.5384615385</v>
      </c>
      <c r="O142" s="126">
        <f>'10 ago'!H165</f>
        <v>0.5384615385</v>
      </c>
      <c r="P142" s="126">
        <f>'11 ago'!H165</f>
        <v>0.6153846154</v>
      </c>
      <c r="Q142" s="126">
        <f>'12 ago'!H165</f>
        <v>0.6923076923</v>
      </c>
      <c r="R142" s="126">
        <f>'13 ago'!H165</f>
        <v>0.5384615385</v>
      </c>
      <c r="S142" s="126">
        <f>'14 ago'!H165</f>
        <v>0.4615384615</v>
      </c>
      <c r="T142" s="126">
        <f>'15 ago'!H165</f>
        <v>0.4615384615</v>
      </c>
      <c r="U142" s="126">
        <f>'16 ago'!H165</f>
        <v>0.3846153846</v>
      </c>
      <c r="V142" s="126">
        <f>'17 ago'!H165</f>
        <v>0.3076923077</v>
      </c>
      <c r="W142" s="126">
        <f>'18 ago'!H165</f>
        <v>0.1538461538</v>
      </c>
      <c r="X142" s="126">
        <f>'19 ago'!H165</f>
        <v>0.1538461538</v>
      </c>
      <c r="Y142" s="126">
        <f>'20 ago'!H165</f>
        <v>0.2307692308</v>
      </c>
      <c r="Z142" s="126">
        <f>'21 ago'!H165</f>
        <v>0.3076923077</v>
      </c>
      <c r="AA142" s="126">
        <f>'22 ago'!H165</f>
        <v>0.3076923077</v>
      </c>
      <c r="AB142" s="126">
        <f>'23 ago'!H165</f>
        <v>0.2307692308</v>
      </c>
      <c r="AC142" s="126">
        <f>'24 ago'!H165</f>
        <v>0.3076923077</v>
      </c>
      <c r="AD142" s="126">
        <f>'25 ago'!H165</f>
        <v>0.3076923077</v>
      </c>
      <c r="AE142" s="126">
        <f>'26 ago'!H165</f>
        <v>0.2307692308</v>
      </c>
      <c r="AF142" s="126">
        <f>'27 ago'!H165</f>
        <v>0.3076923077</v>
      </c>
      <c r="AG142" s="126">
        <f>'28 ago'!H165</f>
        <v>0.3076923077</v>
      </c>
      <c r="AH142" s="126">
        <f>'29 ago'!H165</f>
        <v>0.3076923077</v>
      </c>
      <c r="AI142" s="126">
        <f>'30 ago'!H165</f>
        <v>0.3076923077</v>
      </c>
      <c r="AJ142" s="126">
        <f>'31 de agosto'!H165</f>
        <v>0.3076923077</v>
      </c>
    </row>
    <row r="143" ht="14.25" customHeight="1">
      <c r="A143" s="386"/>
      <c r="B143" s="392"/>
      <c r="C143" s="129"/>
      <c r="D143" s="418"/>
      <c r="E143" s="418" t="s">
        <v>608</v>
      </c>
      <c r="F143" s="419">
        <f>'01 ago'!L165</f>
        <v>0.25</v>
      </c>
      <c r="G143" s="419">
        <f>'02 ago'!L165</f>
        <v>0.15</v>
      </c>
      <c r="H143" s="419" t="str">
        <f>'03 ago'!L164</f>
        <v/>
      </c>
      <c r="I143" s="419">
        <f>'04 ago'!L165</f>
        <v>0.45</v>
      </c>
      <c r="J143" s="126">
        <f>'05 ago'!L165</f>
        <v>0.45</v>
      </c>
      <c r="K143" s="126">
        <f>'06 ago'!L165</f>
        <v>0.55</v>
      </c>
      <c r="L143" s="126">
        <f>'07 ago'!L165</f>
        <v>0.45</v>
      </c>
      <c r="M143" s="126">
        <f>'08 ago'!L165</f>
        <v>0.2</v>
      </c>
      <c r="N143" s="126">
        <f>'09 ago'!L165</f>
        <v>0.25</v>
      </c>
      <c r="O143" s="126">
        <f>'10 ago'!L165</f>
        <v>0.25</v>
      </c>
      <c r="P143" s="126">
        <f>'11 ago'!L165</f>
        <v>0.25</v>
      </c>
      <c r="Q143" s="126">
        <f>'12 ago'!L165</f>
        <v>0.05</v>
      </c>
      <c r="R143" s="126">
        <f>'13 ago'!L165</f>
        <v>0.05</v>
      </c>
      <c r="S143" s="126">
        <f>'14 ago'!L165</f>
        <v>0.05</v>
      </c>
      <c r="T143" s="126">
        <f>'15 ago'!L165</f>
        <v>0</v>
      </c>
      <c r="U143" s="126">
        <f>'16 ago'!L165</f>
        <v>0</v>
      </c>
      <c r="V143" s="126">
        <f>'17 ago'!L165</f>
        <v>0</v>
      </c>
      <c r="W143" s="126">
        <f>'18 ago'!L165</f>
        <v>0.05</v>
      </c>
      <c r="X143" s="126">
        <f>'19 ago'!L165</f>
        <v>0.05</v>
      </c>
      <c r="Y143" s="126">
        <f>'20 ago'!L165</f>
        <v>0</v>
      </c>
      <c r="Z143" s="126">
        <f>'21 ago'!L165</f>
        <v>0</v>
      </c>
      <c r="AA143" s="126">
        <f>'22 ago'!L165</f>
        <v>0.05</v>
      </c>
      <c r="AB143" s="126">
        <f>'23 ago'!L165</f>
        <v>0.1</v>
      </c>
      <c r="AC143" s="126">
        <f>'24 ago'!L165</f>
        <v>0.05</v>
      </c>
      <c r="AD143" s="126">
        <f>'25 ago'!L165</f>
        <v>0.05</v>
      </c>
      <c r="AE143" s="126">
        <f>'26 ago'!L165</f>
        <v>0.05</v>
      </c>
      <c r="AF143" s="126">
        <f>'27 ago'!L165</f>
        <v>0.05</v>
      </c>
      <c r="AG143" s="126">
        <f>'28 ago'!L165</f>
        <v>0.05</v>
      </c>
      <c r="AH143" s="126">
        <f>'29 ago'!L165</f>
        <v>0</v>
      </c>
      <c r="AI143" s="126">
        <f>'30 ago'!L165</f>
        <v>0</v>
      </c>
      <c r="AJ143" s="126">
        <f>'31 de agosto'!L165</f>
        <v>0</v>
      </c>
    </row>
    <row r="144" ht="14.25" customHeight="1">
      <c r="A144" s="386"/>
      <c r="B144" s="392"/>
      <c r="C144" s="129" t="s">
        <v>283</v>
      </c>
      <c r="D144" s="418" t="s">
        <v>284</v>
      </c>
      <c r="E144" s="418" t="s">
        <v>13</v>
      </c>
      <c r="F144" s="419"/>
      <c r="G144" s="419"/>
      <c r="H144" s="419"/>
      <c r="I144" s="419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</row>
    <row r="145" ht="14.25" customHeight="1">
      <c r="A145" s="386"/>
      <c r="B145" s="392"/>
      <c r="C145" s="129"/>
      <c r="D145" s="418"/>
      <c r="E145" s="418" t="s">
        <v>608</v>
      </c>
      <c r="F145" s="419">
        <f>'01 ago'!L170</f>
        <v>0.2</v>
      </c>
      <c r="G145" s="419">
        <f>'02 ago'!L170</f>
        <v>0.2666666667</v>
      </c>
      <c r="H145" s="419" t="str">
        <f>'03 ago'!L169</f>
        <v/>
      </c>
      <c r="I145" s="419">
        <f>'04 ago'!L170</f>
        <v>0.2</v>
      </c>
      <c r="J145" s="126">
        <f>'05 ago'!L170</f>
        <v>0.2</v>
      </c>
      <c r="K145" s="126">
        <f>'06 ago'!L170</f>
        <v>0.2666666667</v>
      </c>
      <c r="L145" s="126">
        <f>'07 ago'!L170</f>
        <v>0.2666666667</v>
      </c>
      <c r="M145" s="126">
        <f>'08 ago'!L170</f>
        <v>0.06666666667</v>
      </c>
      <c r="N145" s="126">
        <f>'09 ago'!L170</f>
        <v>0.06666666667</v>
      </c>
      <c r="O145" s="126">
        <f>'10 ago'!L170</f>
        <v>0.1333333333</v>
      </c>
      <c r="P145" s="126">
        <f>'11 ago'!L170</f>
        <v>0.1333333333</v>
      </c>
      <c r="Q145" s="126">
        <f>'12 ago'!L170</f>
        <v>0</v>
      </c>
      <c r="R145" s="126">
        <f>'13 ago'!L170</f>
        <v>0.1333333333</v>
      </c>
      <c r="S145" s="126">
        <f>'14 ago'!L170</f>
        <v>0.1333333333</v>
      </c>
      <c r="T145" s="126">
        <f>'15 ago'!L170</f>
        <v>0.1333333333</v>
      </c>
      <c r="U145" s="126">
        <f>'16 ago'!L170</f>
        <v>0.1333333333</v>
      </c>
      <c r="V145" s="126">
        <f>'17 ago'!L170</f>
        <v>0.2666666667</v>
      </c>
      <c r="W145" s="126">
        <f>'18 ago'!L170</f>
        <v>0.2</v>
      </c>
      <c r="X145" s="126">
        <f>'19 ago'!L170</f>
        <v>0.2</v>
      </c>
      <c r="Y145" s="126">
        <f>'20 ago'!L170</f>
        <v>0.2</v>
      </c>
      <c r="Z145" s="126">
        <f>'21 ago'!L170</f>
        <v>0.06666666667</v>
      </c>
      <c r="AA145" s="126">
        <f>'22 ago'!L170</f>
        <v>0.1333333333</v>
      </c>
      <c r="AB145" s="126">
        <f>'23 ago'!L170</f>
        <v>0.2</v>
      </c>
      <c r="AC145" s="126">
        <f>'24 ago'!L170</f>
        <v>0.1333333333</v>
      </c>
      <c r="AD145" s="126">
        <f>'25 ago'!L170</f>
        <v>0.2</v>
      </c>
      <c r="AE145" s="126">
        <f>'26 ago'!L170</f>
        <v>0.2666666667</v>
      </c>
      <c r="AF145" s="126">
        <f>'27 ago'!L170</f>
        <v>0.2666666667</v>
      </c>
      <c r="AG145" s="126">
        <f>'28 ago'!L170</f>
        <v>0.2</v>
      </c>
      <c r="AH145" s="126">
        <f>'29 ago'!L170</f>
        <v>0.1333333333</v>
      </c>
      <c r="AI145" s="126">
        <f>'30 ago'!L170</f>
        <v>0.1333333333</v>
      </c>
      <c r="AJ145" s="126">
        <f>'31 de agosto'!L170</f>
        <v>0.1333333333</v>
      </c>
    </row>
    <row r="146" ht="14.25" customHeight="1">
      <c r="A146" s="386"/>
      <c r="B146" s="392"/>
      <c r="C146" s="129" t="s">
        <v>285</v>
      </c>
      <c r="D146" s="418" t="s">
        <v>286</v>
      </c>
      <c r="E146" s="418" t="s">
        <v>13</v>
      </c>
      <c r="F146" s="419"/>
      <c r="G146" s="419"/>
      <c r="H146" s="419"/>
      <c r="I146" s="419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</row>
    <row r="147" ht="14.25" customHeight="1">
      <c r="A147" s="386"/>
      <c r="B147" s="392"/>
      <c r="C147" s="129"/>
      <c r="D147" s="418"/>
      <c r="E147" s="418" t="s">
        <v>608</v>
      </c>
      <c r="F147" s="419">
        <f>'01 ago'!L171</f>
        <v>0.1111111111</v>
      </c>
      <c r="G147" s="419">
        <f>'02 ago'!L171</f>
        <v>0.1111111111</v>
      </c>
      <c r="H147" s="419">
        <f>'03 ago'!L170</f>
        <v>0.27</v>
      </c>
      <c r="I147" s="419">
        <f>'04 ago'!L171</f>
        <v>0</v>
      </c>
      <c r="J147" s="126">
        <f>'05 ago'!L171</f>
        <v>0</v>
      </c>
      <c r="K147" s="126">
        <f>'06 ago'!L171</f>
        <v>0</v>
      </c>
      <c r="L147" s="126">
        <f>'07 ago'!L171</f>
        <v>0.3333333333</v>
      </c>
      <c r="M147" s="126">
        <f>'08 ago'!L171</f>
        <v>0.3333333333</v>
      </c>
      <c r="N147" s="126">
        <f>'09 ago'!L171</f>
        <v>0.2222222222</v>
      </c>
      <c r="O147" s="126">
        <f>'10 ago'!L171</f>
        <v>0</v>
      </c>
      <c r="P147" s="126">
        <f>'11 ago'!L171</f>
        <v>0</v>
      </c>
      <c r="Q147" s="126">
        <f>'12 ago'!L171</f>
        <v>0</v>
      </c>
      <c r="R147" s="126">
        <f>'13 ago'!L171</f>
        <v>0</v>
      </c>
      <c r="S147" s="126">
        <f>'14 ago'!L171</f>
        <v>0</v>
      </c>
      <c r="T147" s="126">
        <f>'15 ago'!L171</f>
        <v>0</v>
      </c>
      <c r="U147" s="126">
        <f>'16 ago'!L171</f>
        <v>0</v>
      </c>
      <c r="V147" s="126">
        <f>'17 ago'!L171</f>
        <v>0</v>
      </c>
      <c r="W147" s="126">
        <f>'18 ago'!L171</f>
        <v>0</v>
      </c>
      <c r="X147" s="126">
        <f>'19 ago'!L171</f>
        <v>0</v>
      </c>
      <c r="Y147" s="126">
        <f>'20 ago'!L171</f>
        <v>0</v>
      </c>
      <c r="Z147" s="126">
        <f>'21 ago'!L171</f>
        <v>0</v>
      </c>
      <c r="AA147" s="126">
        <f>'22 ago'!L171</f>
        <v>0</v>
      </c>
      <c r="AB147" s="126">
        <f>'23 ago'!L171</f>
        <v>0</v>
      </c>
      <c r="AC147" s="126">
        <f>'24 ago'!L171</f>
        <v>0</v>
      </c>
      <c r="AD147" s="126">
        <f>'25 ago'!L171</f>
        <v>0</v>
      </c>
      <c r="AE147" s="126">
        <f>'26 ago'!L171</f>
        <v>0</v>
      </c>
      <c r="AF147" s="126">
        <f>'27 ago'!L171</f>
        <v>0</v>
      </c>
      <c r="AG147" s="126">
        <f>'28 ago'!L171</f>
        <v>0</v>
      </c>
      <c r="AH147" s="126">
        <f>'29 ago'!L171</f>
        <v>0</v>
      </c>
      <c r="AI147" s="126">
        <f>'30 ago'!L171</f>
        <v>0</v>
      </c>
      <c r="AJ147" s="126">
        <f>'31 de agosto'!L171</f>
        <v>0</v>
      </c>
    </row>
    <row r="148" ht="14.25" customHeight="1">
      <c r="A148" s="386"/>
      <c r="B148" s="129" t="s">
        <v>290</v>
      </c>
      <c r="C148" s="129" t="s">
        <v>291</v>
      </c>
      <c r="D148" s="418" t="s">
        <v>292</v>
      </c>
      <c r="E148" s="418" t="s">
        <v>13</v>
      </c>
      <c r="F148" s="419">
        <f>'01 ago'!H174</f>
        <v>0.4814814815</v>
      </c>
      <c r="G148" s="419">
        <f>'02 ago'!H174</f>
        <v>0.5185185185</v>
      </c>
      <c r="H148" s="419" t="str">
        <f>'03 ago'!H173</f>
        <v/>
      </c>
      <c r="I148" s="419">
        <f>'04 ago'!H174</f>
        <v>0.5185185185</v>
      </c>
      <c r="J148" s="126">
        <f>'05 ago'!H174</f>
        <v>0.5185185185</v>
      </c>
      <c r="K148" s="126">
        <f>'06 ago'!H174</f>
        <v>0.4814814815</v>
      </c>
      <c r="L148" s="126">
        <f>'07 ago'!H174</f>
        <v>0.5185185185</v>
      </c>
      <c r="M148" s="126">
        <f>'08 ago'!H174</f>
        <v>0.5185185185</v>
      </c>
      <c r="N148" s="126">
        <f>'09 ago'!H174</f>
        <v>0.5185185185</v>
      </c>
      <c r="O148" s="126">
        <f>'10 ago'!H174</f>
        <v>0.4074074074</v>
      </c>
      <c r="P148" s="126">
        <f>'11 ago'!H174</f>
        <v>0.3333333333</v>
      </c>
      <c r="Q148" s="126">
        <f>'12 ago'!H174</f>
        <v>0.3333333333</v>
      </c>
      <c r="R148" s="126">
        <f>'13 ago'!H174</f>
        <v>0.4074074074</v>
      </c>
      <c r="S148" s="126">
        <f>'14 ago'!H174</f>
        <v>0.5185185185</v>
      </c>
      <c r="T148" s="126">
        <f>'15 ago'!H174</f>
        <v>0.5555555556</v>
      </c>
      <c r="U148" s="126">
        <f>'16 ago'!H175</f>
        <v>0.4</v>
      </c>
      <c r="V148" s="126">
        <f>'17 ago'!H174</f>
        <v>0.5185185185</v>
      </c>
      <c r="W148" s="126">
        <f>'18 ago'!H174</f>
        <v>0.5555555556</v>
      </c>
      <c r="X148" s="126">
        <f>'19 ago'!H174</f>
        <v>0.5185185185</v>
      </c>
      <c r="Y148" s="126">
        <f>'20 ago'!H174</f>
        <v>0.5185185185</v>
      </c>
      <c r="Z148" s="126">
        <f>'21 ago'!H174</f>
        <v>0.4444444444</v>
      </c>
      <c r="AA148" s="126">
        <f>'22 ago'!H174</f>
        <v>0.3703703704</v>
      </c>
      <c r="AB148" s="126">
        <f>'23 ago'!H174</f>
        <v>0.4074074074</v>
      </c>
      <c r="AC148" s="126">
        <f>'24 ago'!H174</f>
        <v>0.4444444444</v>
      </c>
      <c r="AD148" s="126">
        <f>'25 ago'!H174</f>
        <v>0.4814814815</v>
      </c>
      <c r="AE148" s="126">
        <f>'26 ago'!H174</f>
        <v>0.5185185185</v>
      </c>
      <c r="AF148" s="126">
        <f>'27 ago'!H174</f>
        <v>0.5185185185</v>
      </c>
      <c r="AG148" s="126">
        <f>'28 ago'!H174</f>
        <v>0.5185185185</v>
      </c>
      <c r="AH148" s="126">
        <f>'29 ago'!H174</f>
        <v>0.5185185185</v>
      </c>
      <c r="AI148" s="126">
        <f>'30 ago'!H174</f>
        <v>0.5185185185</v>
      </c>
      <c r="AJ148" s="126">
        <f>'31 de agosto'!H174</f>
        <v>0.3703703704</v>
      </c>
    </row>
    <row r="149" ht="14.25" customHeight="1">
      <c r="A149" s="386"/>
      <c r="B149" s="129"/>
      <c r="C149" s="129"/>
      <c r="D149" s="418"/>
      <c r="E149" s="418" t="s">
        <v>608</v>
      </c>
      <c r="F149" s="419">
        <f>'01 ago'!L174</f>
        <v>0.6111111111</v>
      </c>
      <c r="G149" s="419">
        <f>'02 ago'!L174</f>
        <v>0.5</v>
      </c>
      <c r="H149" s="419" t="str">
        <f>'03 ago'!L173</f>
        <v/>
      </c>
      <c r="I149" s="419">
        <f>'04 ago'!L174</f>
        <v>0.5185185185</v>
      </c>
      <c r="J149" s="126">
        <f>'05 ago'!L174</f>
        <v>0.537037037</v>
      </c>
      <c r="K149" s="126">
        <f>'06 ago'!L174</f>
        <v>0.5</v>
      </c>
      <c r="L149" s="126">
        <f>'07 ago'!L174</f>
        <v>0.5555555556</v>
      </c>
      <c r="M149" s="126">
        <f>'08 ago'!L174</f>
        <v>0.537037037</v>
      </c>
      <c r="N149" s="126">
        <f>'09 ago'!L174</f>
        <v>0.5740740741</v>
      </c>
      <c r="O149" s="126">
        <f>'10 ago'!L174</f>
        <v>0.6666666667</v>
      </c>
      <c r="P149" s="126">
        <f>'11 ago'!L174</f>
        <v>0.6851851852</v>
      </c>
      <c r="Q149" s="126">
        <f>'12 ago'!L174</f>
        <v>0.7407407407</v>
      </c>
      <c r="R149" s="126">
        <f>'13 ago'!L174</f>
        <v>0.7222222222</v>
      </c>
      <c r="S149" s="126">
        <f>'14 ago'!L174</f>
        <v>0.537037037</v>
      </c>
      <c r="T149" s="126">
        <f>'15 ago'!L174</f>
        <v>0.4814814815</v>
      </c>
      <c r="U149" s="126">
        <f>'16 ago'!L174</f>
        <v>0.5</v>
      </c>
      <c r="V149" s="126">
        <f>'17 ago'!L174</f>
        <v>0.4259259259</v>
      </c>
      <c r="W149" s="126">
        <f>'18 ago'!L174</f>
        <v>0.3518518519</v>
      </c>
      <c r="X149" s="126">
        <f>'19 ago'!L174</f>
        <v>0.3888888889</v>
      </c>
      <c r="Y149" s="126">
        <f>'20 ago'!L174</f>
        <v>0.2777777778</v>
      </c>
      <c r="Z149" s="126">
        <f>'21 ago'!L174</f>
        <v>0.2777777778</v>
      </c>
      <c r="AA149" s="126">
        <f>'22 ago'!L174</f>
        <v>0.3518518519</v>
      </c>
      <c r="AB149" s="126">
        <f>'23 ago'!L174</f>
        <v>0.2962962963</v>
      </c>
      <c r="AC149" s="126">
        <f>'24 ago'!L174</f>
        <v>0.2962962963</v>
      </c>
      <c r="AD149" s="126">
        <f>'25 ago'!L174</f>
        <v>0.2962962963</v>
      </c>
      <c r="AE149" s="126">
        <f>'26 ago'!L174</f>
        <v>0.2962962963</v>
      </c>
      <c r="AF149" s="126">
        <f>'27 ago'!L174</f>
        <v>0.2407407407</v>
      </c>
      <c r="AG149" s="126">
        <f>'28 ago'!L174</f>
        <v>0.2222222222</v>
      </c>
      <c r="AH149" s="126">
        <f>'29 ago'!L174</f>
        <v>0.2407407407</v>
      </c>
      <c r="AI149" s="126">
        <f>'30 ago'!L174</f>
        <v>0.2777777778</v>
      </c>
      <c r="AJ149" s="126">
        <f>'31 de agosto'!L174</f>
        <v>0.3703703704</v>
      </c>
    </row>
    <row r="150" ht="14.25" customHeight="1">
      <c r="A150" s="386"/>
      <c r="B150" s="129"/>
      <c r="C150" s="129"/>
      <c r="D150" s="418" t="s">
        <v>293</v>
      </c>
      <c r="E150" s="418" t="s">
        <v>13</v>
      </c>
      <c r="F150" s="419">
        <f>'01 ago'!H175</f>
        <v>0.3</v>
      </c>
      <c r="G150" s="419">
        <f>'02 ago'!H175</f>
        <v>0.4</v>
      </c>
      <c r="H150" s="419">
        <f>'03 ago'!H174</f>
        <v>0.52</v>
      </c>
      <c r="I150" s="419">
        <f>'04 ago'!H175</f>
        <v>0.6</v>
      </c>
      <c r="J150" s="126">
        <f>'05 ago'!H175</f>
        <v>0.6</v>
      </c>
      <c r="K150" s="126">
        <f>'06 ago'!H175</f>
        <v>0.5</v>
      </c>
      <c r="L150" s="126">
        <f>'07 ago'!H175</f>
        <v>0.4</v>
      </c>
      <c r="M150" s="126">
        <f>'08 ago'!H175</f>
        <v>0.3</v>
      </c>
      <c r="N150" s="126">
        <f>'09 ago'!H175</f>
        <v>0.3</v>
      </c>
      <c r="O150" s="126">
        <f>'10 ago'!H175</f>
        <v>0.5</v>
      </c>
      <c r="P150" s="126">
        <f>'11 ago'!H175</f>
        <v>0.5</v>
      </c>
      <c r="Q150" s="126">
        <f>'12 ago'!H175</f>
        <v>0.3</v>
      </c>
      <c r="R150" s="126">
        <f>'13 ago'!H175</f>
        <v>0.2</v>
      </c>
      <c r="S150" s="126">
        <f>'14 ago'!H175</f>
        <v>0.3</v>
      </c>
      <c r="T150" s="126">
        <f>'15 ago'!H175</f>
        <v>0.3</v>
      </c>
      <c r="U150" s="126">
        <f>'16 ago'!H175</f>
        <v>0.4</v>
      </c>
      <c r="V150" s="126">
        <f>'17 ago'!H175</f>
        <v>0.3</v>
      </c>
      <c r="W150" s="126">
        <f>'18 ago'!H175</f>
        <v>0.4</v>
      </c>
      <c r="X150" s="126">
        <f>'19 ago'!H175</f>
        <v>0.4</v>
      </c>
      <c r="Y150" s="126">
        <f>'20 ago'!H175</f>
        <v>0.4</v>
      </c>
      <c r="Z150" s="126">
        <f>'21 ago'!H175</f>
        <v>0.5</v>
      </c>
      <c r="AA150" s="126">
        <f>'22 ago'!H175</f>
        <v>0.4</v>
      </c>
      <c r="AB150" s="126">
        <f>'23 ago'!H175</f>
        <v>0.5</v>
      </c>
      <c r="AC150" s="126">
        <f>'24 ago'!H175</f>
        <v>0.4</v>
      </c>
      <c r="AD150" s="126">
        <f>'25 ago'!H175</f>
        <v>0.4</v>
      </c>
      <c r="AE150" s="126">
        <f>'26 ago'!H175</f>
        <v>0.4</v>
      </c>
      <c r="AF150" s="126">
        <f>'27 ago'!H175</f>
        <v>0.3</v>
      </c>
      <c r="AG150" s="126">
        <f>'28 ago'!H175</f>
        <v>0.4</v>
      </c>
      <c r="AH150" s="126">
        <f>'29 ago'!H175</f>
        <v>0.3</v>
      </c>
      <c r="AI150" s="126">
        <f>'30 ago'!H175</f>
        <v>0.4</v>
      </c>
      <c r="AJ150" s="126">
        <f>'31 de agosto'!H175</f>
        <v>0.4</v>
      </c>
    </row>
    <row r="151" ht="14.25" customHeight="1">
      <c r="A151" s="386"/>
      <c r="B151" s="129"/>
      <c r="C151" s="129"/>
      <c r="D151" s="418"/>
      <c r="E151" s="418" t="s">
        <v>608</v>
      </c>
      <c r="F151" s="419">
        <f>'01 ago'!L175</f>
        <v>0.3</v>
      </c>
      <c r="G151" s="419">
        <f>'02 ago'!L175</f>
        <v>0.4</v>
      </c>
      <c r="H151" s="419">
        <f>'03 ago'!L174</f>
        <v>0.5</v>
      </c>
      <c r="I151" s="419">
        <f>'04 ago'!L175</f>
        <v>0.5</v>
      </c>
      <c r="J151" s="126">
        <f>'05 ago'!L175</f>
        <v>0.5</v>
      </c>
      <c r="K151" s="126">
        <f>'06 ago'!L175</f>
        <v>0.6</v>
      </c>
      <c r="L151" s="126">
        <f>'07 ago'!L175</f>
        <v>0.5</v>
      </c>
      <c r="M151" s="126">
        <f>'08 ago'!L175</f>
        <v>0.7</v>
      </c>
      <c r="N151" s="126">
        <f>'09 ago'!L175</f>
        <v>0.6</v>
      </c>
      <c r="O151" s="126">
        <f>'10 ago'!L175</f>
        <v>0.3</v>
      </c>
      <c r="P151" s="126">
        <f>'11 ago'!L175</f>
        <v>0.2</v>
      </c>
      <c r="Q151" s="126">
        <f>'12 ago'!L175</f>
        <v>0.6</v>
      </c>
      <c r="R151" s="126">
        <f>'13 ago'!L175</f>
        <v>0.6</v>
      </c>
      <c r="S151" s="126">
        <f>'14 ago'!L175</f>
        <v>0.6</v>
      </c>
      <c r="T151" s="126">
        <f>'15 ago'!L175</f>
        <v>0.6</v>
      </c>
      <c r="U151" s="126">
        <f>'16 ago'!L175</f>
        <v>0.5</v>
      </c>
      <c r="V151" s="126">
        <f>'17 ago'!L175</f>
        <v>0.5</v>
      </c>
      <c r="W151" s="126">
        <f>'18 ago'!L175</f>
        <v>0.4</v>
      </c>
      <c r="X151" s="126">
        <f>'19 ago'!L175</f>
        <v>0.2</v>
      </c>
      <c r="Y151" s="126">
        <f>'20 ago'!L175</f>
        <v>0</v>
      </c>
      <c r="Z151" s="126">
        <f>'21 ago'!L175</f>
        <v>0.1</v>
      </c>
      <c r="AA151" s="126">
        <f>'22 ago'!L175</f>
        <v>0.2</v>
      </c>
      <c r="AB151" s="126">
        <f>'23 ago'!L175</f>
        <v>0.2</v>
      </c>
      <c r="AC151" s="126">
        <f>'24 ago'!L175</f>
        <v>0.3</v>
      </c>
      <c r="AD151" s="126">
        <f>'25 ago'!L175</f>
        <v>0.3</v>
      </c>
      <c r="AE151" s="126">
        <f>'26 ago'!L175</f>
        <v>0.1</v>
      </c>
      <c r="AF151" s="126">
        <f>'27 ago'!L175</f>
        <v>0.4</v>
      </c>
      <c r="AG151" s="126">
        <f>'28 ago'!L175</f>
        <v>0.4</v>
      </c>
      <c r="AH151" s="126">
        <f>'29 ago'!L175</f>
        <v>0.5</v>
      </c>
      <c r="AI151" s="126">
        <f>'30 ago'!L175</f>
        <v>0.5</v>
      </c>
      <c r="AJ151" s="126">
        <f>'31 de agosto'!L175</f>
        <v>0.4</v>
      </c>
    </row>
    <row r="152" ht="14.25" customHeight="1">
      <c r="A152" s="386"/>
      <c r="B152" s="129" t="s">
        <v>612</v>
      </c>
      <c r="C152" s="129" t="s">
        <v>309</v>
      </c>
      <c r="D152" s="418" t="s">
        <v>311</v>
      </c>
      <c r="E152" s="418" t="s">
        <v>13</v>
      </c>
      <c r="F152" s="419">
        <f>'01 ago'!H187</f>
        <v>1</v>
      </c>
      <c r="G152" s="419">
        <f>'02 ago'!H187</f>
        <v>0.6666666667</v>
      </c>
      <c r="H152" s="419" t="str">
        <f>'03 ago'!H186</f>
        <v/>
      </c>
      <c r="I152" s="126">
        <f>'04 ago'!H187</f>
        <v>0.5</v>
      </c>
      <c r="J152" s="126">
        <f>'05 ago'!H187</f>
        <v>0.5</v>
      </c>
      <c r="K152" s="126">
        <f>'06 ago'!H187</f>
        <v>0.5</v>
      </c>
      <c r="L152" s="126">
        <f>'07 ago'!H187</f>
        <v>0.3333333333</v>
      </c>
      <c r="M152" s="126">
        <f>'08 ago'!H187</f>
        <v>0.3333333333</v>
      </c>
      <c r="N152" s="126">
        <f>'09 ago'!H187</f>
        <v>0.3333333333</v>
      </c>
      <c r="O152" s="126">
        <f>'10 ago'!H187</f>
        <v>0.5</v>
      </c>
      <c r="P152" s="126">
        <f>'11 ago'!H187</f>
        <v>0.5</v>
      </c>
      <c r="Q152" s="126">
        <f>'12 ago'!H187</f>
        <v>0.3333333333</v>
      </c>
      <c r="R152" s="126">
        <f>'13 ago'!H187</f>
        <v>0.3333333333</v>
      </c>
      <c r="S152" s="126">
        <f>'14 ago'!H187</f>
        <v>0.1666666667</v>
      </c>
      <c r="T152" s="126">
        <f>'15 ago'!H187</f>
        <v>0.3333333333</v>
      </c>
      <c r="U152" s="126">
        <f>'16 ago'!H187</f>
        <v>0.5</v>
      </c>
      <c r="V152" s="126">
        <f>'17 ago'!H187</f>
        <v>0.5</v>
      </c>
      <c r="W152" s="126">
        <f>'18 ago'!H187</f>
        <v>0.5</v>
      </c>
      <c r="X152" s="126">
        <f>'19 ago'!H187</f>
        <v>0.8333333333</v>
      </c>
      <c r="Y152" s="126">
        <f>'20 ago'!H187</f>
        <v>0.5</v>
      </c>
      <c r="Z152" s="126">
        <f>'21 ago'!H187</f>
        <v>0.6666666667</v>
      </c>
      <c r="AA152" s="126">
        <f>'22 ago'!H187</f>
        <v>0.5</v>
      </c>
      <c r="AB152" s="126">
        <f>'23 ago'!H187</f>
        <v>0.3333333333</v>
      </c>
      <c r="AC152" s="126">
        <f>'24 ago'!H187</f>
        <v>0.3333333333</v>
      </c>
      <c r="AD152" s="126">
        <f>'25 ago'!H187</f>
        <v>0.3333333333</v>
      </c>
      <c r="AE152" s="126">
        <f>'26 ago'!H187</f>
        <v>0.3333333333</v>
      </c>
      <c r="AF152" s="126">
        <f>'27 ago'!H187</f>
        <v>0.1666666667</v>
      </c>
      <c r="AG152" s="126">
        <f>'28 ago'!H187</f>
        <v>0.1666666667</v>
      </c>
      <c r="AH152" s="126">
        <f>'29 ago'!H187</f>
        <v>0.1666666667</v>
      </c>
      <c r="AI152" s="126">
        <f>'30 ago'!H187</f>
        <v>0.1666666667</v>
      </c>
      <c r="AJ152" s="126">
        <f>'31 de agosto'!H187</f>
        <v>0.1666666667</v>
      </c>
    </row>
    <row r="153" ht="14.25" customHeight="1">
      <c r="A153" s="386"/>
      <c r="B153" s="129"/>
      <c r="C153" s="129"/>
      <c r="D153" s="418"/>
      <c r="E153" s="418" t="s">
        <v>608</v>
      </c>
      <c r="F153" s="419">
        <f>'01 ago'!L187</f>
        <v>0.3076923077</v>
      </c>
      <c r="G153" s="419">
        <f>'02 ago'!L187</f>
        <v>0.4615384615</v>
      </c>
      <c r="H153" s="419" t="str">
        <f>'03 ago'!L186</f>
        <v/>
      </c>
      <c r="I153" s="126">
        <f>'04 ago'!L187</f>
        <v>0.4615384615</v>
      </c>
      <c r="J153" s="126">
        <f>'05 ago'!L187</f>
        <v>0.3846153846</v>
      </c>
      <c r="K153" s="126">
        <f>'06 ago'!L187</f>
        <v>0.5384615385</v>
      </c>
      <c r="L153" s="126">
        <f>'07 ago'!L187</f>
        <v>0.5384615385</v>
      </c>
      <c r="M153" s="126">
        <f>'08 ago'!L187</f>
        <v>0.4615384615</v>
      </c>
      <c r="N153" s="126">
        <f>'09 ago'!L187</f>
        <v>0.4615384615</v>
      </c>
      <c r="O153" s="126">
        <f>'10 ago'!L187</f>
        <v>0.4615384615</v>
      </c>
      <c r="P153" s="126">
        <f>'11 ago'!L187</f>
        <v>0.4615384615</v>
      </c>
      <c r="Q153" s="126">
        <f>'12 ago'!L187</f>
        <v>0.3846153846</v>
      </c>
      <c r="R153" s="126">
        <f>'13 ago'!L187</f>
        <v>0.2307692308</v>
      </c>
      <c r="S153" s="126">
        <f>'14 ago'!L187</f>
        <v>0.4615384615</v>
      </c>
      <c r="T153" s="126">
        <f>'15 ago'!L187</f>
        <v>0.4615384615</v>
      </c>
      <c r="U153" s="126">
        <f>'16 ago'!L187</f>
        <v>0.3846153846</v>
      </c>
      <c r="V153" s="126">
        <f>'17 ago'!L187</f>
        <v>0.3846153846</v>
      </c>
      <c r="W153" s="126">
        <f>'18 ago'!L187</f>
        <v>0.2307692308</v>
      </c>
      <c r="X153" s="126">
        <f>'19 ago'!L187</f>
        <v>0</v>
      </c>
      <c r="Y153" s="126">
        <f>'20 ago'!L187</f>
        <v>0.1538461538</v>
      </c>
      <c r="Z153" s="126">
        <f>'21 ago'!L187</f>
        <v>0.1538461538</v>
      </c>
      <c r="AA153" s="126">
        <f>'22 ago'!L187</f>
        <v>0.3846153846</v>
      </c>
      <c r="AB153" s="126">
        <f>'23 ago'!L187</f>
        <v>0.3076923077</v>
      </c>
      <c r="AC153" s="126">
        <f>'24 ago'!L187</f>
        <v>0.1538461538</v>
      </c>
      <c r="AD153" s="126">
        <f>'25 ago'!L187</f>
        <v>0.1538461538</v>
      </c>
      <c r="AE153" s="126">
        <f>'26 ago'!L187</f>
        <v>0.1538461538</v>
      </c>
      <c r="AF153" s="126">
        <f>'27 ago'!L187</f>
        <v>0.4615384615</v>
      </c>
      <c r="AG153" s="126">
        <f>'28 ago'!L187</f>
        <v>0.3846153846</v>
      </c>
      <c r="AH153" s="126">
        <f>'29 ago'!L187</f>
        <v>0.3076923077</v>
      </c>
      <c r="AI153" s="126">
        <f>'30 ago'!L187</f>
        <v>0.1538461538</v>
      </c>
      <c r="AJ153" s="126">
        <f>'31 de agosto'!L187</f>
        <v>0.2307692308</v>
      </c>
    </row>
    <row r="154" ht="14.25" customHeight="1">
      <c r="A154" s="386"/>
      <c r="B154" s="129" t="s">
        <v>312</v>
      </c>
      <c r="C154" s="129" t="s">
        <v>313</v>
      </c>
      <c r="D154" s="418" t="s">
        <v>314</v>
      </c>
      <c r="E154" s="418" t="s">
        <v>13</v>
      </c>
      <c r="F154" s="419">
        <f>'01 ago'!H188</f>
        <v>0.35</v>
      </c>
      <c r="G154" s="419">
        <f>'02 ago'!H188</f>
        <v>0.4</v>
      </c>
      <c r="H154" s="419">
        <f>'03 ago'!H187</f>
        <v>0.67</v>
      </c>
      <c r="I154" s="126">
        <f>'04 ago'!H188</f>
        <v>0.55</v>
      </c>
      <c r="J154" s="126">
        <f>'05 ago'!H188</f>
        <v>0.5</v>
      </c>
      <c r="K154" s="126">
        <f>'06 ago'!H188</f>
        <v>0.5</v>
      </c>
      <c r="L154" s="126">
        <f>'07 ago'!H188</f>
        <v>0.6</v>
      </c>
      <c r="M154" s="126">
        <f>'08 ago'!H187</f>
        <v>0.3333333333</v>
      </c>
      <c r="N154" s="126">
        <f>'09 ago'!H188</f>
        <v>0.5</v>
      </c>
      <c r="O154" s="126">
        <f>'10 ago'!H188</f>
        <v>0.3</v>
      </c>
      <c r="P154" s="126">
        <f>'11 ago'!H188</f>
        <v>0.3</v>
      </c>
      <c r="Q154" s="126">
        <f>'12 ago'!H188</f>
        <v>0.45</v>
      </c>
      <c r="R154" s="126">
        <f>'13 ago'!H188</f>
        <v>0.5</v>
      </c>
      <c r="S154" s="126">
        <f>'14 ago'!H188</f>
        <v>0.45</v>
      </c>
      <c r="T154" s="126">
        <f>'15 ago'!H188</f>
        <v>0.2</v>
      </c>
      <c r="U154" s="126">
        <f>'16 ago'!H188</f>
        <v>0.3</v>
      </c>
      <c r="V154" s="126">
        <f>'17 ago'!H188</f>
        <v>0.25</v>
      </c>
      <c r="W154" s="126">
        <f>'18 ago'!H188</f>
        <v>0.35</v>
      </c>
      <c r="X154" s="126">
        <f>'19 ago'!H188</f>
        <v>0.45</v>
      </c>
      <c r="Y154" s="126">
        <f>'20 ago'!H188</f>
        <v>0.35</v>
      </c>
      <c r="Z154" s="126">
        <f>'21 ago'!H188</f>
        <v>0.4</v>
      </c>
      <c r="AA154" s="126">
        <f>'22 ago'!H188</f>
        <v>0.4</v>
      </c>
      <c r="AB154" s="126">
        <f>'23 ago'!H188</f>
        <v>0.45</v>
      </c>
      <c r="AC154" s="126">
        <f>'24 ago'!H188</f>
        <v>0.45</v>
      </c>
      <c r="AD154" s="126">
        <f>'25 ago'!H188</f>
        <v>0.5</v>
      </c>
      <c r="AE154" s="126">
        <f>'26 ago'!H188</f>
        <v>0.55</v>
      </c>
      <c r="AF154" s="126">
        <f>'27 ago'!H188</f>
        <v>0.5</v>
      </c>
      <c r="AG154" s="126">
        <f>'28 ago'!H188</f>
        <v>0.45</v>
      </c>
      <c r="AH154" s="126">
        <f>'29 ago'!H188</f>
        <v>0.4</v>
      </c>
      <c r="AI154" s="126">
        <f>'30 ago'!H188</f>
        <v>0.45</v>
      </c>
      <c r="AJ154" s="126">
        <f>'31 de agosto'!H188</f>
        <v>0.35</v>
      </c>
    </row>
    <row r="155" ht="14.25" customHeight="1">
      <c r="A155" s="386"/>
      <c r="B155" s="129"/>
      <c r="C155" s="129"/>
      <c r="D155" s="418"/>
      <c r="E155" s="418" t="s">
        <v>608</v>
      </c>
      <c r="F155" s="419">
        <f>'01 ago'!L188</f>
        <v>0.3</v>
      </c>
      <c r="G155" s="419">
        <f>'02 ago'!L188</f>
        <v>0.2</v>
      </c>
      <c r="H155" s="419">
        <f>'03 ago'!L187</f>
        <v>0.46</v>
      </c>
      <c r="I155" s="126">
        <f>'04 ago'!L188</f>
        <v>0.3</v>
      </c>
      <c r="J155" s="126">
        <f>'05 ago'!L188</f>
        <v>0.3</v>
      </c>
      <c r="K155" s="126">
        <f>'06 ago'!L188</f>
        <v>0.5</v>
      </c>
      <c r="L155" s="126">
        <f>'07 ago'!L188</f>
        <v>0.6</v>
      </c>
      <c r="M155" s="126">
        <f>'08 ago'!L187</f>
        <v>0.4615384615</v>
      </c>
      <c r="N155" s="126">
        <f>'09 ago'!L188</f>
        <v>0.7</v>
      </c>
      <c r="O155" s="126">
        <f>'10 ago'!L188</f>
        <v>0.9</v>
      </c>
      <c r="P155" s="126">
        <f>'11 ago'!L188</f>
        <v>0.6</v>
      </c>
      <c r="Q155" s="126">
        <f>'12 ago'!L188</f>
        <v>0.6</v>
      </c>
      <c r="R155" s="126">
        <f>'13 ago'!L188</f>
        <v>0.7</v>
      </c>
      <c r="S155" s="126">
        <f>'14 ago'!L188</f>
        <v>0.6</v>
      </c>
      <c r="T155" s="126">
        <f>'15 ago'!L188</f>
        <v>0.5</v>
      </c>
      <c r="U155" s="126">
        <f>'16 ago'!L188</f>
        <v>0.3</v>
      </c>
      <c r="V155" s="126">
        <f>'17 ago'!L188</f>
        <v>0.5</v>
      </c>
      <c r="W155" s="126">
        <f>'18 ago'!L187</f>
        <v>0.2307692308</v>
      </c>
      <c r="X155" s="126">
        <f>'19 ago'!L188</f>
        <v>0.6</v>
      </c>
      <c r="Y155" s="126">
        <f>'20 ago'!L188</f>
        <v>0.5</v>
      </c>
      <c r="Z155" s="126">
        <f>'21 ago'!L188</f>
        <v>0.3</v>
      </c>
      <c r="AA155" s="126">
        <f>'22 ago'!L188</f>
        <v>0.5</v>
      </c>
      <c r="AB155" s="126">
        <f>'23 ago'!L188</f>
        <v>0.4</v>
      </c>
      <c r="AC155" s="126">
        <f>'24 ago'!L188</f>
        <v>0.6</v>
      </c>
      <c r="AD155" s="126">
        <f>'25 ago'!L188</f>
        <v>0.7</v>
      </c>
      <c r="AE155" s="126">
        <f>'26 ago'!L188</f>
        <v>0.5</v>
      </c>
      <c r="AF155" s="126">
        <f>'27 ago'!L188</f>
        <v>0.4</v>
      </c>
      <c r="AG155" s="126">
        <f>'28 ago'!L188</f>
        <v>0.4</v>
      </c>
      <c r="AH155" s="126">
        <f>'29 ago'!L188</f>
        <v>0.4</v>
      </c>
      <c r="AI155" s="126">
        <f>'30 ago'!L188</f>
        <v>0.4</v>
      </c>
      <c r="AJ155" s="126">
        <f>'31 de agosto'!L188</f>
        <v>0.3</v>
      </c>
    </row>
    <row r="156" ht="14.25" customHeight="1">
      <c r="A156" s="386"/>
      <c r="B156" s="129"/>
      <c r="C156" s="129"/>
      <c r="D156" s="418" t="s">
        <v>315</v>
      </c>
      <c r="E156" s="418" t="s">
        <v>13</v>
      </c>
      <c r="F156" s="419"/>
      <c r="G156" s="419"/>
      <c r="H156" s="419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</row>
    <row r="157" ht="14.25" customHeight="1">
      <c r="A157" s="386"/>
      <c r="B157" s="129"/>
      <c r="C157" s="129"/>
      <c r="D157" s="418"/>
      <c r="E157" s="420" t="s">
        <v>608</v>
      </c>
      <c r="F157" s="419">
        <f>'01 ago'!L189</f>
        <v>0.1764705882</v>
      </c>
      <c r="G157" s="419">
        <f>'02 ago'!L189</f>
        <v>0.1764705882</v>
      </c>
      <c r="H157" s="419">
        <f>'03 ago'!L188</f>
        <v>0.2</v>
      </c>
      <c r="I157" s="126">
        <f>'04 ago'!L189</f>
        <v>0.1176470588</v>
      </c>
      <c r="J157" s="126">
        <f>'05 ago'!L189</f>
        <v>0.05882352941</v>
      </c>
      <c r="K157" s="126" t="str">
        <f>'06 ago'!L189</f>
        <v>#DIV/0!</v>
      </c>
      <c r="L157" s="126" t="str">
        <f>'07 ago'!L189</f>
        <v>#DIV/0!</v>
      </c>
      <c r="M157" s="126" t="str">
        <f>'08 ago'!L189</f>
        <v>#DIV/0!</v>
      </c>
      <c r="N157" s="126" t="str">
        <f>'09 ago'!L189</f>
        <v>#DIV/0!</v>
      </c>
      <c r="O157" s="126" t="str">
        <f>'10 ago'!L189</f>
        <v>#DIV/0!</v>
      </c>
      <c r="P157" s="126" t="str">
        <f>'11 ago'!L189</f>
        <v>#DIV/0!</v>
      </c>
      <c r="Q157" s="126" t="str">
        <f>'12 ago'!L189</f>
        <v>#DIV/0!</v>
      </c>
      <c r="R157" s="126" t="str">
        <f>'13 ago'!L189</f>
        <v>#DIV/0!</v>
      </c>
      <c r="S157" s="126" t="str">
        <f>'14 ago'!L189</f>
        <v>#DIV/0!</v>
      </c>
      <c r="T157" s="126" t="str">
        <f>'15 ago'!L189</f>
        <v>#DIV/0!</v>
      </c>
      <c r="U157" s="126" t="str">
        <f>'16 ago'!L189</f>
        <v>#DIV/0!</v>
      </c>
      <c r="V157" s="126" t="str">
        <f>'17 ago'!L189</f>
        <v>#DIV/0!</v>
      </c>
      <c r="W157" s="126" t="str">
        <f>'18 ago'!L189</f>
        <v>#DIV/0!</v>
      </c>
      <c r="X157" s="126" t="str">
        <f>'19 ago'!L189</f>
        <v>#DIV/0!</v>
      </c>
      <c r="Y157" s="126" t="str">
        <f>'20 ago'!L189</f>
        <v>#DIV/0!</v>
      </c>
      <c r="Z157" s="126" t="str">
        <f>'21 ago'!L189</f>
        <v>#DIV/0!</v>
      </c>
      <c r="AA157" s="126" t="str">
        <f>'22 ago'!L189</f>
        <v>#DIV/0!</v>
      </c>
      <c r="AB157" s="126" t="str">
        <f>'23 ago'!L189</f>
        <v>#DIV/0!</v>
      </c>
      <c r="AC157" s="126" t="str">
        <f>'24 ago'!L189</f>
        <v>#DIV/0!</v>
      </c>
      <c r="AD157" s="126" t="str">
        <f>'25 ago'!L189</f>
        <v>#DIV/0!</v>
      </c>
      <c r="AE157" s="126" t="str">
        <f>'26 ago'!L189</f>
        <v>#DIV/0!</v>
      </c>
      <c r="AF157" s="126" t="str">
        <f>'27 ago'!L189</f>
        <v>#DIV/0!</v>
      </c>
      <c r="AG157" s="126" t="str">
        <f>'28 ago'!L189</f>
        <v>#DIV/0!</v>
      </c>
      <c r="AH157" s="126" t="str">
        <f>'29 ago'!L189</f>
        <v>#DIV/0!</v>
      </c>
      <c r="AI157" s="126" t="str">
        <f>'30 ago'!L189</f>
        <v>#DIV/0!</v>
      </c>
      <c r="AJ157" s="126" t="str">
        <f>'31 de agosto'!L189</f>
        <v>#DIV/0!</v>
      </c>
    </row>
    <row r="158" ht="14.25" customHeight="1">
      <c r="A158" s="386"/>
      <c r="B158" s="129"/>
      <c r="C158" s="129" t="s">
        <v>323</v>
      </c>
      <c r="D158" s="420" t="s">
        <v>326</v>
      </c>
      <c r="E158" s="420" t="s">
        <v>13</v>
      </c>
      <c r="F158" s="419"/>
      <c r="G158" s="419"/>
      <c r="H158" s="419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</row>
    <row r="159" ht="14.25" customHeight="1">
      <c r="A159" s="386"/>
      <c r="B159" s="129"/>
      <c r="C159" s="129"/>
      <c r="D159" s="420"/>
      <c r="E159" s="418" t="s">
        <v>608</v>
      </c>
      <c r="F159" s="419">
        <f>'01 ago'!L198</f>
        <v>0.3333333333</v>
      </c>
      <c r="G159" s="419">
        <f>'02 ago'!L198</f>
        <v>0.4</v>
      </c>
      <c r="H159" s="419" t="str">
        <f>'03 ago'!L197</f>
        <v/>
      </c>
      <c r="I159" s="126">
        <f>'04 ago'!L198</f>
        <v>0.5333333333</v>
      </c>
      <c r="J159" s="126">
        <f>'05 ago'!L198</f>
        <v>0.6</v>
      </c>
      <c r="K159" s="126">
        <f>'06 ago'!L198</f>
        <v>0.6</v>
      </c>
      <c r="L159" s="126">
        <f>'07 ago'!L198</f>
        <v>0.5333333333</v>
      </c>
      <c r="M159" s="126">
        <f>'08 ago'!L198</f>
        <v>0.6</v>
      </c>
      <c r="N159" s="126">
        <f>'09 ago'!L198</f>
        <v>0</v>
      </c>
      <c r="O159" s="126">
        <f>'10 ago'!L198</f>
        <v>0.6</v>
      </c>
      <c r="P159" s="126">
        <f>'11 ago'!L198</f>
        <v>0.6</v>
      </c>
      <c r="Q159" s="126">
        <f>'12 ago'!L198</f>
        <v>0.7333333333</v>
      </c>
      <c r="R159" s="126">
        <f>'13 ago'!L198</f>
        <v>0.8</v>
      </c>
      <c r="S159" s="126">
        <f>'14 ago'!L198</f>
        <v>0.9333333333</v>
      </c>
      <c r="T159" s="126">
        <f>'15 ago'!L198</f>
        <v>1</v>
      </c>
      <c r="U159" s="126">
        <f>'16 ago'!L198</f>
        <v>0</v>
      </c>
      <c r="V159" s="126">
        <f>'17 ago'!L198</f>
        <v>0.9333333333</v>
      </c>
      <c r="W159" s="126">
        <f>'18 ago'!L198</f>
        <v>0.8</v>
      </c>
      <c r="X159" s="126">
        <f>'19 ago'!L198</f>
        <v>0.8666666667</v>
      </c>
      <c r="Y159" s="126">
        <f>'20 ago'!L198</f>
        <v>0.8666666667</v>
      </c>
      <c r="Z159" s="126">
        <f>'21 ago'!L198</f>
        <v>0.8</v>
      </c>
      <c r="AA159" s="126">
        <f>'22 ago'!L198</f>
        <v>0.7333333333</v>
      </c>
      <c r="AB159" s="126">
        <f>'23 ago'!L198</f>
        <v>0.4666666667</v>
      </c>
      <c r="AC159" s="126">
        <f>'24 ago'!L198</f>
        <v>0.5333333333</v>
      </c>
      <c r="AD159" s="126">
        <f>'25 ago'!L198</f>
        <v>0.6</v>
      </c>
      <c r="AE159" s="126">
        <f>'26 ago'!L198</f>
        <v>0.8</v>
      </c>
      <c r="AF159" s="126">
        <f>'27 ago'!L198</f>
        <v>0.7333333333</v>
      </c>
      <c r="AG159" s="126">
        <f>'28 ago'!L198</f>
        <v>0.8666666667</v>
      </c>
      <c r="AH159" s="126">
        <f>'29 ago'!L198</f>
        <v>1</v>
      </c>
      <c r="AI159" s="126">
        <f>'30 ago'!L198</f>
        <v>0.8</v>
      </c>
      <c r="AJ159" s="126">
        <f>'31 de agosto'!L198</f>
        <v>0.7333333333</v>
      </c>
    </row>
    <row r="160" ht="14.25" customHeight="1">
      <c r="A160" s="386"/>
      <c r="B160" s="129" t="s">
        <v>337</v>
      </c>
      <c r="C160" s="129" t="s">
        <v>338</v>
      </c>
      <c r="D160" s="418" t="s">
        <v>339</v>
      </c>
      <c r="E160" s="418" t="s">
        <v>13</v>
      </c>
      <c r="F160" s="419">
        <f>'01 ago'!H207</f>
        <v>0.55</v>
      </c>
      <c r="G160" s="419">
        <f>'02 ago'!H207</f>
        <v>0.55</v>
      </c>
      <c r="H160" s="419" t="str">
        <f>'03 ago'!H206</f>
        <v/>
      </c>
      <c r="I160" s="126">
        <f>'04 ago'!H207</f>
        <v>0.65</v>
      </c>
      <c r="J160" s="126">
        <f>'05 ago'!H207</f>
        <v>0.65</v>
      </c>
      <c r="K160" s="126">
        <f>'06 ago'!H207</f>
        <v>0.5</v>
      </c>
      <c r="L160" s="126">
        <f>'07 ago'!H207</f>
        <v>0.3</v>
      </c>
      <c r="M160" s="126">
        <f>'08 ago'!H207</f>
        <v>0.25</v>
      </c>
      <c r="N160" s="126">
        <f>'09 ago'!H207</f>
        <v>0.35</v>
      </c>
      <c r="O160" s="126">
        <f>'10 ago'!H207</f>
        <v>0.35</v>
      </c>
      <c r="P160" s="126">
        <f>'11 ago'!H207</f>
        <v>0.3</v>
      </c>
      <c r="Q160" s="126">
        <f>'12 ago'!H207</f>
        <v>0.25</v>
      </c>
      <c r="R160" s="126">
        <f>'13 ago'!H207</f>
        <v>0.25</v>
      </c>
      <c r="S160" s="126">
        <f>'14 ago'!H207</f>
        <v>0.15</v>
      </c>
      <c r="T160" s="126">
        <f>'15 ago'!H207</f>
        <v>0.2</v>
      </c>
      <c r="U160" s="126">
        <f>'16 ago'!H207</f>
        <v>0.2</v>
      </c>
      <c r="V160" s="126">
        <f>'17 ago'!H207</f>
        <v>0.25</v>
      </c>
      <c r="W160" s="126">
        <f>'18 ago'!H207</f>
        <v>0.2</v>
      </c>
      <c r="X160" s="126">
        <f>'19 ago'!H207</f>
        <v>0.35</v>
      </c>
      <c r="Y160" s="126">
        <f>'20 ago'!H207</f>
        <v>0.3</v>
      </c>
      <c r="Z160" s="126">
        <f>'21 ago'!H207</f>
        <v>0.25</v>
      </c>
      <c r="AA160" s="126">
        <f>'22 ago'!H207</f>
        <v>0.3</v>
      </c>
      <c r="AB160" s="126">
        <f>'23 ago'!H207</f>
        <v>0.3</v>
      </c>
      <c r="AC160" s="126">
        <f>'24 ago'!H207</f>
        <v>0.3</v>
      </c>
      <c r="AD160" s="126">
        <f>'25 ago'!H207</f>
        <v>0.3</v>
      </c>
      <c r="AE160" s="126">
        <f>'26 ago'!H207</f>
        <v>0.25</v>
      </c>
      <c r="AF160" s="126">
        <f>'27 ago'!H207</f>
        <v>0.2</v>
      </c>
      <c r="AG160" s="126">
        <f>'28 ago'!H207</f>
        <v>0.15</v>
      </c>
      <c r="AH160" s="126">
        <f>'29 ago'!H207</f>
        <v>0.15</v>
      </c>
      <c r="AI160" s="126">
        <f>'30 ago'!H207</f>
        <v>0.2</v>
      </c>
      <c r="AJ160" s="126">
        <f>'31 de agosto'!H207</f>
        <v>0.15</v>
      </c>
    </row>
    <row r="161" ht="14.25" customHeight="1">
      <c r="A161" s="386"/>
      <c r="B161" s="129"/>
      <c r="C161" s="129"/>
      <c r="D161" s="418"/>
      <c r="E161" s="418" t="s">
        <v>608</v>
      </c>
      <c r="F161" s="419">
        <f>'01 ago'!L207</f>
        <v>0.03333333333</v>
      </c>
      <c r="G161" s="419">
        <f>'02 ago'!L207</f>
        <v>0.06666666667</v>
      </c>
      <c r="H161" s="419" t="str">
        <f>'03 ago'!L206</f>
        <v/>
      </c>
      <c r="I161" s="126">
        <f>'04 ago'!L207</f>
        <v>0.06666666667</v>
      </c>
      <c r="J161" s="126">
        <f>'05 ago'!L207</f>
        <v>0.06666666667</v>
      </c>
      <c r="K161" s="126">
        <f>'06 ago'!L207</f>
        <v>0.2</v>
      </c>
      <c r="L161" s="126">
        <f>'07 ago'!L207</f>
        <v>0.1333333333</v>
      </c>
      <c r="M161" s="126">
        <f>'08 ago'!L207</f>
        <v>0.1</v>
      </c>
      <c r="N161" s="126">
        <f>'09 ago'!L207</f>
        <v>0</v>
      </c>
      <c r="O161" s="126">
        <f>'10 ago'!L207</f>
        <v>0</v>
      </c>
      <c r="P161" s="126">
        <f>'11 ago'!L207</f>
        <v>0</v>
      </c>
      <c r="Q161" s="126">
        <f>'12 ago'!L207</f>
        <v>0</v>
      </c>
      <c r="R161" s="126">
        <f>'13 ago'!L207</f>
        <v>0</v>
      </c>
      <c r="S161" s="126">
        <f>'14 ago'!L207</f>
        <v>0.03333333333</v>
      </c>
      <c r="T161" s="126">
        <f>'15 ago'!L207</f>
        <v>0</v>
      </c>
      <c r="U161" s="126">
        <f>'16 ago'!L207</f>
        <v>0</v>
      </c>
      <c r="V161" s="126">
        <f>'17 ago'!L207</f>
        <v>0</v>
      </c>
      <c r="W161" s="126">
        <f>'18 ago'!L207</f>
        <v>0.06666666667</v>
      </c>
      <c r="X161" s="126">
        <f>'19 ago'!L207</f>
        <v>0.06666666667</v>
      </c>
      <c r="Y161" s="126">
        <f>'20 ago'!L207</f>
        <v>0.06666666667</v>
      </c>
      <c r="Z161" s="126">
        <f>'21 ago'!L207</f>
        <v>0.03333333333</v>
      </c>
      <c r="AA161" s="126">
        <f>'22 ago'!L207</f>
        <v>0</v>
      </c>
      <c r="AB161" s="126">
        <f>'23 ago'!L207</f>
        <v>0.06666666667</v>
      </c>
      <c r="AC161" s="126">
        <f>'24 ago'!L207</f>
        <v>0</v>
      </c>
      <c r="AD161" s="126">
        <f>'25 ago'!L207</f>
        <v>0.06666666667</v>
      </c>
      <c r="AE161" s="126">
        <f>'26 ago'!L207</f>
        <v>0.06666666667</v>
      </c>
      <c r="AF161" s="126">
        <f>'27 ago'!L207</f>
        <v>0</v>
      </c>
      <c r="AG161" s="126">
        <f>'28 ago'!L207</f>
        <v>0</v>
      </c>
      <c r="AH161" s="126">
        <f>'29 ago'!L207</f>
        <v>0</v>
      </c>
      <c r="AI161" s="126">
        <f>'30 ago'!L207</f>
        <v>0</v>
      </c>
      <c r="AJ161" s="126">
        <f>'31 de agosto'!L207</f>
        <v>0</v>
      </c>
    </row>
    <row r="162" ht="14.25" customHeight="1">
      <c r="A162" s="386"/>
      <c r="B162" s="129"/>
      <c r="C162" s="129" t="s">
        <v>340</v>
      </c>
      <c r="D162" s="418" t="s">
        <v>341</v>
      </c>
      <c r="E162" s="418" t="s">
        <v>13</v>
      </c>
      <c r="F162" s="419">
        <f>'01 ago'!H208</f>
        <v>0.5357142857</v>
      </c>
      <c r="G162" s="419">
        <f>'02 ago'!H208</f>
        <v>0.5</v>
      </c>
      <c r="H162" s="419">
        <f>'03 ago'!H207</f>
        <v>0.55</v>
      </c>
      <c r="I162" s="126">
        <f>'04 ago'!H208</f>
        <v>0.5</v>
      </c>
      <c r="J162" s="126">
        <f>'05 ago'!H208</f>
        <v>0.5178571429</v>
      </c>
      <c r="K162" s="126">
        <f>'06 ago'!H208</f>
        <v>0.4821428571</v>
      </c>
      <c r="L162" s="126">
        <f>'07 ago'!H208</f>
        <v>0.4285714286</v>
      </c>
      <c r="M162" s="126">
        <f>'08 ago'!H208</f>
        <v>0.4285714286</v>
      </c>
      <c r="N162" s="126">
        <f>'09 ago'!H208</f>
        <v>0.4285714286</v>
      </c>
      <c r="O162" s="126">
        <f>'10 ago'!H208</f>
        <v>0.4642857143</v>
      </c>
      <c r="P162" s="126">
        <f>'11 ago'!H208</f>
        <v>0.3928571429</v>
      </c>
      <c r="Q162" s="126">
        <f>'12 ago'!H208</f>
        <v>0.3928571429</v>
      </c>
      <c r="R162" s="126">
        <f>'13 ago'!H208</f>
        <v>0.375</v>
      </c>
      <c r="S162" s="126">
        <f>'14 ago'!H208</f>
        <v>0.3392857143</v>
      </c>
      <c r="T162" s="126">
        <f>'15 ago'!H208</f>
        <v>0.3571428571</v>
      </c>
      <c r="U162" s="126">
        <f>'16 ago'!H208</f>
        <v>0.3392857143</v>
      </c>
      <c r="V162" s="126">
        <f>'17 ago'!H208</f>
        <v>0.3214285714</v>
      </c>
      <c r="W162" s="126">
        <f>'18 ago'!H208</f>
        <v>0.3214285714</v>
      </c>
      <c r="X162" s="126">
        <f>'19 ago'!H208</f>
        <v>0.3392857143</v>
      </c>
      <c r="Y162" s="126">
        <f>'20 ago'!H208</f>
        <v>0.3392857143</v>
      </c>
      <c r="Z162" s="126">
        <f>'21 ago'!H208</f>
        <v>0.3214285714</v>
      </c>
      <c r="AA162" s="126">
        <f>'22 ago'!H208</f>
        <v>0.3928571429</v>
      </c>
      <c r="AB162" s="126">
        <f>'23 ago'!H208</f>
        <v>0.4285714286</v>
      </c>
      <c r="AC162" s="126">
        <f>'24 ago'!H208</f>
        <v>0.4285714286</v>
      </c>
      <c r="AD162" s="126">
        <f>'25 ago'!H208</f>
        <v>0.375</v>
      </c>
      <c r="AE162" s="126">
        <f>'26 ago'!H208</f>
        <v>0.4285714286</v>
      </c>
      <c r="AF162" s="126">
        <f>'27 ago'!H208</f>
        <v>0.375</v>
      </c>
      <c r="AG162" s="126">
        <f>'28 ago'!H208</f>
        <v>0.3392857143</v>
      </c>
      <c r="AH162" s="126">
        <f>'29 ago'!H208</f>
        <v>0.3392857143</v>
      </c>
      <c r="AI162" s="126">
        <f>'30 ago'!H208</f>
        <v>0.3392857143</v>
      </c>
      <c r="AJ162" s="126">
        <f>'31 de agosto'!H208</f>
        <v>0.3035714286</v>
      </c>
    </row>
    <row r="163" ht="14.25" customHeight="1">
      <c r="A163" s="386"/>
      <c r="B163" s="129"/>
      <c r="C163" s="129"/>
      <c r="D163" s="418"/>
      <c r="E163" s="418" t="s">
        <v>608</v>
      </c>
      <c r="F163" s="419">
        <f>'01 ago'!L208</f>
        <v>0.2247191011</v>
      </c>
      <c r="G163" s="419">
        <f>'02 ago'!L208</f>
        <v>0.2696629213</v>
      </c>
      <c r="H163" s="419">
        <f>'03 ago'!L207</f>
        <v>0.07</v>
      </c>
      <c r="I163" s="126">
        <f>'04 ago'!L208</f>
        <v>0.3258426966</v>
      </c>
      <c r="J163" s="126">
        <f>'05 ago'!L208</f>
        <v>0.3595505618</v>
      </c>
      <c r="K163" s="126">
        <f>'06 ago'!L208</f>
        <v>0.3033707865</v>
      </c>
      <c r="L163" s="126">
        <f>'07 ago'!L208</f>
        <v>0.3258426966</v>
      </c>
      <c r="M163" s="126">
        <f>'08 ago'!L208</f>
        <v>0.3483146067</v>
      </c>
      <c r="N163" s="126">
        <f>'09 ago'!L208</f>
        <v>0.3258426966</v>
      </c>
      <c r="O163" s="126">
        <f>'10 ago'!L208</f>
        <v>0.3146067416</v>
      </c>
      <c r="P163" s="126">
        <f>'11 ago'!L208</f>
        <v>0.3370786517</v>
      </c>
      <c r="Q163" s="126">
        <f>'12 ago'!L208</f>
        <v>0.3033707865</v>
      </c>
      <c r="R163" s="126">
        <f>'13 ago'!L208</f>
        <v>0.3595505618</v>
      </c>
      <c r="S163" s="126">
        <f>'14 ago'!L208</f>
        <v>0.4494382022</v>
      </c>
      <c r="T163" s="126">
        <f>'15 ago'!L208</f>
        <v>0.3707865169</v>
      </c>
      <c r="U163" s="126">
        <f>'16 ago'!L208</f>
        <v>0.4157303371</v>
      </c>
      <c r="V163" s="126">
        <f>'17 ago'!L208</f>
        <v>0.404494382</v>
      </c>
      <c r="W163" s="126">
        <f>'18 ago'!L208</f>
        <v>0.393258427</v>
      </c>
      <c r="X163" s="126">
        <f>'19 ago'!L208</f>
        <v>0.3820224719</v>
      </c>
      <c r="Y163" s="126">
        <f>'20 ago'!L208</f>
        <v>0.3258426966</v>
      </c>
      <c r="Z163" s="126">
        <f>'21 ago'!L208</f>
        <v>0.4821428571</v>
      </c>
      <c r="AA163" s="126">
        <f>'22 ago'!L208</f>
        <v>0.4464285714</v>
      </c>
      <c r="AB163" s="126">
        <f>'23 ago'!L208</f>
        <v>0.4821428571</v>
      </c>
      <c r="AC163" s="126">
        <f>'24 ago'!L208</f>
        <v>0.4642857143</v>
      </c>
      <c r="AD163" s="126">
        <f>'25 ago'!L208</f>
        <v>0.3928571429</v>
      </c>
      <c r="AE163" s="126">
        <f>'26 ago'!L208</f>
        <v>0.3214285714</v>
      </c>
      <c r="AF163" s="126">
        <f>'27 ago'!L208</f>
        <v>0.3035714286</v>
      </c>
      <c r="AG163" s="126">
        <f>'28 ago'!L208</f>
        <v>0.3214285714</v>
      </c>
      <c r="AH163" s="126">
        <f>'29 ago'!L208</f>
        <v>0.2857142857</v>
      </c>
      <c r="AI163" s="126">
        <f>'30 ago'!L208</f>
        <v>0.3214285714</v>
      </c>
      <c r="AJ163" s="126">
        <f>'31 de agosto'!L208</f>
        <v>0.3035714286</v>
      </c>
    </row>
    <row r="164" ht="14.25" customHeight="1">
      <c r="A164" s="386"/>
      <c r="B164" s="129"/>
      <c r="C164" s="129"/>
      <c r="D164" s="418" t="s">
        <v>342</v>
      </c>
      <c r="E164" s="418" t="s">
        <v>13</v>
      </c>
      <c r="F164" s="419">
        <f>'01 ago'!H209</f>
        <v>0.5333333333</v>
      </c>
      <c r="G164" s="419">
        <f>'02 ago'!H209</f>
        <v>0.4666666667</v>
      </c>
      <c r="H164" s="419">
        <f>'03 ago'!H208</f>
        <v>0.5</v>
      </c>
      <c r="I164" s="126">
        <f>'04 ago'!H209</f>
        <v>0.5333333333</v>
      </c>
      <c r="J164" s="126">
        <f>'05 ago'!H209</f>
        <v>0.6</v>
      </c>
      <c r="K164" s="126">
        <f>'06 ago'!H209</f>
        <v>0.5333333333</v>
      </c>
      <c r="L164" s="126">
        <f>'07 ago'!H209</f>
        <v>0.4</v>
      </c>
      <c r="M164" s="126">
        <f>'08 ago'!H209</f>
        <v>0.2666666667</v>
      </c>
      <c r="N164" s="126">
        <f>'09 ago'!H209</f>
        <v>0.2</v>
      </c>
      <c r="O164" s="126">
        <f>'10 ago'!H209</f>
        <v>0.1333333333</v>
      </c>
      <c r="P164" s="126">
        <f>'11 ago'!H209</f>
        <v>0.1333333333</v>
      </c>
      <c r="Q164" s="126">
        <f>'12 ago'!H209</f>
        <v>0.1333333333</v>
      </c>
      <c r="R164" s="126">
        <f>'13 ago'!H209</f>
        <v>0.1333333333</v>
      </c>
      <c r="S164" s="126">
        <f>'14 ago'!H209</f>
        <v>0.1333333333</v>
      </c>
      <c r="T164" s="126">
        <f>'15 ago'!H209</f>
        <v>0.1333333333</v>
      </c>
      <c r="U164" s="126">
        <f>'16 ago'!H209</f>
        <v>0.1333333333</v>
      </c>
      <c r="V164" s="126">
        <f>'17 ago'!H209</f>
        <v>0.1333333333</v>
      </c>
      <c r="W164" s="126">
        <f>'18 ago'!H209</f>
        <v>0.1333333333</v>
      </c>
      <c r="X164" s="126">
        <f>'19 ago'!H209</f>
        <v>0.1333333333</v>
      </c>
      <c r="Y164" s="126">
        <f>'20 ago'!H209</f>
        <v>0.1333333333</v>
      </c>
      <c r="Z164" s="126">
        <f>'21 ago'!H209</f>
        <v>0.1333333333</v>
      </c>
      <c r="AA164" s="126">
        <f>'22 ago'!H209</f>
        <v>0.06666666667</v>
      </c>
      <c r="AB164" s="126">
        <f>'23 ago'!H209</f>
        <v>0.2</v>
      </c>
      <c r="AC164" s="126">
        <f>'24 ago'!H209</f>
        <v>0.2</v>
      </c>
      <c r="AD164" s="126">
        <f>'25 ago'!H209</f>
        <v>0.2</v>
      </c>
      <c r="AE164" s="126">
        <f>'26 ago'!H209</f>
        <v>0.4</v>
      </c>
      <c r="AF164" s="126">
        <f>'27 ago'!H209</f>
        <v>0.4</v>
      </c>
      <c r="AG164" s="126">
        <f>'28 ago'!H209</f>
        <v>0.4</v>
      </c>
      <c r="AH164" s="126">
        <f>'29 ago'!H209</f>
        <v>0.4</v>
      </c>
      <c r="AI164" s="126">
        <f>'30 ago'!H209</f>
        <v>0.4</v>
      </c>
      <c r="AJ164" s="126">
        <f>'31 de agosto'!H210</f>
        <v>0.7</v>
      </c>
    </row>
    <row r="165" ht="14.25" customHeight="1">
      <c r="A165" s="386"/>
      <c r="B165" s="129"/>
      <c r="C165" s="129"/>
      <c r="D165" s="418"/>
      <c r="E165" s="418" t="s">
        <v>608</v>
      </c>
      <c r="F165" s="419">
        <f>'01 ago'!L209</f>
        <v>0.2</v>
      </c>
      <c r="G165" s="419">
        <f>'02 ago'!L209</f>
        <v>0.3</v>
      </c>
      <c r="H165" s="419">
        <f>'03 ago'!L208</f>
        <v>0.27</v>
      </c>
      <c r="I165" s="126">
        <f>'04 ago'!L209</f>
        <v>0.5</v>
      </c>
      <c r="J165" s="126">
        <f>'05 ago'!L209</f>
        <v>0.2</v>
      </c>
      <c r="K165" s="126">
        <f>'06 ago'!L209</f>
        <v>0.2</v>
      </c>
      <c r="L165" s="126">
        <f>'07 ago'!L209</f>
        <v>0.3</v>
      </c>
      <c r="M165" s="126">
        <f>'08 ago'!L209</f>
        <v>0.4</v>
      </c>
      <c r="N165" s="126">
        <f>'09 ago'!L209</f>
        <v>0.3</v>
      </c>
      <c r="O165" s="126">
        <f>'10 ago'!L209</f>
        <v>0.5</v>
      </c>
      <c r="P165" s="126">
        <f>'11 ago'!L209</f>
        <v>0.6</v>
      </c>
      <c r="Q165" s="126">
        <f>'12 ago'!L209</f>
        <v>0.6</v>
      </c>
      <c r="R165" s="126">
        <f>'13 ago'!L209</f>
        <v>0.6</v>
      </c>
      <c r="S165" s="126">
        <f>'14 ago'!L209</f>
        <v>0.2</v>
      </c>
      <c r="T165" s="126">
        <f>'15 ago'!L209</f>
        <v>0.1</v>
      </c>
      <c r="U165" s="126">
        <f>'16 ago'!L209</f>
        <v>0.1</v>
      </c>
      <c r="V165" s="126">
        <f>'17 ago'!L209</f>
        <v>0.2</v>
      </c>
      <c r="W165" s="126">
        <f>'18 ago'!L209</f>
        <v>0.4</v>
      </c>
      <c r="X165" s="126">
        <f>'19 ago'!L209</f>
        <v>0.4</v>
      </c>
      <c r="Y165" s="126">
        <f>'20 ago'!L209</f>
        <v>0.2</v>
      </c>
      <c r="Z165" s="126">
        <f>'21 ago'!L209</f>
        <v>0.4</v>
      </c>
      <c r="AA165" s="126">
        <f>'22 ago'!L209</f>
        <v>0.6</v>
      </c>
      <c r="AB165" s="126">
        <f>'23 ago'!L209</f>
        <v>1</v>
      </c>
      <c r="AC165" s="126">
        <f>'24 ago'!L209</f>
        <v>1</v>
      </c>
      <c r="AD165" s="126">
        <f>'25 ago'!L209</f>
        <v>0.8</v>
      </c>
      <c r="AE165" s="126">
        <f>'26 ago'!L209</f>
        <v>0.6</v>
      </c>
      <c r="AF165" s="126">
        <f>'27 ago'!L209</f>
        <v>0.4</v>
      </c>
      <c r="AG165" s="126">
        <f>'28 ago'!L209</f>
        <v>0.4</v>
      </c>
      <c r="AH165" s="126">
        <f>'29 ago'!L209</f>
        <v>0.6</v>
      </c>
      <c r="AI165" s="126">
        <f>'30 ago'!L209</f>
        <v>0.6</v>
      </c>
      <c r="AJ165" s="126">
        <f>'31 de agosto'!L209</f>
        <v>0.6</v>
      </c>
    </row>
    <row r="166" ht="14.25" customHeight="1">
      <c r="A166" s="386"/>
      <c r="B166" s="129"/>
      <c r="C166" s="129"/>
      <c r="D166" s="418" t="s">
        <v>343</v>
      </c>
      <c r="E166" s="418" t="s">
        <v>13</v>
      </c>
      <c r="F166" s="419">
        <f>'01 ago'!H210</f>
        <v>0.1</v>
      </c>
      <c r="G166" s="419">
        <f>'02 ago'!H210</f>
        <v>0.1</v>
      </c>
      <c r="H166" s="419">
        <f>'03 ago'!H209</f>
        <v>0.47</v>
      </c>
      <c r="I166" s="126">
        <f>'04 ago'!H210</f>
        <v>0.2</v>
      </c>
      <c r="J166" s="126">
        <f>'05 ago'!H210</f>
        <v>0.4</v>
      </c>
      <c r="K166" s="126">
        <f>'06 ago'!H210</f>
        <v>0.4</v>
      </c>
      <c r="L166" s="126">
        <f>'07 ago'!H210</f>
        <v>0.3</v>
      </c>
      <c r="M166" s="126">
        <f>'08 ago'!H210</f>
        <v>0.4</v>
      </c>
      <c r="N166" s="126">
        <f>'09 ago'!H210</f>
        <v>0.4</v>
      </c>
      <c r="O166" s="126">
        <f>'10 ago'!H210</f>
        <v>0.7</v>
      </c>
      <c r="P166" s="126">
        <f>'11 ago'!H210</f>
        <v>0.6</v>
      </c>
      <c r="Q166" s="126">
        <f>'12 ago'!H210</f>
        <v>0.5</v>
      </c>
      <c r="R166" s="126">
        <f>'13 ago'!H210</f>
        <v>0.4</v>
      </c>
      <c r="S166" s="126">
        <f>'14 ago'!H210</f>
        <v>0.4</v>
      </c>
      <c r="T166" s="126">
        <f>'15 ago'!H210</f>
        <v>0.5</v>
      </c>
      <c r="U166" s="126">
        <f>'16 ago'!H210</f>
        <v>0.5</v>
      </c>
      <c r="V166" s="126">
        <f>'17 ago'!H210</f>
        <v>0.4</v>
      </c>
      <c r="W166" s="126">
        <f>'18 ago'!H210</f>
        <v>0.4</v>
      </c>
      <c r="X166" s="126">
        <f>'19 ago'!H210</f>
        <v>0.6</v>
      </c>
      <c r="Y166" s="126">
        <f>'20 ago'!H210</f>
        <v>0.6</v>
      </c>
      <c r="Z166" s="126">
        <f>'21 ago'!H210</f>
        <v>0.5</v>
      </c>
      <c r="AA166" s="126">
        <f>'22 ago'!H210</f>
        <v>0.5</v>
      </c>
      <c r="AB166" s="126">
        <f>'23 ago'!H210</f>
        <v>0.6</v>
      </c>
      <c r="AC166" s="126">
        <f>'24 ago'!H210</f>
        <v>0.5</v>
      </c>
      <c r="AD166" s="126">
        <f>'25 ago'!H210</f>
        <v>0.6</v>
      </c>
      <c r="AE166" s="126">
        <f>'26 ago'!H210</f>
        <v>0.6</v>
      </c>
      <c r="AF166" s="126">
        <f>'27 ago'!H210</f>
        <v>0.8</v>
      </c>
      <c r="AG166" s="126">
        <f>'28 ago'!H210</f>
        <v>0.7</v>
      </c>
      <c r="AH166" s="126">
        <f>'29 ago'!H210</f>
        <v>0.7</v>
      </c>
      <c r="AI166" s="126">
        <f>'30 ago'!H210</f>
        <v>0.7</v>
      </c>
      <c r="AJ166" s="126">
        <f>'31 de agosto'!H210</f>
        <v>0.7</v>
      </c>
    </row>
    <row r="167" ht="14.25" customHeight="1">
      <c r="A167" s="386"/>
      <c r="B167" s="129"/>
      <c r="C167" s="129"/>
      <c r="D167" s="418"/>
      <c r="E167" s="418" t="s">
        <v>608</v>
      </c>
      <c r="F167" s="419">
        <f>'01 ago'!L210</f>
        <v>0.25</v>
      </c>
      <c r="G167" s="419">
        <f>'02 ago'!L210</f>
        <v>0.25</v>
      </c>
      <c r="H167" s="419">
        <f>'03 ago'!L209</f>
        <v>0.3</v>
      </c>
      <c r="I167" s="126">
        <f>'04 ago'!L210</f>
        <v>0.15</v>
      </c>
      <c r="J167" s="126">
        <f>'05 ago'!L210</f>
        <v>0.1</v>
      </c>
      <c r="K167" s="126">
        <f>'06 ago'!L210</f>
        <v>0.1</v>
      </c>
      <c r="L167" s="126">
        <f>'07 ago'!L210</f>
        <v>0.2</v>
      </c>
      <c r="M167" s="126">
        <f>'08 ago'!L210</f>
        <v>0.2</v>
      </c>
      <c r="N167" s="126">
        <f>'09 ago'!L210</f>
        <v>0.2</v>
      </c>
      <c r="O167" s="126">
        <f>'10 ago'!L210</f>
        <v>0.15</v>
      </c>
      <c r="P167" s="126">
        <f>'11 ago'!L210</f>
        <v>0.2</v>
      </c>
      <c r="Q167" s="126">
        <f>'12 ago'!L210</f>
        <v>0.15</v>
      </c>
      <c r="R167" s="126">
        <f>'13 ago'!L210</f>
        <v>0.3</v>
      </c>
      <c r="S167" s="126">
        <f>'14 ago'!L210</f>
        <v>0.35</v>
      </c>
      <c r="T167" s="126">
        <f>'15 ago'!L210</f>
        <v>0.2</v>
      </c>
      <c r="U167" s="126">
        <f>'16 ago'!L210</f>
        <v>0.15</v>
      </c>
      <c r="V167" s="126">
        <f>'17 ago'!L210</f>
        <v>0.2</v>
      </c>
      <c r="W167" s="126">
        <f>'18 ago'!L210</f>
        <v>0.15</v>
      </c>
      <c r="X167" s="126">
        <f>'19 ago'!L210</f>
        <v>0.15</v>
      </c>
      <c r="Y167" s="126">
        <f>'20 ago'!L210</f>
        <v>0.15</v>
      </c>
      <c r="Z167" s="126">
        <f>'21 ago'!L210</f>
        <v>0.1</v>
      </c>
      <c r="AA167" s="126">
        <f>'22 ago'!L210</f>
        <v>0.2</v>
      </c>
      <c r="AB167" s="126">
        <f>'23 ago'!L210</f>
        <v>0.2</v>
      </c>
      <c r="AC167" s="126">
        <f>'24 ago'!L210</f>
        <v>0.25</v>
      </c>
      <c r="AD167" s="126">
        <f>'25 ago'!L210</f>
        <v>0.2</v>
      </c>
      <c r="AE167" s="126">
        <f>'26 ago'!L210</f>
        <v>0.15</v>
      </c>
      <c r="AF167" s="126">
        <f>'27 ago'!L210</f>
        <v>0.2</v>
      </c>
      <c r="AG167" s="126">
        <f>'28 ago'!L210</f>
        <v>0.25</v>
      </c>
      <c r="AH167" s="126">
        <f>'29 ago'!L210</f>
        <v>0.25</v>
      </c>
      <c r="AI167" s="126">
        <f>'30 ago'!L210</f>
        <v>0.25</v>
      </c>
      <c r="AJ167" s="126">
        <f>'31 de agosto'!L210</f>
        <v>0.3</v>
      </c>
    </row>
    <row r="168" ht="14.25" customHeight="1">
      <c r="A168" s="386"/>
      <c r="B168" s="129"/>
      <c r="C168" s="129"/>
      <c r="D168" s="418" t="s">
        <v>346</v>
      </c>
      <c r="E168" s="418" t="s">
        <v>13</v>
      </c>
      <c r="F168" s="419">
        <f>'01 ago'!H213</f>
        <v>0</v>
      </c>
      <c r="G168" s="419">
        <f>'02 ago'!H213</f>
        <v>0</v>
      </c>
      <c r="H168" s="419" t="str">
        <f>'03 ago'!H212</f>
        <v/>
      </c>
      <c r="I168" s="126">
        <f>'04 ago'!H213</f>
        <v>0</v>
      </c>
      <c r="J168" s="126">
        <f>'05 ago'!H213</f>
        <v>0.5</v>
      </c>
      <c r="K168" s="126">
        <f>'06 ago'!H213</f>
        <v>0.5</v>
      </c>
      <c r="L168" s="126">
        <f>'07 ago'!H213</f>
        <v>0.5</v>
      </c>
      <c r="M168" s="126">
        <f>'08 ago'!H213</f>
        <v>0.5</v>
      </c>
      <c r="N168" s="126">
        <f>'09 ago'!H213</f>
        <v>0.5</v>
      </c>
      <c r="O168" s="126">
        <f>'10 ago'!H213</f>
        <v>0.5</v>
      </c>
      <c r="P168" s="126">
        <f>'11 ago'!H213</f>
        <v>0.5</v>
      </c>
      <c r="Q168" s="126">
        <f>'12 ago'!H213</f>
        <v>0.5</v>
      </c>
      <c r="R168" s="126">
        <f>'13 ago'!H213</f>
        <v>0.5</v>
      </c>
      <c r="S168" s="126">
        <f>'14 ago'!H213</f>
        <v>0.5</v>
      </c>
      <c r="T168" s="126">
        <f>'15 ago'!H213</f>
        <v>0</v>
      </c>
      <c r="U168" s="126">
        <f>'16 ago'!H213</f>
        <v>0</v>
      </c>
      <c r="V168" s="126">
        <f>'17 ago'!H213</f>
        <v>0</v>
      </c>
      <c r="W168" s="126">
        <f>'18 ago'!H213</f>
        <v>0</v>
      </c>
      <c r="X168" s="126">
        <f>'19 ago'!H213</f>
        <v>0</v>
      </c>
      <c r="Y168" s="126">
        <f>'20 ago'!H213</f>
        <v>0</v>
      </c>
      <c r="Z168" s="126">
        <f>'21 ago'!H213</f>
        <v>0</v>
      </c>
      <c r="AA168" s="126">
        <f>'22 ago'!H213</f>
        <v>0</v>
      </c>
      <c r="AB168" s="126">
        <f>'23 ago'!H213</f>
        <v>0</v>
      </c>
      <c r="AC168" s="126">
        <f>'24 ago'!H213</f>
        <v>0</v>
      </c>
      <c r="AD168" s="126">
        <f>'25 ago'!H213</f>
        <v>0</v>
      </c>
      <c r="AE168" s="126">
        <f>'26 ago'!H213</f>
        <v>0</v>
      </c>
      <c r="AF168" s="126">
        <f>'27 ago'!H213</f>
        <v>0</v>
      </c>
      <c r="AG168" s="126">
        <f>'28 ago'!H213</f>
        <v>0</v>
      </c>
      <c r="AH168" s="126">
        <f>'29 ago'!H213</f>
        <v>0</v>
      </c>
      <c r="AI168" s="126">
        <f>'30 ago'!H213</f>
        <v>0</v>
      </c>
      <c r="AJ168" s="126">
        <f>'31 de agosto'!H213</f>
        <v>0</v>
      </c>
    </row>
    <row r="169" ht="14.25" customHeight="1">
      <c r="A169" s="386"/>
      <c r="B169" s="129"/>
      <c r="C169" s="129"/>
      <c r="D169" s="418"/>
      <c r="E169" s="418" t="s">
        <v>608</v>
      </c>
      <c r="F169" s="419"/>
      <c r="G169" s="419"/>
      <c r="H169" s="419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</row>
    <row r="170" ht="14.25" customHeight="1">
      <c r="A170" s="386"/>
      <c r="B170" s="129"/>
      <c r="C170" s="129"/>
      <c r="D170" s="418" t="s">
        <v>347</v>
      </c>
      <c r="E170" s="418" t="s">
        <v>13</v>
      </c>
      <c r="F170" s="419">
        <f>'01 ago'!H214</f>
        <v>0.5</v>
      </c>
      <c r="G170" s="419">
        <f>'02 ago'!H214</f>
        <v>0.6</v>
      </c>
      <c r="H170" s="419">
        <f>'03 ago'!H213</f>
        <v>0</v>
      </c>
      <c r="I170" s="126">
        <f>'04 ago'!H214</f>
        <v>0.55</v>
      </c>
      <c r="J170" s="126">
        <f>'05 ago'!H214</f>
        <v>0.6</v>
      </c>
      <c r="K170" s="126">
        <f>'06 ago'!H214</f>
        <v>0.55</v>
      </c>
      <c r="L170" s="126">
        <f>'07 ago'!H214</f>
        <v>0.6</v>
      </c>
      <c r="M170" s="126">
        <f>'08 ago'!H214</f>
        <v>0.65</v>
      </c>
      <c r="N170" s="126">
        <f>'09 ago'!H214</f>
        <v>0.6</v>
      </c>
      <c r="O170" s="126">
        <f>'10 ago'!H214</f>
        <v>0.55</v>
      </c>
      <c r="P170" s="126">
        <f>'11 ago'!H214</f>
        <v>0.55</v>
      </c>
      <c r="Q170" s="126">
        <f>'12 ago'!H214</f>
        <v>0.6</v>
      </c>
      <c r="R170" s="126">
        <f>'13 ago'!H214</f>
        <v>0.55</v>
      </c>
      <c r="S170" s="126">
        <f>'14 ago'!H214</f>
        <v>0.6</v>
      </c>
      <c r="T170" s="126">
        <f>'15 ago'!H214</f>
        <v>0.65</v>
      </c>
      <c r="U170" s="126">
        <f>'16 ago'!H214</f>
        <v>0.6</v>
      </c>
      <c r="V170" s="126">
        <f>'17 ago'!H214</f>
        <v>0.65</v>
      </c>
      <c r="W170" s="126">
        <f>'18 ago'!H214</f>
        <v>0.6</v>
      </c>
      <c r="X170" s="126">
        <f>'19 ago'!H214</f>
        <v>0.55</v>
      </c>
      <c r="Y170" s="126">
        <f>'20 ago'!H214</f>
        <v>0.6</v>
      </c>
      <c r="Z170" s="126">
        <f>'21 ago'!H214</f>
        <v>0.6</v>
      </c>
      <c r="AA170" s="126">
        <f>'22 ago'!H214</f>
        <v>0.55</v>
      </c>
      <c r="AB170" s="126">
        <f>'23 ago'!H214</f>
        <v>0.6</v>
      </c>
      <c r="AC170" s="126">
        <f>'24 ago'!H214</f>
        <v>0.6</v>
      </c>
      <c r="AD170" s="126">
        <f>'25 ago'!H214</f>
        <v>0.6</v>
      </c>
      <c r="AE170" s="126">
        <f>'26 ago'!H214</f>
        <v>0.55</v>
      </c>
      <c r="AF170" s="126">
        <f>'27 ago'!H214</f>
        <v>0.65</v>
      </c>
      <c r="AG170" s="126">
        <f>'28 ago'!H214</f>
        <v>0.7</v>
      </c>
      <c r="AH170" s="126">
        <f>'29 ago'!H214</f>
        <v>0.7</v>
      </c>
      <c r="AI170" s="126">
        <f>'30 ago'!H214</f>
        <v>0.65</v>
      </c>
      <c r="AJ170" s="126">
        <f>'31 de agosto'!H214</f>
        <v>0.6</v>
      </c>
    </row>
    <row r="171" ht="14.25" customHeight="1">
      <c r="A171" s="386"/>
      <c r="B171" s="129"/>
      <c r="C171" s="129"/>
      <c r="D171" s="418"/>
      <c r="E171" s="418" t="s">
        <v>608</v>
      </c>
      <c r="F171" s="419">
        <f>'01 ago'!L214</f>
        <v>0.1666666667</v>
      </c>
      <c r="G171" s="419">
        <f>'02 ago'!L214</f>
        <v>0.1666666667</v>
      </c>
      <c r="H171" s="419" t="str">
        <f>'03 ago'!L213</f>
        <v/>
      </c>
      <c r="I171" s="126">
        <f>'04 ago'!L214</f>
        <v>0.3</v>
      </c>
      <c r="J171" s="126">
        <f>'05 ago'!L214</f>
        <v>0.3333333333</v>
      </c>
      <c r="K171" s="126">
        <f>'06 ago'!L214</f>
        <v>0.4</v>
      </c>
      <c r="L171" s="126">
        <f>'07 ago'!L214</f>
        <v>0.4333333333</v>
      </c>
      <c r="M171" s="126">
        <f>'08 ago'!L214</f>
        <v>0.4333333333</v>
      </c>
      <c r="N171" s="126">
        <f>'09 ago'!L214</f>
        <v>0.3333333333</v>
      </c>
      <c r="O171" s="126">
        <f>'10 ago'!L214</f>
        <v>0.4</v>
      </c>
      <c r="P171" s="126">
        <f>'11 ago'!L214</f>
        <v>0.4666666667</v>
      </c>
      <c r="Q171" s="126">
        <f>'12 ago'!L214</f>
        <v>0.4</v>
      </c>
      <c r="R171" s="126">
        <f>'13 ago'!L214</f>
        <v>0.4</v>
      </c>
      <c r="S171" s="126">
        <f>'14 ago'!L214</f>
        <v>0.4</v>
      </c>
      <c r="T171" s="126">
        <f>'15 ago'!L214</f>
        <v>0.3333333333</v>
      </c>
      <c r="U171" s="126">
        <f>'16 ago'!L214</f>
        <v>0.3666666667</v>
      </c>
      <c r="V171" s="126">
        <f>'17 ago'!L214</f>
        <v>0.3</v>
      </c>
      <c r="W171" s="126">
        <f>'18 ago'!L214</f>
        <v>0.2666666667</v>
      </c>
      <c r="X171" s="126">
        <f>'19 ago'!L214</f>
        <v>0.3333333333</v>
      </c>
      <c r="Y171" s="126">
        <f>'20 ago'!L214</f>
        <v>0.2666666667</v>
      </c>
      <c r="Z171" s="126">
        <f>'21 ago'!L214</f>
        <v>0.2666666667</v>
      </c>
      <c r="AA171" s="126">
        <f>'22 ago'!L214</f>
        <v>0.3</v>
      </c>
      <c r="AB171" s="126">
        <f>'23 ago'!L214</f>
        <v>0.2333333333</v>
      </c>
      <c r="AC171" s="126">
        <f>'24 ago'!L214</f>
        <v>0.3333333333</v>
      </c>
      <c r="AD171" s="126">
        <f>'25 ago'!L214</f>
        <v>0.3333333333</v>
      </c>
      <c r="AE171" s="126">
        <f>'26 ago'!L214</f>
        <v>0.3666666667</v>
      </c>
      <c r="AF171" s="126">
        <f>'27 ago'!L214</f>
        <v>0.4</v>
      </c>
      <c r="AG171" s="126">
        <f>'28 ago'!L214</f>
        <v>0.1666666667</v>
      </c>
      <c r="AH171" s="126">
        <f>'29 ago'!L214</f>
        <v>0.2333333333</v>
      </c>
      <c r="AI171" s="126">
        <f>'30 ago'!L214</f>
        <v>0.2</v>
      </c>
      <c r="AJ171" s="126">
        <f>'31 de agosto'!L214</f>
        <v>0.2</v>
      </c>
    </row>
    <row r="172" ht="14.25" customHeight="1">
      <c r="A172" s="386"/>
      <c r="B172" s="129"/>
      <c r="C172" s="129" t="s">
        <v>348</v>
      </c>
      <c r="D172" s="418" t="s">
        <v>349</v>
      </c>
      <c r="E172" s="418" t="s">
        <v>13</v>
      </c>
      <c r="F172" s="419">
        <f>'01 ago'!H215</f>
        <v>1</v>
      </c>
      <c r="G172" s="419">
        <f>'02 ago'!H215</f>
        <v>1</v>
      </c>
      <c r="H172" s="419">
        <f>'03 ago'!H214</f>
        <v>0.6</v>
      </c>
      <c r="I172" s="126">
        <f>'04 ago'!H215</f>
        <v>0.6666666667</v>
      </c>
      <c r="J172" s="126">
        <f>'05 ago'!H215</f>
        <v>1</v>
      </c>
      <c r="K172" s="126">
        <f>'06 ago'!H215</f>
        <v>1</v>
      </c>
      <c r="L172" s="126">
        <f>'07 ago'!H215</f>
        <v>1</v>
      </c>
      <c r="M172" s="126">
        <f>'08 ago'!H215</f>
        <v>1</v>
      </c>
      <c r="N172" s="126">
        <f>'09 ago'!H215</f>
        <v>1</v>
      </c>
      <c r="O172" s="126">
        <f>'10 ago'!H215</f>
        <v>0.3333333333</v>
      </c>
      <c r="P172" s="126">
        <f>'11 ago'!H215</f>
        <v>0.6666666667</v>
      </c>
      <c r="Q172" s="126">
        <f>'12 ago'!H215</f>
        <v>0.6666666667</v>
      </c>
      <c r="R172" s="126">
        <f>'13 ago'!H215</f>
        <v>1</v>
      </c>
      <c r="S172" s="126">
        <f>'14 ago'!H215</f>
        <v>1</v>
      </c>
      <c r="T172" s="126">
        <f>'15 ago'!H215</f>
        <v>1</v>
      </c>
      <c r="U172" s="126">
        <f>'16 ago'!H215</f>
        <v>0.6666666667</v>
      </c>
      <c r="V172" s="126">
        <f>'17 ago'!H215</f>
        <v>1</v>
      </c>
      <c r="W172" s="126">
        <f>'18 ago'!H215</f>
        <v>1</v>
      </c>
      <c r="X172" s="126">
        <f>'19 ago'!H215</f>
        <v>1</v>
      </c>
      <c r="Y172" s="126">
        <f>'20 ago'!H215</f>
        <v>1</v>
      </c>
      <c r="Z172" s="126">
        <f>'21 ago'!H215</f>
        <v>1</v>
      </c>
      <c r="AA172" s="126">
        <f>'22 ago'!H215</f>
        <v>0.6666666667</v>
      </c>
      <c r="AB172" s="126">
        <f>'23 ago'!H215</f>
        <v>0.6666666667</v>
      </c>
      <c r="AC172" s="126">
        <f>'24 ago'!H215</f>
        <v>0.6666666667</v>
      </c>
      <c r="AD172" s="126">
        <f>'25 ago'!H215</f>
        <v>0.6666666667</v>
      </c>
      <c r="AE172" s="126">
        <f>'26 ago'!H215</f>
        <v>1</v>
      </c>
      <c r="AF172" s="126">
        <f>'27 ago'!H215</f>
        <v>0.6666666667</v>
      </c>
      <c r="AG172" s="126">
        <f>'28 ago'!H215</f>
        <v>0.6666666667</v>
      </c>
      <c r="AH172" s="126">
        <f>'29 ago'!H215</f>
        <v>0.3333333333</v>
      </c>
      <c r="AI172" s="126">
        <f>'30 ago'!H215</f>
        <v>0</v>
      </c>
      <c r="AJ172" s="126">
        <f>'31 de agosto'!H215</f>
        <v>0</v>
      </c>
    </row>
    <row r="173" ht="14.25" customHeight="1">
      <c r="A173" s="386"/>
      <c r="B173" s="129"/>
      <c r="C173" s="129"/>
      <c r="D173" s="418"/>
      <c r="E173" s="418" t="s">
        <v>608</v>
      </c>
      <c r="F173" s="419">
        <f>'01 ago'!L215</f>
        <v>0.08</v>
      </c>
      <c r="G173" s="419">
        <f>'02 ago'!L215</f>
        <v>0.08</v>
      </c>
      <c r="H173" s="419">
        <f>'03 ago'!L214</f>
        <v>0.17</v>
      </c>
      <c r="I173" s="126">
        <f>'04 ago'!L215</f>
        <v>0.08</v>
      </c>
      <c r="J173" s="126">
        <f>'05 ago'!L215</f>
        <v>0.12</v>
      </c>
      <c r="K173" s="126">
        <f>'06 ago'!L215</f>
        <v>0.12</v>
      </c>
      <c r="L173" s="126">
        <f>'07 ago'!L215</f>
        <v>0.2</v>
      </c>
      <c r="M173" s="126">
        <f>'08 ago'!L215</f>
        <v>0.12</v>
      </c>
      <c r="N173" s="126">
        <f>'09 ago'!L215</f>
        <v>0.12</v>
      </c>
      <c r="O173" s="126">
        <f>'10 ago'!L215</f>
        <v>0.08</v>
      </c>
      <c r="P173" s="126">
        <f>'11 ago'!L215</f>
        <v>0.04</v>
      </c>
      <c r="Q173" s="126">
        <f>'12 ago'!L215</f>
        <v>0.08</v>
      </c>
      <c r="R173" s="126">
        <f>'13 ago'!L215</f>
        <v>0.04</v>
      </c>
      <c r="S173" s="126">
        <f>'14 ago'!L215</f>
        <v>0.04</v>
      </c>
      <c r="T173" s="126">
        <f>'15 ago'!L215</f>
        <v>0.08</v>
      </c>
      <c r="U173" s="126">
        <f>'16 ago'!L215</f>
        <v>0.12</v>
      </c>
      <c r="V173" s="126">
        <f>'17 ago'!L215</f>
        <v>0.12</v>
      </c>
      <c r="W173" s="126">
        <f>'18 ago'!L215</f>
        <v>0.08</v>
      </c>
      <c r="X173" s="126">
        <f>'19 ago'!L215</f>
        <v>0.16</v>
      </c>
      <c r="Y173" s="126">
        <f>'20 ago'!L215</f>
        <v>0.16</v>
      </c>
      <c r="Z173" s="126">
        <f>'21 ago'!L215</f>
        <v>0.2</v>
      </c>
      <c r="AA173" s="126">
        <f>'22 ago'!L215</f>
        <v>0.16</v>
      </c>
      <c r="AB173" s="126">
        <f>'23 ago'!L215</f>
        <v>0.16</v>
      </c>
      <c r="AC173" s="126">
        <f>'24 ago'!L215</f>
        <v>0.16</v>
      </c>
      <c r="AD173" s="126">
        <f>'25 ago'!L215</f>
        <v>0.08</v>
      </c>
      <c r="AE173" s="126">
        <f>'26 ago'!L215</f>
        <v>0.08</v>
      </c>
      <c r="AF173" s="126">
        <f>'27 ago'!L215</f>
        <v>0.04</v>
      </c>
      <c r="AG173" s="126">
        <f>'28 ago'!L215</f>
        <v>0.04</v>
      </c>
      <c r="AH173" s="126">
        <f>'29 ago'!L215</f>
        <v>0.04</v>
      </c>
      <c r="AI173" s="126">
        <f>'30 ago'!L215</f>
        <v>0.04</v>
      </c>
      <c r="AJ173" s="126">
        <f>'31 de agosto'!L215</f>
        <v>0.04</v>
      </c>
    </row>
    <row r="174" ht="14.25" customHeight="1">
      <c r="A174" s="386"/>
      <c r="B174" s="129"/>
      <c r="C174" s="129" t="s">
        <v>351</v>
      </c>
      <c r="D174" s="418" t="s">
        <v>352</v>
      </c>
      <c r="E174" s="418" t="s">
        <v>13</v>
      </c>
      <c r="F174" s="419"/>
      <c r="G174" s="419"/>
      <c r="H174" s="419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</row>
    <row r="175" ht="14.25" customHeight="1">
      <c r="A175" s="386"/>
      <c r="B175" s="129"/>
      <c r="C175" s="129"/>
      <c r="D175" s="418"/>
      <c r="E175" s="418" t="s">
        <v>608</v>
      </c>
      <c r="F175" s="419">
        <f>'01 ago'!L217</f>
        <v>0.0625</v>
      </c>
      <c r="G175" s="419">
        <f>'02 ago'!L217</f>
        <v>0.125</v>
      </c>
      <c r="H175" s="419" t="str">
        <f>'03 ago'!L216</f>
        <v/>
      </c>
      <c r="I175" s="126">
        <f>'04 ago'!L217</f>
        <v>0.25</v>
      </c>
      <c r="J175" s="126">
        <f>'05 ago'!L217</f>
        <v>0.25</v>
      </c>
      <c r="K175" s="126">
        <f>'06 ago'!L217</f>
        <v>0.1875</v>
      </c>
      <c r="L175" s="126">
        <f>'07 ago'!L217</f>
        <v>0.125</v>
      </c>
      <c r="M175" s="126">
        <f>'08 ago'!L217</f>
        <v>0.1875</v>
      </c>
      <c r="N175" s="126">
        <f>'09 ago'!L217</f>
        <v>0.125</v>
      </c>
      <c r="O175" s="126">
        <f>'10 ago'!L217</f>
        <v>0.0625</v>
      </c>
      <c r="P175" s="126">
        <f>'11 ago'!L217</f>
        <v>0.0625</v>
      </c>
      <c r="Q175" s="126">
        <f>'12 ago'!L217</f>
        <v>0.125</v>
      </c>
      <c r="R175" s="126">
        <f>'13 ago'!L217</f>
        <v>0.125</v>
      </c>
      <c r="S175" s="126">
        <f>'14 ago'!L217</f>
        <v>0.125</v>
      </c>
      <c r="T175" s="126">
        <f>'15 ago'!L217</f>
        <v>0</v>
      </c>
      <c r="U175" s="126">
        <f>'16 ago'!L217</f>
        <v>0</v>
      </c>
      <c r="V175" s="126">
        <f>'17 ago'!L217</f>
        <v>0</v>
      </c>
      <c r="W175" s="126">
        <f>'18 ago'!L217</f>
        <v>0</v>
      </c>
      <c r="X175" s="126">
        <f>'19 ago'!L217</f>
        <v>0</v>
      </c>
      <c r="Y175" s="126">
        <f>'20 ago'!L217</f>
        <v>0</v>
      </c>
      <c r="Z175" s="126">
        <f>'21 ago'!L217</f>
        <v>0</v>
      </c>
      <c r="AA175" s="126">
        <f>'22 ago'!L217</f>
        <v>0</v>
      </c>
      <c r="AB175" s="126">
        <f>'23 ago'!L217</f>
        <v>0</v>
      </c>
      <c r="AC175" s="126">
        <f>'24 ago'!L217</f>
        <v>0</v>
      </c>
      <c r="AD175" s="126">
        <f>'25 ago'!L217</f>
        <v>0</v>
      </c>
      <c r="AE175" s="126">
        <f>'26 ago'!L217</f>
        <v>0</v>
      </c>
      <c r="AF175" s="126">
        <f>'27 ago'!L217</f>
        <v>0</v>
      </c>
      <c r="AG175" s="126">
        <f>'28 ago'!L217</f>
        <v>0</v>
      </c>
      <c r="AH175" s="126">
        <f>'29 ago'!L217</f>
        <v>0</v>
      </c>
      <c r="AI175" s="126">
        <f>'30 ago'!L217</f>
        <v>0</v>
      </c>
      <c r="AJ175" s="126">
        <f>'31 de agosto'!L217</f>
        <v>0</v>
      </c>
    </row>
    <row r="176" ht="14.25" customHeight="1">
      <c r="A176" s="386"/>
      <c r="B176" s="129"/>
      <c r="C176" s="129" t="s">
        <v>356</v>
      </c>
      <c r="D176" s="418" t="s">
        <v>357</v>
      </c>
      <c r="E176" s="418" t="s">
        <v>13</v>
      </c>
      <c r="F176" s="419">
        <f>'01 ago'!H220</f>
        <v>0.2708333333</v>
      </c>
      <c r="G176" s="419">
        <f>'02 ago'!H220</f>
        <v>0.2083333333</v>
      </c>
      <c r="H176" s="419" t="str">
        <f>'03 ago'!H219</f>
        <v/>
      </c>
      <c r="I176" s="126">
        <f>'04 ago'!H220</f>
        <v>0.2083333333</v>
      </c>
      <c r="J176" s="126">
        <f>'05 ago'!H220</f>
        <v>0.2291666667</v>
      </c>
      <c r="K176" s="126">
        <f>'06 ago'!H220</f>
        <v>0.2291666667</v>
      </c>
      <c r="L176" s="126">
        <f>'07 ago'!H220</f>
        <v>0.2708333333</v>
      </c>
      <c r="M176" s="126">
        <f>'08 ago'!H220</f>
        <v>0.3125</v>
      </c>
      <c r="N176" s="126">
        <f>'09 ago'!H220</f>
        <v>0.3125</v>
      </c>
      <c r="O176" s="126">
        <f>'10 ago'!H220</f>
        <v>0.3333333333</v>
      </c>
      <c r="P176" s="126">
        <f>'11 ago'!H220</f>
        <v>0.3125</v>
      </c>
      <c r="Q176" s="126">
        <f>'12 ago'!H220</f>
        <v>0.3333333333</v>
      </c>
      <c r="R176" s="126">
        <f>'13 ago'!H220</f>
        <v>0.2916666667</v>
      </c>
      <c r="S176" s="126">
        <f>'14 ago'!H220</f>
        <v>0.3333333333</v>
      </c>
      <c r="T176" s="126">
        <f>'15 ago'!H220</f>
        <v>0.3958333333</v>
      </c>
      <c r="U176" s="126">
        <f>'16 ago'!H220</f>
        <v>0.3958333333</v>
      </c>
      <c r="V176" s="126">
        <f>'17 ago'!H220</f>
        <v>0.375</v>
      </c>
      <c r="W176" s="126">
        <f>'18 ago'!H220</f>
        <v>0.3541666667</v>
      </c>
      <c r="X176" s="126">
        <f>'19 ago'!H220</f>
        <v>0.3541666667</v>
      </c>
      <c r="Y176" s="126">
        <f>'20 ago'!H220</f>
        <v>0.3541666667</v>
      </c>
      <c r="Z176" s="126">
        <f>'21 ago'!H220</f>
        <v>0.375</v>
      </c>
      <c r="AA176" s="126">
        <f>'22 ago'!H220</f>
        <v>0.3958333333</v>
      </c>
      <c r="AB176" s="126">
        <f>'23 ago'!H220</f>
        <v>0.3958333333</v>
      </c>
      <c r="AC176" s="126">
        <f>'24 ago'!H220</f>
        <v>0.3958333333</v>
      </c>
      <c r="AD176" s="126">
        <f>'25 ago'!H220</f>
        <v>0.3541666667</v>
      </c>
      <c r="AE176" s="126">
        <f>'26 ago'!H220</f>
        <v>0.3125</v>
      </c>
      <c r="AF176" s="126">
        <f>'27 ago'!H220</f>
        <v>0.3541666667</v>
      </c>
      <c r="AG176" s="126">
        <f>'28 ago'!H220</f>
        <v>0.3125</v>
      </c>
      <c r="AH176" s="126">
        <f>'29 ago'!H220</f>
        <v>0.2708333333</v>
      </c>
      <c r="AI176" s="126">
        <f>'30 ago'!H220</f>
        <v>0.3333333333</v>
      </c>
      <c r="AJ176" s="126">
        <f>'31 de agosto'!H220</f>
        <v>0.3125</v>
      </c>
    </row>
    <row r="177" ht="14.25" customHeight="1">
      <c r="A177" s="386"/>
      <c r="B177" s="129"/>
      <c r="C177" s="129"/>
      <c r="D177" s="418"/>
      <c r="E177" s="418" t="s">
        <v>608</v>
      </c>
      <c r="F177" s="419">
        <f>'01 ago'!L220</f>
        <v>0.5</v>
      </c>
      <c r="G177" s="419">
        <f>'02 ago'!L220</f>
        <v>0.4705882353</v>
      </c>
      <c r="H177" s="126" t="str">
        <f>'03 ago'!L219</f>
        <v/>
      </c>
      <c r="I177" s="126">
        <f>'04 ago'!L220</f>
        <v>0.4411764706</v>
      </c>
      <c r="J177" s="126">
        <f>'05 ago'!L220</f>
        <v>0.3823529412</v>
      </c>
      <c r="K177" s="126">
        <f>'06 ago'!L220</f>
        <v>0.4705882353</v>
      </c>
      <c r="L177" s="126">
        <f>'07 ago'!L220</f>
        <v>0.3235294118</v>
      </c>
      <c r="M177" s="126">
        <f>'08 ago'!L220</f>
        <v>0.3529411765</v>
      </c>
      <c r="N177" s="126">
        <f>'09 ago'!L220</f>
        <v>0.3235294118</v>
      </c>
      <c r="O177" s="126">
        <f>'10 ago'!L220</f>
        <v>0.3235294118</v>
      </c>
      <c r="P177" s="126">
        <f>'11 ago'!L220</f>
        <v>0.2941176471</v>
      </c>
      <c r="Q177" s="126">
        <f>'12 ago'!L220</f>
        <v>0.2941176471</v>
      </c>
      <c r="R177" s="126">
        <f>'13 ago'!L220</f>
        <v>0.3529411765</v>
      </c>
      <c r="S177" s="126">
        <f>'14 ago'!L220</f>
        <v>0.3529411765</v>
      </c>
      <c r="T177" s="126">
        <f>'15 ago'!L220</f>
        <v>0.3529411765</v>
      </c>
      <c r="U177" s="126">
        <f>'16 ago'!L220</f>
        <v>0.3235294118</v>
      </c>
      <c r="V177" s="126">
        <f>'17 ago'!L220</f>
        <v>0.3235294118</v>
      </c>
      <c r="W177" s="126">
        <f>'18 ago'!L220</f>
        <v>0.2941176471</v>
      </c>
      <c r="X177" s="126">
        <f>'19 ago'!L220</f>
        <v>0.1764705882</v>
      </c>
      <c r="Y177" s="126">
        <f>'20 ago'!L220</f>
        <v>0.1764705882</v>
      </c>
      <c r="Z177" s="126">
        <f>'21 ago'!L220</f>
        <v>0.1764705882</v>
      </c>
      <c r="AA177" s="126">
        <f>'22 ago'!L220</f>
        <v>0.1764705882</v>
      </c>
      <c r="AB177" s="126">
        <f>'23 ago'!L220</f>
        <v>0.2058823529</v>
      </c>
      <c r="AC177" s="126">
        <f>'24 ago'!L220</f>
        <v>0.1176470588</v>
      </c>
      <c r="AD177" s="126">
        <f>'25 ago'!L220</f>
        <v>0.2352941176</v>
      </c>
      <c r="AE177" s="126">
        <f>'26 ago'!L220</f>
        <v>0.2647058824</v>
      </c>
      <c r="AF177" s="126">
        <f>'27 ago'!L220</f>
        <v>0.2058823529</v>
      </c>
      <c r="AG177" s="126">
        <f>'28 ago'!L220</f>
        <v>0.2647058824</v>
      </c>
      <c r="AH177" s="126">
        <f>'29 ago'!L220</f>
        <v>0.3823529412</v>
      </c>
      <c r="AI177" s="126">
        <f>'30 ago'!L220</f>
        <v>0.3529411765</v>
      </c>
      <c r="AJ177" s="126">
        <f>'31 de agosto'!L220</f>
        <v>0.3529411765</v>
      </c>
    </row>
    <row r="178" ht="14.25" customHeight="1">
      <c r="A178" s="73" t="s">
        <v>360</v>
      </c>
      <c r="B178" s="74"/>
      <c r="C178" s="74"/>
      <c r="D178" s="133"/>
      <c r="E178" s="421"/>
      <c r="F178" s="109">
        <v>1.0</v>
      </c>
      <c r="G178" s="109">
        <v>2.0</v>
      </c>
      <c r="H178" s="109">
        <v>3.0</v>
      </c>
      <c r="I178" s="109">
        <v>4.0</v>
      </c>
      <c r="J178" s="109">
        <v>5.0</v>
      </c>
      <c r="K178" s="109">
        <v>6.0</v>
      </c>
      <c r="L178" s="109">
        <v>7.0</v>
      </c>
      <c r="M178" s="109">
        <v>8.0</v>
      </c>
      <c r="N178" s="109">
        <v>9.0</v>
      </c>
      <c r="O178" s="109">
        <v>10.0</v>
      </c>
      <c r="P178" s="109">
        <v>11.0</v>
      </c>
      <c r="Q178" s="109">
        <v>12.0</v>
      </c>
      <c r="R178" s="109">
        <v>13.0</v>
      </c>
      <c r="S178" s="109">
        <v>14.0</v>
      </c>
      <c r="T178" s="109">
        <v>15.0</v>
      </c>
      <c r="U178" s="109">
        <v>16.0</v>
      </c>
      <c r="V178" s="109">
        <v>17.0</v>
      </c>
      <c r="W178" s="109">
        <v>18.0</v>
      </c>
      <c r="X178" s="109">
        <v>19.0</v>
      </c>
      <c r="Y178" s="109">
        <v>20.0</v>
      </c>
      <c r="Z178" s="109">
        <v>21.0</v>
      </c>
      <c r="AA178" s="109">
        <v>22.0</v>
      </c>
      <c r="AB178" s="109">
        <v>23.0</v>
      </c>
      <c r="AC178" s="109">
        <v>24.0</v>
      </c>
      <c r="AD178" s="109">
        <v>25.0</v>
      </c>
      <c r="AE178" s="109">
        <v>26.0</v>
      </c>
      <c r="AF178" s="109">
        <v>27.0</v>
      </c>
      <c r="AG178" s="109">
        <v>28.0</v>
      </c>
      <c r="AH178" s="109">
        <v>29.0</v>
      </c>
      <c r="AI178" s="109">
        <v>30.0</v>
      </c>
      <c r="AJ178" s="109">
        <v>31.0</v>
      </c>
    </row>
    <row r="179" ht="14.25" customHeight="1">
      <c r="A179" s="391" t="s">
        <v>361</v>
      </c>
      <c r="B179" s="155" t="s">
        <v>362</v>
      </c>
      <c r="C179" s="393" t="s">
        <v>363</v>
      </c>
      <c r="D179" s="155" t="s">
        <v>364</v>
      </c>
      <c r="E179" s="155" t="s">
        <v>13</v>
      </c>
      <c r="F179" s="140">
        <f>'01 ago'!H223</f>
        <v>0.1607142857</v>
      </c>
      <c r="G179" s="146">
        <f>'02 ago'!H223</f>
        <v>0.1607142857</v>
      </c>
      <c r="H179" s="146">
        <f>'03 ago'!H222</f>
        <v>0.47</v>
      </c>
      <c r="I179" s="146">
        <f>'04 ago'!H223</f>
        <v>0.1607142857</v>
      </c>
      <c r="J179" s="146">
        <f>'05 ago'!H223</f>
        <v>0.1785714286</v>
      </c>
      <c r="K179" s="146">
        <f>'06 ago'!H223</f>
        <v>0.1785714286</v>
      </c>
      <c r="L179" s="146">
        <f>'07 ago'!H223</f>
        <v>0.1428571429</v>
      </c>
      <c r="M179" s="146">
        <f>'08 ago'!H223</f>
        <v>0.1428571429</v>
      </c>
      <c r="N179" s="146">
        <f>'09 ago'!H223</f>
        <v>0.1428571429</v>
      </c>
      <c r="O179" s="146">
        <f>'10 ago'!H223</f>
        <v>0.1607142857</v>
      </c>
      <c r="P179" s="146">
        <f>'11 ago'!H223</f>
        <v>0.1785714286</v>
      </c>
      <c r="Q179" s="146">
        <f>'12 ago'!H223</f>
        <v>0.1785714286</v>
      </c>
      <c r="R179" s="146">
        <f>'13 ago'!H223</f>
        <v>0.1964285714</v>
      </c>
      <c r="S179" s="146">
        <f>'14 ago'!H223</f>
        <v>0.1428571429</v>
      </c>
      <c r="T179" s="146">
        <f>'15 ago'!H223</f>
        <v>0.1785714286</v>
      </c>
      <c r="U179" s="146">
        <f>'16 ago'!H223</f>
        <v>0.125</v>
      </c>
      <c r="V179" s="146">
        <f>'17 ago'!H223</f>
        <v>0.125</v>
      </c>
      <c r="W179" s="146">
        <f>'18 ago'!H223</f>
        <v>0.1071428571</v>
      </c>
      <c r="X179" s="146">
        <f>'19 ago'!H223</f>
        <v>0.1071428571</v>
      </c>
      <c r="Y179" s="146">
        <f>'20 ago'!H223</f>
        <v>0.125</v>
      </c>
      <c r="Z179" s="146">
        <f>'21 ago'!H223</f>
        <v>0.1071428571</v>
      </c>
      <c r="AA179" s="146">
        <f>'22 ago'!H223</f>
        <v>0.1428571429</v>
      </c>
      <c r="AB179" s="146">
        <f>'23 ago'!H223</f>
        <v>0.1607142857</v>
      </c>
      <c r="AC179" s="146">
        <f>'24 ago'!H223</f>
        <v>0.1607142857</v>
      </c>
      <c r="AD179" s="146">
        <f>'25 ago'!H223</f>
        <v>0.1785714286</v>
      </c>
      <c r="AE179" s="146">
        <f>'26 ago'!H223</f>
        <v>0.1785714286</v>
      </c>
      <c r="AF179" s="146">
        <f>'27 ago'!H223</f>
        <v>0.1785714286</v>
      </c>
      <c r="AG179" s="146">
        <f>'28 ago'!H223</f>
        <v>0.2142857143</v>
      </c>
      <c r="AH179" s="146">
        <f>'29 ago'!H223</f>
        <v>0.1964285714</v>
      </c>
      <c r="AI179" s="146">
        <f>'30 ago'!H223</f>
        <v>0.1964285714</v>
      </c>
      <c r="AJ179" s="146">
        <f>'31 de agosto'!H223</f>
        <v>0.25</v>
      </c>
    </row>
    <row r="180" ht="14.25" customHeight="1">
      <c r="A180" s="391"/>
      <c r="B180" s="155"/>
      <c r="C180" s="393"/>
      <c r="D180" s="155"/>
      <c r="E180" s="155" t="s">
        <v>608</v>
      </c>
      <c r="F180" s="146">
        <f>'01 ago'!L223</f>
        <v>0.2666666667</v>
      </c>
      <c r="G180" s="146">
        <f>'02 ago'!L223</f>
        <v>0.1666666667</v>
      </c>
      <c r="H180" s="146">
        <f>'03 ago'!L222</f>
        <v>0.3</v>
      </c>
      <c r="I180" s="146">
        <f>'04 ago'!L223</f>
        <v>0.2666666667</v>
      </c>
      <c r="J180" s="146">
        <f>'05 ago'!L223</f>
        <v>0.2666666667</v>
      </c>
      <c r="K180" s="146">
        <f>'06 ago'!L223</f>
        <v>0.3</v>
      </c>
      <c r="L180" s="146">
        <f>'07 ago'!L223</f>
        <v>0.3</v>
      </c>
      <c r="M180" s="146">
        <f>'08 ago'!L223</f>
        <v>0.3333333333</v>
      </c>
      <c r="N180" s="146">
        <f>'09 ago'!L223</f>
        <v>0.1333333333</v>
      </c>
      <c r="O180" s="146">
        <f>'10 ago'!L223</f>
        <v>0.1666666667</v>
      </c>
      <c r="P180" s="146">
        <f>'11 ago'!L223</f>
        <v>0.1666666667</v>
      </c>
      <c r="Q180" s="146">
        <f>'12 ago'!L223</f>
        <v>0.2</v>
      </c>
      <c r="R180" s="146">
        <f>'13 ago'!L223</f>
        <v>0.1666666667</v>
      </c>
      <c r="S180" s="146">
        <f>'14 ago'!L223</f>
        <v>0.2</v>
      </c>
      <c r="T180" s="146">
        <f>'15 ago'!L223</f>
        <v>0.2</v>
      </c>
      <c r="U180" s="146">
        <f>'16 ago'!L223</f>
        <v>0.2</v>
      </c>
      <c r="V180" s="146">
        <f>'17 ago'!L223</f>
        <v>0.2333333333</v>
      </c>
      <c r="W180" s="146">
        <f>'18 ago'!L223</f>
        <v>0.2</v>
      </c>
      <c r="X180" s="146">
        <f>'19 ago'!L223</f>
        <v>0.2666666667</v>
      </c>
      <c r="Y180" s="146">
        <f>'20 ago'!L223</f>
        <v>0.4</v>
      </c>
      <c r="Z180" s="146">
        <f>'21 ago'!L223</f>
        <v>0.3666666667</v>
      </c>
      <c r="AA180" s="146">
        <f>'22 ago'!L223</f>
        <v>0.2</v>
      </c>
      <c r="AB180" s="146">
        <f>'23 ago'!L223</f>
        <v>0.2</v>
      </c>
      <c r="AC180" s="146">
        <f>'24 ago'!L223</f>
        <v>0.2</v>
      </c>
      <c r="AD180" s="146">
        <f>'25 ago'!L223</f>
        <v>0.1</v>
      </c>
      <c r="AE180" s="146">
        <f>'26 ago'!L223</f>
        <v>0.1333333333</v>
      </c>
      <c r="AF180" s="146">
        <f>'27 ago'!L223</f>
        <v>0.1666666667</v>
      </c>
      <c r="AG180" s="146">
        <f>'28 ago'!L223</f>
        <v>0.2</v>
      </c>
      <c r="AH180" s="146">
        <f>'29 ago'!L223</f>
        <v>0.3</v>
      </c>
      <c r="AI180" s="146">
        <f>'30 ago'!L223</f>
        <v>0.3</v>
      </c>
      <c r="AJ180" s="146">
        <f>'31 de agosto'!L223</f>
        <v>0.2333333333</v>
      </c>
    </row>
    <row r="181" ht="14.25" customHeight="1">
      <c r="A181" s="391"/>
      <c r="B181" s="155"/>
      <c r="C181" s="155" t="s">
        <v>374</v>
      </c>
      <c r="D181" s="155" t="s">
        <v>209</v>
      </c>
      <c r="E181" s="155" t="s">
        <v>13</v>
      </c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</row>
    <row r="182" ht="14.25" customHeight="1">
      <c r="A182" s="391"/>
      <c r="B182" s="155"/>
      <c r="C182" s="155"/>
      <c r="D182" s="155"/>
      <c r="E182" s="155" t="s">
        <v>608</v>
      </c>
      <c r="F182" s="146">
        <f>'01 ago'!L231</f>
        <v>0</v>
      </c>
      <c r="G182" s="146">
        <f>'02 ago'!L231</f>
        <v>0.02</v>
      </c>
      <c r="H182" s="146">
        <f>'02 ago'!L231</f>
        <v>0.02</v>
      </c>
      <c r="I182" s="146">
        <f>'04 ago'!L231</f>
        <v>0.02</v>
      </c>
      <c r="J182" s="146">
        <f>'05 ago'!L231</f>
        <v>0.04</v>
      </c>
      <c r="K182" s="146">
        <f>'06 ago'!L231</f>
        <v>0.04</v>
      </c>
      <c r="L182" s="146">
        <f>'07 ago'!L231</f>
        <v>0.02</v>
      </c>
      <c r="M182" s="146">
        <f>'08 ago'!L231</f>
        <v>0.02</v>
      </c>
      <c r="N182" s="146">
        <f>'09 ago'!L231</f>
        <v>0.04</v>
      </c>
      <c r="O182" s="146">
        <f>'10 ago'!L231</f>
        <v>0.04</v>
      </c>
      <c r="P182" s="146">
        <f>'11 ago'!L231</f>
        <v>0.04</v>
      </c>
      <c r="Q182" s="146">
        <f>'12 ago'!L231</f>
        <v>0.02</v>
      </c>
      <c r="R182" s="146">
        <f>'13 ago'!L231</f>
        <v>0.04</v>
      </c>
      <c r="S182" s="146">
        <f>'14 ago'!L231</f>
        <v>0.04</v>
      </c>
      <c r="T182" s="146">
        <f>'15 ago'!L231</f>
        <v>0.04</v>
      </c>
      <c r="U182" s="146">
        <f>'16 ago'!L231</f>
        <v>0.04</v>
      </c>
      <c r="V182" s="146">
        <f>'17 ago'!L231</f>
        <v>0.02</v>
      </c>
      <c r="W182" s="146">
        <f>'18 ago'!L231</f>
        <v>0.02</v>
      </c>
      <c r="X182" s="146">
        <f>'19 ago'!L231</f>
        <v>0.04</v>
      </c>
      <c r="Y182" s="146">
        <f>'20 ago'!L231</f>
        <v>0.04</v>
      </c>
      <c r="Z182" s="146">
        <f>'21 ago'!L231</f>
        <v>0</v>
      </c>
      <c r="AA182" s="146">
        <f>'22 ago'!L231</f>
        <v>0</v>
      </c>
      <c r="AB182" s="146">
        <f>'23 ago'!L231</f>
        <v>0.02</v>
      </c>
      <c r="AC182" s="146">
        <f>'24 ago'!L231</f>
        <v>0.04</v>
      </c>
      <c r="AD182" s="146">
        <f>'25 ago'!L231</f>
        <v>0.04</v>
      </c>
      <c r="AE182" s="146">
        <f>'26 ago'!L231</f>
        <v>0.04</v>
      </c>
      <c r="AF182" s="146">
        <f>'27 ago'!L231</f>
        <v>0.04</v>
      </c>
      <c r="AG182" s="146">
        <f>'28 ago'!L231</f>
        <v>0.02</v>
      </c>
      <c r="AH182" s="146">
        <f>'29 ago'!L231</f>
        <v>0</v>
      </c>
      <c r="AI182" s="146">
        <f>'30 ago'!L231</f>
        <v>0.02</v>
      </c>
      <c r="AJ182" s="146">
        <f>'31 de agosto'!L231</f>
        <v>0.02</v>
      </c>
    </row>
    <row r="183" ht="14.25" customHeight="1">
      <c r="A183" s="391"/>
      <c r="B183" s="155"/>
      <c r="C183" s="155" t="s">
        <v>376</v>
      </c>
      <c r="D183" s="155" t="s">
        <v>377</v>
      </c>
      <c r="E183" s="155" t="s">
        <v>13</v>
      </c>
      <c r="F183" s="146">
        <f>'01 ago'!H232</f>
        <v>0.347826087</v>
      </c>
      <c r="G183" s="146">
        <f>'02 ago'!H232</f>
        <v>0.4347826087</v>
      </c>
      <c r="H183" s="146" t="str">
        <f>'03 ago'!H231</f>
        <v/>
      </c>
      <c r="I183" s="146">
        <f>'04 ago'!H232</f>
        <v>0.4782608696</v>
      </c>
      <c r="J183" s="146">
        <f>'05 ago'!H232</f>
        <v>0.4782608696</v>
      </c>
      <c r="K183" s="146">
        <f>'06 ago'!H232</f>
        <v>0.6086956522</v>
      </c>
      <c r="L183" s="146">
        <f>'07 ago'!H232</f>
        <v>0.6086956522</v>
      </c>
      <c r="M183" s="146">
        <f>'08 ago'!H232</f>
        <v>0.5652173913</v>
      </c>
      <c r="N183" s="146">
        <f>'09 ago'!H232</f>
        <v>0</v>
      </c>
      <c r="O183" s="146">
        <f>'10 ago'!H232</f>
        <v>0.5652173913</v>
      </c>
      <c r="P183" s="146">
        <f>'11 ago'!H232</f>
        <v>0.6086956522</v>
      </c>
      <c r="Q183" s="146">
        <f>'12 ago'!H232</f>
        <v>0.5652173913</v>
      </c>
      <c r="R183" s="146">
        <f>'13 ago'!H232</f>
        <v>0.5652173913</v>
      </c>
      <c r="S183" s="146">
        <f>'14 ago'!H232</f>
        <v>0.5652173913</v>
      </c>
      <c r="T183" s="146">
        <f>'15 ago'!H232</f>
        <v>0.6086956522</v>
      </c>
      <c r="U183" s="146">
        <f>'16 ago'!H232</f>
        <v>0.5652173913</v>
      </c>
      <c r="V183" s="146">
        <f>'17 ago'!H232</f>
        <v>0.4782608696</v>
      </c>
      <c r="W183" s="146">
        <f>'18 ago'!H232</f>
        <v>0.4347826087</v>
      </c>
      <c r="X183" s="146">
        <f>'19 ago'!H232</f>
        <v>0.3913043478</v>
      </c>
      <c r="Y183" s="146">
        <f>'20 ago'!H232</f>
        <v>0.3913043478</v>
      </c>
      <c r="Z183" s="146">
        <f>'21 ago'!H232</f>
        <v>0.3913043478</v>
      </c>
      <c r="AA183" s="146">
        <f>'22 ago'!H232</f>
        <v>0.3913043478</v>
      </c>
      <c r="AB183" s="146">
        <f>'23 ago'!H232</f>
        <v>0.3913043478</v>
      </c>
      <c r="AC183" s="146">
        <f>'24 ago'!H232</f>
        <v>0.347826087</v>
      </c>
      <c r="AD183" s="146">
        <f>'25 ago'!H232</f>
        <v>0.2608695652</v>
      </c>
      <c r="AE183" s="146">
        <f>'26 ago'!H232</f>
        <v>0.2173913043</v>
      </c>
      <c r="AF183" s="146">
        <f>'27 ago'!H232</f>
        <v>0.2608695652</v>
      </c>
      <c r="AG183" s="146">
        <f>'28 ago'!H232</f>
        <v>0.3913043478</v>
      </c>
      <c r="AH183" s="146">
        <f>'29 ago'!H232</f>
        <v>0.5217391304</v>
      </c>
      <c r="AI183" s="146">
        <f>'30 ago'!H232</f>
        <v>0.4782608696</v>
      </c>
      <c r="AJ183" s="146">
        <f>'31 de agosto'!H232</f>
        <v>0.4347826087</v>
      </c>
    </row>
    <row r="184" ht="14.25" customHeight="1">
      <c r="A184" s="391"/>
      <c r="B184" s="155"/>
      <c r="C184" s="155"/>
      <c r="D184" s="155"/>
      <c r="E184" s="155" t="s">
        <v>608</v>
      </c>
      <c r="F184" s="146">
        <f>'01 ago'!L232</f>
        <v>0.4137931034</v>
      </c>
      <c r="G184" s="146">
        <f>'02 ago'!L232</f>
        <v>0.4137931034</v>
      </c>
      <c r="H184" s="146">
        <f>'03 ago'!L231</f>
        <v>0.02</v>
      </c>
      <c r="I184" s="146">
        <f>'04 ago'!L232</f>
        <v>0.3275862069</v>
      </c>
      <c r="J184" s="146">
        <f>'05 ago'!L232</f>
        <v>0.3965517241</v>
      </c>
      <c r="K184" s="146">
        <f>'06 ago'!L232</f>
        <v>0.4827586207</v>
      </c>
      <c r="L184" s="146">
        <f>'07 ago'!L232</f>
        <v>0.4137931034</v>
      </c>
      <c r="M184" s="146">
        <f>'08 ago'!L232</f>
        <v>0.3448275862</v>
      </c>
      <c r="N184" s="146">
        <f>'09 ago'!L232</f>
        <v>0</v>
      </c>
      <c r="O184" s="146">
        <f>'10 ago'!L232</f>
        <v>0.3275862069</v>
      </c>
      <c r="P184" s="146">
        <f>'11 ago'!L232</f>
        <v>0.275862069</v>
      </c>
      <c r="Q184" s="146">
        <f>'12 ago'!L232</f>
        <v>0.3103448276</v>
      </c>
      <c r="R184" s="146">
        <f>'13 ago'!L232</f>
        <v>0.3793103448</v>
      </c>
      <c r="S184" s="146">
        <f>'14 ago'!L232</f>
        <v>0.4137931034</v>
      </c>
      <c r="T184" s="146">
        <f>'15 ago'!L232</f>
        <v>0.4310344828</v>
      </c>
      <c r="U184" s="146">
        <f>'16 ago'!L232</f>
        <v>0.3448275862</v>
      </c>
      <c r="V184" s="146">
        <f>'17 ago'!L232</f>
        <v>0.3448275862</v>
      </c>
      <c r="W184" s="146">
        <f>'18 ago'!L232</f>
        <v>0.3103448276</v>
      </c>
      <c r="X184" s="146">
        <f>'19 ago'!L232</f>
        <v>0.3275862069</v>
      </c>
      <c r="Y184" s="146">
        <f>'20 ago'!L232</f>
        <v>0.3103448276</v>
      </c>
      <c r="Z184" s="146">
        <f>'21 ago'!L232</f>
        <v>0.3275862069</v>
      </c>
      <c r="AA184" s="146">
        <f>'22 ago'!L232</f>
        <v>0.3793103448</v>
      </c>
      <c r="AB184" s="146">
        <f>'23 ago'!L232</f>
        <v>0.4137931034</v>
      </c>
      <c r="AC184" s="146">
        <f>'24 ago'!L232</f>
        <v>0.3103448276</v>
      </c>
      <c r="AD184" s="146">
        <f>'25 ago'!L232</f>
        <v>0.3103448276</v>
      </c>
      <c r="AE184" s="146">
        <f>'26 ago'!L232</f>
        <v>0.224137931</v>
      </c>
      <c r="AF184" s="146">
        <f>'27 ago'!L232</f>
        <v>0.2068965517</v>
      </c>
      <c r="AG184" s="146">
        <f>'28 ago'!L232</f>
        <v>0.1724137931</v>
      </c>
      <c r="AH184" s="146">
        <f>'29 ago'!L232</f>
        <v>0.1896551724</v>
      </c>
      <c r="AI184" s="146">
        <f>'30 ago'!L232</f>
        <v>0.2068965517</v>
      </c>
      <c r="AJ184" s="146">
        <f>'31 de agosto'!L232</f>
        <v>0.2586206897</v>
      </c>
    </row>
    <row r="185" ht="14.25" customHeight="1">
      <c r="A185" s="391"/>
      <c r="B185" s="155"/>
      <c r="C185" s="155"/>
      <c r="D185" s="155" t="s">
        <v>378</v>
      </c>
      <c r="E185" s="155" t="s">
        <v>13</v>
      </c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</row>
    <row r="186" ht="14.25" customHeight="1">
      <c r="A186" s="391"/>
      <c r="B186" s="155"/>
      <c r="C186" s="155"/>
      <c r="D186" s="155"/>
      <c r="E186" s="155" t="s">
        <v>608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</row>
    <row r="187" ht="14.25" customHeight="1">
      <c r="A187" s="391"/>
      <c r="B187" s="155" t="s">
        <v>379</v>
      </c>
      <c r="C187" s="155" t="s">
        <v>380</v>
      </c>
      <c r="D187" s="155" t="s">
        <v>220</v>
      </c>
      <c r="E187" s="155" t="s">
        <v>13</v>
      </c>
      <c r="F187" s="146" t="str">
        <f>'01 ago'!H237</f>
        <v>#DIV/0!</v>
      </c>
      <c r="G187" s="146" t="str">
        <f>'02 ago'!H237</f>
        <v>#DIV/0!</v>
      </c>
      <c r="H187" s="146" t="str">
        <f>'03 ago'!H236</f>
        <v/>
      </c>
      <c r="I187" s="146" t="str">
        <f>'04 ago'!H237</f>
        <v>#DIV/0!</v>
      </c>
      <c r="J187" s="146" t="str">
        <f>'05 ago'!H237</f>
        <v>#DIV/0!</v>
      </c>
      <c r="K187" s="146" t="str">
        <f>'06 ago'!H237</f>
        <v>#DIV/0!</v>
      </c>
      <c r="L187" s="146" t="str">
        <f>'07 ago'!H237</f>
        <v>#DIV/0!</v>
      </c>
      <c r="M187" s="146" t="str">
        <f>'08 ago'!H237</f>
        <v>#DIV/0!</v>
      </c>
      <c r="N187" s="146" t="str">
        <f>'09 ago'!H237</f>
        <v>#DIV/0!</v>
      </c>
      <c r="O187" s="146" t="str">
        <f>'10 ago'!H237</f>
        <v>#DIV/0!</v>
      </c>
      <c r="P187" s="146" t="str">
        <f>'11 ago'!H237</f>
        <v>#DIV/0!</v>
      </c>
      <c r="Q187" s="146" t="str">
        <f>'12 ago'!H237</f>
        <v>#DIV/0!</v>
      </c>
      <c r="R187" s="146" t="str">
        <f>'13 ago'!H237</f>
        <v>#DIV/0!</v>
      </c>
      <c r="S187" s="146" t="str">
        <f>'14 ago'!H237</f>
        <v>#DIV/0!</v>
      </c>
      <c r="T187" s="146" t="str">
        <f>'15 ago'!H237</f>
        <v>#DIV/0!</v>
      </c>
      <c r="U187" s="146" t="str">
        <f>'16 ago'!H237</f>
        <v>#DIV/0!</v>
      </c>
      <c r="V187" s="146" t="str">
        <f>'17 ago'!H237</f>
        <v>#DIV/0!</v>
      </c>
      <c r="W187" s="146" t="str">
        <f>'18 ago'!H237</f>
        <v>#DIV/0!</v>
      </c>
      <c r="X187" s="146" t="str">
        <f>'19 ago'!H237</f>
        <v>#DIV/0!</v>
      </c>
      <c r="Y187" s="146" t="str">
        <f>'20 ago'!H237</f>
        <v>#DIV/0!</v>
      </c>
      <c r="Z187" s="146" t="str">
        <f>'21 ago'!H237</f>
        <v>#DIV/0!</v>
      </c>
      <c r="AA187" s="146" t="str">
        <f>'22 ago'!H237</f>
        <v>#DIV/0!</v>
      </c>
      <c r="AB187" s="146" t="str">
        <f>'23 ago'!H237</f>
        <v>#DIV/0!</v>
      </c>
      <c r="AC187" s="146" t="str">
        <f>'24 ago'!H237</f>
        <v>#DIV/0!</v>
      </c>
      <c r="AD187" s="146" t="str">
        <f>'25 ago'!H237</f>
        <v>#DIV/0!</v>
      </c>
      <c r="AE187" s="146" t="str">
        <f>'26 ago'!H237</f>
        <v>#DIV/0!</v>
      </c>
      <c r="AF187" s="146" t="str">
        <f>'27 ago'!H237</f>
        <v>#DIV/0!</v>
      </c>
      <c r="AG187" s="146" t="str">
        <f>'28 ago'!H237</f>
        <v>#DIV/0!</v>
      </c>
      <c r="AH187" s="146" t="str">
        <f>'29 ago'!H237</f>
        <v>#DIV/0!</v>
      </c>
      <c r="AI187" s="146" t="str">
        <f>'30 ago'!H237</f>
        <v>#DIV/0!</v>
      </c>
      <c r="AJ187" s="146" t="str">
        <f>'31 de agosto'!H237</f>
        <v>#DIV/0!</v>
      </c>
    </row>
    <row r="188" ht="14.25" customHeight="1">
      <c r="A188" s="391"/>
      <c r="B188" s="155"/>
      <c r="C188" s="155"/>
      <c r="D188" s="155"/>
      <c r="E188" s="155" t="s">
        <v>608</v>
      </c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</row>
    <row r="189" ht="14.25" customHeight="1">
      <c r="A189" s="391"/>
      <c r="B189" s="155"/>
      <c r="C189" s="155"/>
      <c r="D189" s="155" t="s">
        <v>383</v>
      </c>
      <c r="E189" s="155" t="s">
        <v>13</v>
      </c>
      <c r="F189" s="146">
        <f>'01 ago'!H238</f>
        <v>0.5566037736</v>
      </c>
      <c r="G189" s="146">
        <f>'02 ago'!H238</f>
        <v>0.5943396226</v>
      </c>
      <c r="H189" s="146" t="str">
        <f>'03 ago'!H237</f>
        <v>#DIV/0!</v>
      </c>
      <c r="I189" s="146">
        <f>'04 ago'!H238</f>
        <v>0.5849056604</v>
      </c>
      <c r="J189" s="146">
        <f>'05 ago'!H238</f>
        <v>0.5849056604</v>
      </c>
      <c r="K189" s="146">
        <f>'06 ago'!H238</f>
        <v>0.6509433962</v>
      </c>
      <c r="L189" s="146">
        <f>'07 ago'!H238</f>
        <v>0.6509433962</v>
      </c>
      <c r="M189" s="146">
        <f>'08 ago'!H238</f>
        <v>0.6226415094</v>
      </c>
      <c r="N189" s="146">
        <f>'09 ago'!H238</f>
        <v>0.641509434</v>
      </c>
      <c r="O189" s="146">
        <f>'10 ago'!H238</f>
        <v>0.6320754717</v>
      </c>
      <c r="P189" s="146">
        <f>'11 ago'!H238</f>
        <v>0.6603773585</v>
      </c>
      <c r="Q189" s="146">
        <f>'12 ago'!H238</f>
        <v>0.6509433962</v>
      </c>
      <c r="R189" s="146">
        <f>'13 ago'!H238</f>
        <v>0.7547169811</v>
      </c>
      <c r="S189" s="146">
        <f>'14 ago'!H238</f>
        <v>0.7075471698</v>
      </c>
      <c r="T189" s="146">
        <f>'15 ago'!H238</f>
        <v>0.7075471698</v>
      </c>
      <c r="U189" s="146">
        <f>'16 ago'!H238</f>
        <v>0.6886792453</v>
      </c>
      <c r="V189" s="146">
        <f>'17 ago'!H238</f>
        <v>0.6886792453</v>
      </c>
      <c r="W189" s="146">
        <f>'18 ago'!H238</f>
        <v>0.679245283</v>
      </c>
      <c r="X189" s="146">
        <f>'19 ago'!H238</f>
        <v>0.73</v>
      </c>
      <c r="Y189" s="146">
        <f>'20 ago'!H238</f>
        <v>0.68</v>
      </c>
      <c r="Z189" s="146">
        <f>'21 ago'!H238</f>
        <v>0.64</v>
      </c>
      <c r="AA189" s="146">
        <f>'22 ago'!H238</f>
        <v>0.61</v>
      </c>
      <c r="AB189" s="146">
        <f>'23 ago'!H238</f>
        <v>0.61</v>
      </c>
      <c r="AC189" s="146">
        <f>'24 ago'!H238</f>
        <v>0.61</v>
      </c>
      <c r="AD189" s="146">
        <f>'25 ago'!H238</f>
        <v>0.58</v>
      </c>
      <c r="AE189" s="146">
        <f>'26 ago'!H238</f>
        <v>0.56</v>
      </c>
      <c r="AF189" s="146">
        <f>'27 ago'!H238</f>
        <v>0.55</v>
      </c>
      <c r="AG189" s="146">
        <f>'28 ago'!H238</f>
        <v>0.57</v>
      </c>
      <c r="AH189" s="146">
        <f>'29 ago'!H238</f>
        <v>0.6</v>
      </c>
      <c r="AI189" s="146">
        <f>'30 ago'!H238</f>
        <v>0.71</v>
      </c>
      <c r="AJ189" s="146">
        <f>'31 de agosto'!H238</f>
        <v>0.55</v>
      </c>
    </row>
    <row r="190" ht="14.25" customHeight="1">
      <c r="A190" s="391"/>
      <c r="B190" s="155"/>
      <c r="C190" s="155"/>
      <c r="D190" s="155"/>
      <c r="E190" s="155" t="s">
        <v>608</v>
      </c>
      <c r="F190" s="146">
        <f>'01 ago'!L238</f>
        <v>0.1875</v>
      </c>
      <c r="G190" s="146">
        <f>'02 ago'!L238</f>
        <v>0.2083333333</v>
      </c>
      <c r="H190" s="146" t="str">
        <f>'03 ago'!L237</f>
        <v/>
      </c>
      <c r="I190" s="146">
        <f>'04 ago'!L238</f>
        <v>0.25</v>
      </c>
      <c r="J190" s="146">
        <f>'05 ago'!L238</f>
        <v>0.3229166667</v>
      </c>
      <c r="K190" s="146">
        <f>'06 ago'!L238</f>
        <v>0.1979166667</v>
      </c>
      <c r="L190" s="146">
        <f>'07 ago'!L238</f>
        <v>0.3229166667</v>
      </c>
      <c r="M190" s="146">
        <f>'08 ago'!L238</f>
        <v>0.3958333333</v>
      </c>
      <c r="N190" s="146">
        <f>'09 ago'!L238</f>
        <v>0.4895833333</v>
      </c>
      <c r="O190" s="146">
        <f>'10 ago'!L238</f>
        <v>0.3333333333</v>
      </c>
      <c r="P190" s="146">
        <f>'11 ago'!L238</f>
        <v>0.2708333333</v>
      </c>
      <c r="Q190" s="146">
        <f>'12 ago'!L238</f>
        <v>0.25</v>
      </c>
      <c r="R190" s="146">
        <f>'13 ago'!L238</f>
        <v>0.2395833333</v>
      </c>
      <c r="S190" s="146">
        <f>'14 ago'!L238</f>
        <v>0.3020833333</v>
      </c>
      <c r="T190" s="146">
        <f>'15 ago'!L238</f>
        <v>0.4166666667</v>
      </c>
      <c r="U190" s="146">
        <f>'16 ago'!L238</f>
        <v>0.4479166667</v>
      </c>
      <c r="V190" s="146">
        <f>'17 ago'!L238</f>
        <v>0.53125</v>
      </c>
      <c r="W190" s="146">
        <f>'18 ago'!L238</f>
        <v>0.5208333333</v>
      </c>
      <c r="X190" s="146">
        <f>'19 ago'!L238</f>
        <v>0.5</v>
      </c>
      <c r="Y190" s="146">
        <f>'20 ago'!L238</f>
        <v>0.5729166667</v>
      </c>
      <c r="Z190" s="146">
        <f>'21 ago'!L238</f>
        <v>0.6979166667</v>
      </c>
      <c r="AA190" s="146">
        <f>'22 ago'!L238</f>
        <v>0.6875</v>
      </c>
      <c r="AB190" s="146">
        <f>'23 ago'!L238</f>
        <v>0.8020833333</v>
      </c>
      <c r="AC190" s="146">
        <f>'24 ago'!L238</f>
        <v>0.84375</v>
      </c>
      <c r="AD190" s="146">
        <f>'25 ago'!L238</f>
        <v>0.9270833333</v>
      </c>
      <c r="AE190" s="146">
        <f>'26 ago'!L238</f>
        <v>0.90625</v>
      </c>
      <c r="AF190" s="146">
        <f>'27 ago'!L238</f>
        <v>0.9479166667</v>
      </c>
      <c r="AG190" s="146">
        <f>'28 ago'!L238</f>
        <v>0.9270833333</v>
      </c>
      <c r="AH190" s="146">
        <f>'29 ago'!L238</f>
        <v>0.9791666667</v>
      </c>
      <c r="AI190" s="146">
        <f>'30 ago'!L238</f>
        <v>0.9895833333</v>
      </c>
      <c r="AJ190" s="146">
        <f>'31 de agosto'!L238</f>
        <v>0.9375</v>
      </c>
    </row>
    <row r="191" ht="14.25" customHeight="1">
      <c r="A191" s="391"/>
      <c r="B191" s="155"/>
      <c r="C191" s="155"/>
      <c r="D191" s="155" t="s">
        <v>386</v>
      </c>
      <c r="E191" s="155" t="s">
        <v>13</v>
      </c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</row>
    <row r="192" ht="14.25" customHeight="1">
      <c r="A192" s="391"/>
      <c r="B192" s="155"/>
      <c r="C192" s="155"/>
      <c r="D192" s="155"/>
      <c r="E192" s="155" t="s">
        <v>608</v>
      </c>
      <c r="F192" s="146" t="str">
        <f>'01 ago'!L241</f>
        <v>#DIV/0!</v>
      </c>
      <c r="G192" s="146" t="str">
        <f>'02 ago'!L241</f>
        <v>#DIV/0!</v>
      </c>
      <c r="H192" s="146" t="str">
        <f>'03 ago'!L240</f>
        <v/>
      </c>
      <c r="I192" s="146" t="str">
        <f>'04 ago'!L241</f>
        <v>#DIV/0!</v>
      </c>
      <c r="J192" s="146" t="str">
        <f>'05 ago'!L241</f>
        <v>#DIV/0!</v>
      </c>
      <c r="K192" s="146" t="str">
        <f>'06 ago'!L241</f>
        <v>#DIV/0!</v>
      </c>
      <c r="L192" s="146" t="str">
        <f>'07 ago'!L241</f>
        <v>#DIV/0!</v>
      </c>
      <c r="M192" s="146" t="str">
        <f>'08 ago'!L241</f>
        <v>#DIV/0!</v>
      </c>
      <c r="N192" s="146" t="str">
        <f>'09 ago'!L241</f>
        <v>#DIV/0!</v>
      </c>
      <c r="O192" s="146" t="str">
        <f>'10 ago'!L241</f>
        <v>#DIV/0!</v>
      </c>
      <c r="P192" s="146" t="str">
        <f>'11 ago'!L241</f>
        <v>#DIV/0!</v>
      </c>
      <c r="Q192" s="146" t="str">
        <f>'12 ago'!L241</f>
        <v>#DIV/0!</v>
      </c>
      <c r="R192" s="146" t="str">
        <f>'13 ago'!L241</f>
        <v>#DIV/0!</v>
      </c>
      <c r="S192" s="146" t="str">
        <f>'14 ago'!L241</f>
        <v>#DIV/0!</v>
      </c>
      <c r="T192" s="146" t="str">
        <f>'15 ago'!L241</f>
        <v>#DIV/0!</v>
      </c>
      <c r="U192" s="146" t="str">
        <f>'16 ago'!L241</f>
        <v>#DIV/0!</v>
      </c>
      <c r="V192" s="146" t="str">
        <f>'17 ago'!L241</f>
        <v>#DIV/0!</v>
      </c>
      <c r="W192" s="146" t="str">
        <f>'18 ago'!L241</f>
        <v>#DIV/0!</v>
      </c>
      <c r="X192" s="146" t="str">
        <f>'19 ago'!L241</f>
        <v>#DIV/0!</v>
      </c>
      <c r="Y192" s="146" t="str">
        <f>'20 ago'!L241</f>
        <v>#DIV/0!</v>
      </c>
      <c r="Z192" s="146" t="str">
        <f>'21 ago'!L241</f>
        <v>#DIV/0!</v>
      </c>
      <c r="AA192" s="146" t="str">
        <f>'22 ago'!L241</f>
        <v>#DIV/0!</v>
      </c>
      <c r="AB192" s="146" t="str">
        <f>'23 ago'!L241</f>
        <v>#DIV/0!</v>
      </c>
      <c r="AC192" s="146" t="str">
        <f>'24 ago'!L241</f>
        <v>#DIV/0!</v>
      </c>
      <c r="AD192" s="146" t="str">
        <f>'25 ago'!L241</f>
        <v>#DIV/0!</v>
      </c>
      <c r="AE192" s="146" t="str">
        <f>'26 ago'!L241</f>
        <v>#DIV/0!</v>
      </c>
      <c r="AF192" s="146" t="str">
        <f>'27 ago'!L241</f>
        <v>#DIV/0!</v>
      </c>
      <c r="AG192" s="146" t="str">
        <f>'28 ago'!L241</f>
        <v>#DIV/0!</v>
      </c>
      <c r="AH192" s="146" t="str">
        <f>'29 ago'!L241</f>
        <v>#DIV/0!</v>
      </c>
      <c r="AI192" s="146" t="str">
        <f>'30 ago'!L241</f>
        <v>#DIV/0!</v>
      </c>
      <c r="AJ192" s="146" t="str">
        <f>'31 de agosto'!L241</f>
        <v>#DIV/0!</v>
      </c>
    </row>
    <row r="193" ht="14.25" customHeight="1">
      <c r="A193" s="391"/>
      <c r="B193" s="155"/>
      <c r="C193" s="155"/>
      <c r="D193" s="155" t="s">
        <v>387</v>
      </c>
      <c r="E193" s="155" t="s">
        <v>13</v>
      </c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</row>
    <row r="194" ht="14.25" customHeight="1">
      <c r="A194" s="391"/>
      <c r="B194" s="155"/>
      <c r="C194" s="155"/>
      <c r="D194" s="155"/>
      <c r="E194" s="155" t="s">
        <v>608</v>
      </c>
      <c r="F194" s="146">
        <f>'01 ago'!L242</f>
        <v>0.75</v>
      </c>
      <c r="G194" s="146">
        <f>'02 ago'!L242</f>
        <v>0.8</v>
      </c>
      <c r="H194" s="146" t="str">
        <f>'03 ago'!L241</f>
        <v>#DIV/0!</v>
      </c>
      <c r="I194" s="146">
        <f>'04 ago'!L242</f>
        <v>0.75</v>
      </c>
      <c r="J194" s="146">
        <f>'05 ago'!L242</f>
        <v>0.65</v>
      </c>
      <c r="K194" s="146">
        <f>'06 ago'!L242</f>
        <v>0.675</v>
      </c>
      <c r="L194" s="146">
        <f>'07 ago'!L242</f>
        <v>0.725</v>
      </c>
      <c r="M194" s="146">
        <f>'08 ago'!L242</f>
        <v>0.7</v>
      </c>
      <c r="N194" s="146">
        <f>'09 ago'!L242</f>
        <v>0.7</v>
      </c>
      <c r="O194" s="146">
        <f>'10 ago'!L242</f>
        <v>0.7</v>
      </c>
      <c r="P194" s="146">
        <f>'11 ago'!L242</f>
        <v>0.675</v>
      </c>
      <c r="Q194" s="146">
        <f>'12 ago'!L242</f>
        <v>0.725</v>
      </c>
      <c r="R194" s="146">
        <f>'13 ago'!L242</f>
        <v>0.625</v>
      </c>
      <c r="S194" s="146">
        <f>'14 ago'!L242</f>
        <v>0.7</v>
      </c>
      <c r="T194" s="146">
        <f>'15 ago'!L242</f>
        <v>0.725</v>
      </c>
      <c r="U194" s="146">
        <f>'16 ago'!L242</f>
        <v>0.775</v>
      </c>
      <c r="V194" s="146">
        <f>'17 ago'!L242</f>
        <v>0.8</v>
      </c>
      <c r="W194" s="146">
        <f>'18 ago'!L242</f>
        <v>0.75</v>
      </c>
      <c r="X194" s="146">
        <f>'19 ago'!L242</f>
        <v>0.75</v>
      </c>
      <c r="Y194" s="146">
        <f>'20 ago'!L242</f>
        <v>0.725</v>
      </c>
      <c r="Z194" s="146">
        <f>'21 ago'!L242</f>
        <v>0.75</v>
      </c>
      <c r="AA194" s="146">
        <f>'22 ago'!L242</f>
        <v>0.725</v>
      </c>
      <c r="AB194" s="146">
        <f>'23 ago'!L242</f>
        <v>0.7</v>
      </c>
      <c r="AC194" s="146">
        <f>'24 ago'!L242</f>
        <v>0.575</v>
      </c>
      <c r="AD194" s="146">
        <f>'25 ago'!L242</f>
        <v>0.825</v>
      </c>
      <c r="AE194" s="146">
        <f>'26 ago'!L242</f>
        <v>0.75</v>
      </c>
      <c r="AF194" s="146">
        <f>'27 ago'!L242</f>
        <v>0.775</v>
      </c>
      <c r="AG194" s="146">
        <f>'28 ago'!L242</f>
        <v>0.775</v>
      </c>
      <c r="AH194" s="146">
        <f>'29 ago'!L242</f>
        <v>0.825</v>
      </c>
      <c r="AI194" s="146">
        <f>'30 ago'!L242</f>
        <v>0.8</v>
      </c>
      <c r="AJ194" s="146">
        <f>'31 de agosto'!L242</f>
        <v>0.725</v>
      </c>
    </row>
    <row r="195" ht="14.25" customHeight="1">
      <c r="A195" s="391"/>
      <c r="B195" s="155"/>
      <c r="C195" s="155" t="s">
        <v>391</v>
      </c>
      <c r="D195" s="155" t="s">
        <v>73</v>
      </c>
      <c r="E195" s="155" t="s">
        <v>13</v>
      </c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</row>
    <row r="196" ht="14.25" customHeight="1">
      <c r="A196" s="391"/>
      <c r="B196" s="155"/>
      <c r="C196" s="155"/>
      <c r="D196" s="155"/>
      <c r="E196" s="155" t="s">
        <v>608</v>
      </c>
      <c r="F196" s="146" t="str">
        <f>'01 ago'!L245</f>
        <v>#DIV/0!</v>
      </c>
      <c r="G196" s="146" t="str">
        <f>'02 ago'!L245</f>
        <v>#DIV/0!</v>
      </c>
      <c r="H196" s="146" t="str">
        <f>'03 ago'!L244</f>
        <v/>
      </c>
      <c r="I196" s="146" t="str">
        <f>'04 ago'!L245</f>
        <v>#DIV/0!</v>
      </c>
      <c r="J196" s="146" t="str">
        <f>'05 ago'!L245</f>
        <v>#DIV/0!</v>
      </c>
      <c r="K196" s="146" t="str">
        <f>'06 ago'!L245</f>
        <v>#DIV/0!</v>
      </c>
      <c r="L196" s="146" t="str">
        <f>'07 ago'!L245</f>
        <v>#DIV/0!</v>
      </c>
      <c r="M196" s="146" t="str">
        <f>'08 ago'!L245</f>
        <v>#DIV/0!</v>
      </c>
      <c r="N196" s="146" t="str">
        <f>'09 ago'!L245</f>
        <v>#DIV/0!</v>
      </c>
      <c r="O196" s="146" t="str">
        <f>'10 ago'!L245</f>
        <v>#DIV/0!</v>
      </c>
      <c r="P196" s="146" t="str">
        <f>'11 ago'!L245</f>
        <v>#DIV/0!</v>
      </c>
      <c r="Q196" s="146" t="str">
        <f>'12 ago'!L245</f>
        <v>#DIV/0!</v>
      </c>
      <c r="R196" s="146" t="str">
        <f>'13 ago'!L245</f>
        <v>#DIV/0!</v>
      </c>
      <c r="S196" s="146" t="str">
        <f>'14 ago'!L245</f>
        <v>#DIV/0!</v>
      </c>
      <c r="T196" s="146" t="str">
        <f>'15 ago'!L245</f>
        <v>#DIV/0!</v>
      </c>
      <c r="U196" s="146" t="str">
        <f>'16 ago'!L245</f>
        <v>#DIV/0!</v>
      </c>
      <c r="V196" s="146" t="str">
        <f>'17 ago'!L245</f>
        <v>#DIV/0!</v>
      </c>
      <c r="W196" s="146" t="str">
        <f>'18 ago'!L245</f>
        <v>#DIV/0!</v>
      </c>
      <c r="X196" s="146" t="str">
        <f>'19 ago'!L245</f>
        <v>#DIV/0!</v>
      </c>
      <c r="Y196" s="146" t="str">
        <f>'20 ago'!L245</f>
        <v>#DIV/0!</v>
      </c>
      <c r="Z196" s="146" t="str">
        <f>'21 ago'!L245</f>
        <v>#DIV/0!</v>
      </c>
      <c r="AA196" s="146" t="str">
        <f>'22 ago'!L245</f>
        <v>#DIV/0!</v>
      </c>
      <c r="AB196" s="146" t="str">
        <f>'23 ago'!L245</f>
        <v>#DIV/0!</v>
      </c>
      <c r="AC196" s="146" t="str">
        <f>'24 ago'!L245</f>
        <v>#DIV/0!</v>
      </c>
      <c r="AD196" s="146" t="str">
        <f>'25 ago'!L245</f>
        <v>#DIV/0!</v>
      </c>
      <c r="AE196" s="146" t="str">
        <f>'26 ago'!L245</f>
        <v>#DIV/0!</v>
      </c>
      <c r="AF196" s="146" t="str">
        <f>'27 ago'!L245</f>
        <v>#DIV/0!</v>
      </c>
      <c r="AG196" s="146" t="str">
        <f>'28 ago'!L245</f>
        <v>#DIV/0!</v>
      </c>
      <c r="AH196" s="146" t="str">
        <f>'29 ago'!L245</f>
        <v>#DIV/0!</v>
      </c>
      <c r="AI196" s="146" t="str">
        <f>'30 ago'!L245</f>
        <v>#DIV/0!</v>
      </c>
      <c r="AJ196" s="146" t="str">
        <f>'31 de agosto'!L245</f>
        <v>#DIV/0!</v>
      </c>
    </row>
    <row r="197" ht="14.25" customHeight="1">
      <c r="A197" s="391"/>
      <c r="B197" s="155"/>
      <c r="C197" s="155" t="s">
        <v>406</v>
      </c>
      <c r="D197" s="155" t="s">
        <v>407</v>
      </c>
      <c r="E197" s="155" t="s">
        <v>13</v>
      </c>
      <c r="F197" s="146">
        <f>'01 ago'!H257</f>
        <v>0</v>
      </c>
      <c r="G197" s="146">
        <f>'02 ago'!H257</f>
        <v>0.4</v>
      </c>
      <c r="H197" s="146" t="str">
        <f>'03 ago'!H256</f>
        <v/>
      </c>
      <c r="I197" s="146">
        <f>'04 ago'!H257</f>
        <v>0.4</v>
      </c>
      <c r="J197" s="146">
        <f>'05 ago'!H257</f>
        <v>0.6</v>
      </c>
      <c r="K197" s="146">
        <f>'06 ago'!H257</f>
        <v>0.8</v>
      </c>
      <c r="L197" s="146">
        <f>'07 ago'!H257</f>
        <v>1</v>
      </c>
      <c r="M197" s="146">
        <f>'08 ago'!H257</f>
        <v>0.8</v>
      </c>
      <c r="N197" s="146">
        <f>'09 ago'!H257</f>
        <v>0.8</v>
      </c>
      <c r="O197" s="146">
        <f>'10 ago'!H257</f>
        <v>0.6</v>
      </c>
      <c r="P197" s="146">
        <f>'11 ago'!H257</f>
        <v>1</v>
      </c>
      <c r="Q197" s="146">
        <f>'12 ago'!H257</f>
        <v>1</v>
      </c>
      <c r="R197" s="146">
        <f>'13 ago'!H257</f>
        <v>0</v>
      </c>
      <c r="S197" s="146">
        <f>'14 ago'!H257</f>
        <v>0.8</v>
      </c>
      <c r="T197" s="146">
        <f>'15 ago'!H257</f>
        <v>1</v>
      </c>
      <c r="U197" s="146">
        <f>'16 ago'!H257</f>
        <v>0.8</v>
      </c>
      <c r="V197" s="146">
        <f>'17 ago'!H257</f>
        <v>0.8</v>
      </c>
      <c r="W197" s="146">
        <f>'18 ago'!H257</f>
        <v>0.6</v>
      </c>
      <c r="X197" s="146">
        <f>'19 ago'!H257</f>
        <v>1</v>
      </c>
      <c r="Y197" s="146">
        <f>'20 ago'!H257</f>
        <v>1</v>
      </c>
      <c r="Z197" s="146">
        <f>'21 ago'!H257</f>
        <v>1</v>
      </c>
      <c r="AA197" s="146">
        <f>'22 ago'!H257</f>
        <v>0.6</v>
      </c>
      <c r="AB197" s="146">
        <f>'23 ago'!H257</f>
        <v>0.6</v>
      </c>
      <c r="AC197" s="146">
        <f>'24 ago'!H257</f>
        <v>0.8</v>
      </c>
      <c r="AD197" s="146">
        <f>'25 ago'!H257</f>
        <v>1</v>
      </c>
      <c r="AE197" s="146">
        <f>'26 ago'!H257</f>
        <v>1</v>
      </c>
      <c r="AF197" s="146">
        <f>'27 ago'!H257</f>
        <v>1</v>
      </c>
      <c r="AG197" s="146">
        <f>'28 ago'!H257</f>
        <v>0.8</v>
      </c>
      <c r="AH197" s="146">
        <f>'29 ago'!H257</f>
        <v>0.6</v>
      </c>
      <c r="AI197" s="146">
        <f>'30 ago'!H257</f>
        <v>0.6</v>
      </c>
      <c r="AJ197" s="146">
        <f>'31 de agosto'!H257</f>
        <v>0.2</v>
      </c>
    </row>
    <row r="198" ht="14.25" customHeight="1">
      <c r="A198" s="391"/>
      <c r="B198" s="155"/>
      <c r="C198" s="155"/>
      <c r="D198" s="155"/>
      <c r="E198" s="155" t="s">
        <v>608</v>
      </c>
      <c r="F198" s="146">
        <f>'01 ago'!L257</f>
        <v>1</v>
      </c>
      <c r="G198" s="146">
        <f>'02 ago'!L257</f>
        <v>1</v>
      </c>
      <c r="H198" s="146" t="str">
        <f>'03 ago'!L256</f>
        <v/>
      </c>
      <c r="I198" s="146">
        <f>'04 ago'!L257</f>
        <v>0.5</v>
      </c>
      <c r="J198" s="146">
        <f>'05 ago'!L257</f>
        <v>0.7</v>
      </c>
      <c r="K198" s="146">
        <f>'06 ago'!L257</f>
        <v>0.7</v>
      </c>
      <c r="L198" s="146">
        <f>'07 ago'!L257</f>
        <v>0.7</v>
      </c>
      <c r="M198" s="146">
        <f>'08 ago'!L257</f>
        <v>0.6</v>
      </c>
      <c r="N198" s="146">
        <f>'09 ago'!L257</f>
        <v>0.7</v>
      </c>
      <c r="O198" s="146">
        <f>'10 ago'!L257</f>
        <v>0.9</v>
      </c>
      <c r="P198" s="146">
        <f>'11 ago'!L257</f>
        <v>0.9</v>
      </c>
      <c r="Q198" s="146">
        <f>'12 ago'!L257</f>
        <v>0.6</v>
      </c>
      <c r="R198" s="146">
        <f>'13 ago'!L257</f>
        <v>0</v>
      </c>
      <c r="S198" s="146">
        <f>'14 ago'!L257</f>
        <v>0.4</v>
      </c>
      <c r="T198" s="146">
        <f>'15 ago'!L257</f>
        <v>0.5</v>
      </c>
      <c r="U198" s="146">
        <f>'16 ago'!L257</f>
        <v>0.4</v>
      </c>
      <c r="V198" s="146">
        <f>'17 ago'!L257</f>
        <v>0.5</v>
      </c>
      <c r="W198" s="146">
        <f>'18 ago'!L257</f>
        <v>0.9</v>
      </c>
      <c r="X198" s="146">
        <f>'19 ago'!L257</f>
        <v>0.9</v>
      </c>
      <c r="Y198" s="146">
        <f>'20 ago'!L257</f>
        <v>1</v>
      </c>
      <c r="Z198" s="146">
        <f>'21 ago'!L257</f>
        <v>0.8</v>
      </c>
      <c r="AA198" s="146">
        <f>'22 ago'!L257</f>
        <v>0.8</v>
      </c>
      <c r="AB198" s="146">
        <f>'23 ago'!L257</f>
        <v>1</v>
      </c>
      <c r="AC198" s="146">
        <f>'24 ago'!L257</f>
        <v>0.6</v>
      </c>
      <c r="AD198" s="146">
        <f>'25 ago'!L257</f>
        <v>0.8</v>
      </c>
      <c r="AE198" s="146">
        <f>'26 ago'!L257</f>
        <v>0.4</v>
      </c>
      <c r="AF198" s="146">
        <f>'27 ago'!L257</f>
        <v>0.9</v>
      </c>
      <c r="AG198" s="146">
        <f>'28 ago'!L257</f>
        <v>0.6</v>
      </c>
      <c r="AH198" s="146">
        <f>'29 ago'!L257</f>
        <v>0.7</v>
      </c>
      <c r="AI198" s="146">
        <f>'30 ago'!L257</f>
        <v>0.6</v>
      </c>
      <c r="AJ198" s="146">
        <f>'31 de agosto'!L257</f>
        <v>0.9</v>
      </c>
    </row>
    <row r="199" ht="14.25" customHeight="1">
      <c r="A199" s="391"/>
      <c r="B199" s="155" t="s">
        <v>408</v>
      </c>
      <c r="C199" s="155" t="s">
        <v>411</v>
      </c>
      <c r="D199" s="155" t="s">
        <v>412</v>
      </c>
      <c r="E199" s="155" t="s">
        <v>13</v>
      </c>
      <c r="F199" s="146">
        <f>'01 ago'!H259</f>
        <v>0.5</v>
      </c>
      <c r="G199" s="146">
        <f>'02 ago'!H259</f>
        <v>0.5</v>
      </c>
      <c r="H199" s="146" t="str">
        <f>'03 ago'!H258</f>
        <v/>
      </c>
      <c r="I199" s="146">
        <f>'04 ago'!H259</f>
        <v>0.3</v>
      </c>
      <c r="J199" s="146">
        <f>'05 ago'!H259</f>
        <v>0.5</v>
      </c>
      <c r="K199" s="146">
        <f>'06 ago'!H259</f>
        <v>0.4</v>
      </c>
      <c r="L199" s="146">
        <f>'07 ago'!H259</f>
        <v>0.3</v>
      </c>
      <c r="M199" s="146">
        <f>'08 ago'!H259</f>
        <v>0.2</v>
      </c>
      <c r="N199" s="146">
        <f>'09 ago'!H259</f>
        <v>0.2</v>
      </c>
      <c r="O199" s="146">
        <f>'10 ago'!H259</f>
        <v>0.2</v>
      </c>
      <c r="P199" s="146">
        <f>'11 ago'!H259</f>
        <v>0.3</v>
      </c>
      <c r="Q199" s="146">
        <f>'12 ago'!H259</f>
        <v>0.3</v>
      </c>
      <c r="R199" s="146">
        <f>'13 ago'!H259</f>
        <v>0</v>
      </c>
      <c r="S199" s="146">
        <f>'14 ago'!H259</f>
        <v>0.2</v>
      </c>
      <c r="T199" s="146">
        <f>'15 ago'!H259</f>
        <v>0.1</v>
      </c>
      <c r="U199" s="146">
        <f>'16 ago'!H259</f>
        <v>0.1</v>
      </c>
      <c r="V199" s="146">
        <f>'17 ago'!H259</f>
        <v>0.1</v>
      </c>
      <c r="W199" s="146">
        <f>'18 ago'!H259</f>
        <v>0.1</v>
      </c>
      <c r="X199" s="146">
        <f>'19 ago'!H259</f>
        <v>0.2</v>
      </c>
      <c r="Y199" s="146">
        <f>'20 ago'!H259</f>
        <v>0.1</v>
      </c>
      <c r="Z199" s="146">
        <f>'21 ago'!H259</f>
        <v>0</v>
      </c>
      <c r="AA199" s="146">
        <f>'22 ago'!H259</f>
        <v>0.1</v>
      </c>
      <c r="AB199" s="146">
        <f>'23 ago'!H259</f>
        <v>0.1</v>
      </c>
      <c r="AC199" s="146">
        <f>'24 ago'!H259</f>
        <v>0.1</v>
      </c>
      <c r="AD199" s="146">
        <f>'25 ago'!H259</f>
        <v>0.4</v>
      </c>
      <c r="AE199" s="146">
        <f>'26 ago'!H259</f>
        <v>0.4</v>
      </c>
      <c r="AF199" s="146">
        <f>'27 ago'!H259</f>
        <v>0.5</v>
      </c>
      <c r="AG199" s="146">
        <f>'28 ago'!H259</f>
        <v>0.3</v>
      </c>
      <c r="AH199" s="146">
        <f>'29 ago'!H259</f>
        <v>0.3</v>
      </c>
      <c r="AI199" s="146">
        <f>'30 ago'!H259</f>
        <v>0.3</v>
      </c>
      <c r="AJ199" s="146">
        <f>'31 de agosto'!H259</f>
        <v>0.3</v>
      </c>
    </row>
    <row r="200" ht="14.25" customHeight="1">
      <c r="A200" s="391"/>
      <c r="B200" s="155"/>
      <c r="C200" s="155"/>
      <c r="D200" s="155"/>
      <c r="E200" s="155" t="s">
        <v>608</v>
      </c>
      <c r="F200" s="146">
        <f>'01 ago'!L259</f>
        <v>0.25</v>
      </c>
      <c r="G200" s="146">
        <f>'02 ago'!L259</f>
        <v>0.3</v>
      </c>
      <c r="H200" s="146" t="str">
        <f>'03 ago'!L258</f>
        <v/>
      </c>
      <c r="I200" s="146">
        <f>'04 ago'!L259</f>
        <v>0.35</v>
      </c>
      <c r="J200" s="146">
        <f>'05 ago'!L259</f>
        <v>0.15</v>
      </c>
      <c r="K200" s="146">
        <f>'06 ago'!L259</f>
        <v>0.15</v>
      </c>
      <c r="L200" s="146">
        <f>'07 ago'!L259</f>
        <v>0.2</v>
      </c>
      <c r="M200" s="146">
        <f>'08 ago'!L259</f>
        <v>0.25</v>
      </c>
      <c r="N200" s="146">
        <f>'09 ago'!L259</f>
        <v>0.1</v>
      </c>
      <c r="O200" s="146">
        <f>'10 ago'!L259</f>
        <v>0</v>
      </c>
      <c r="P200" s="146">
        <f>'11 ago'!L259</f>
        <v>0.05</v>
      </c>
      <c r="Q200" s="146">
        <f>'12 ago'!L259</f>
        <v>0.1</v>
      </c>
      <c r="R200" s="146">
        <f>'13 ago'!L259</f>
        <v>0</v>
      </c>
      <c r="S200" s="146">
        <f>'14 ago'!L259</f>
        <v>0.15</v>
      </c>
      <c r="T200" s="146">
        <f>'15 ago'!L259</f>
        <v>0.2</v>
      </c>
      <c r="U200" s="146">
        <f>'16 ago'!L259</f>
        <v>0.2</v>
      </c>
      <c r="V200" s="146">
        <f>'17 ago'!L259</f>
        <v>0.25</v>
      </c>
      <c r="W200" s="146">
        <f>'18 ago'!L259</f>
        <v>0.25</v>
      </c>
      <c r="X200" s="146">
        <f>'19 ago'!L259</f>
        <v>0.2</v>
      </c>
      <c r="Y200" s="146">
        <f>'20 ago'!L259</f>
        <v>0.05</v>
      </c>
      <c r="Z200" s="146">
        <f>'21 ago'!L259</f>
        <v>0.1</v>
      </c>
      <c r="AA200" s="146">
        <f>'22 ago'!L259</f>
        <v>0.15</v>
      </c>
      <c r="AB200" s="146">
        <f>'23 ago'!L259</f>
        <v>0.1</v>
      </c>
      <c r="AC200" s="146">
        <f>'24 ago'!L259</f>
        <v>0.1</v>
      </c>
      <c r="AD200" s="146">
        <f>'25 ago'!L259</f>
        <v>0.15</v>
      </c>
      <c r="AE200" s="146">
        <f>'26 ago'!L259</f>
        <v>0.25</v>
      </c>
      <c r="AF200" s="146">
        <f>'27 ago'!L259</f>
        <v>0.2</v>
      </c>
      <c r="AG200" s="146">
        <f>'28 ago'!L259</f>
        <v>0.05</v>
      </c>
      <c r="AH200" s="146">
        <f>'29 ago'!L259</f>
        <v>0.15</v>
      </c>
      <c r="AI200" s="146">
        <f>'30 ago'!L259</f>
        <v>0.25</v>
      </c>
      <c r="AJ200" s="146">
        <f>'31 de agosto'!L259</f>
        <v>0.3</v>
      </c>
    </row>
    <row r="201" ht="14.25" customHeight="1">
      <c r="A201" s="391"/>
      <c r="B201" s="155"/>
      <c r="C201" s="155" t="s">
        <v>416</v>
      </c>
      <c r="D201" s="155" t="s">
        <v>417</v>
      </c>
      <c r="E201" s="155" t="s">
        <v>13</v>
      </c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</row>
    <row r="202" ht="14.25" customHeight="1">
      <c r="A202" s="391"/>
      <c r="B202" s="155"/>
      <c r="C202" s="155"/>
      <c r="D202" s="155"/>
      <c r="E202" s="155" t="s">
        <v>608</v>
      </c>
      <c r="F202" s="146" t="str">
        <f>'01 ago'!L262</f>
        <v>#DIV/0!</v>
      </c>
      <c r="G202" s="146" t="str">
        <f>'02 ago'!L262</f>
        <v>#DIV/0!</v>
      </c>
      <c r="H202" s="146" t="str">
        <f>'03 ago'!L261</f>
        <v/>
      </c>
      <c r="I202" s="146" t="str">
        <f>'04 ago'!L262</f>
        <v>#DIV/0!</v>
      </c>
      <c r="J202" s="146" t="str">
        <f>'05 ago'!L262</f>
        <v>#DIV/0!</v>
      </c>
      <c r="K202" s="146" t="str">
        <f>'06 ago'!L262</f>
        <v>#DIV/0!</v>
      </c>
      <c r="L202" s="146" t="str">
        <f>'07 ago'!L262</f>
        <v>#DIV/0!</v>
      </c>
      <c r="M202" s="146" t="str">
        <f>'08 ago'!L262</f>
        <v>#DIV/0!</v>
      </c>
      <c r="N202" s="146" t="str">
        <f>'09 ago'!L262</f>
        <v>#DIV/0!</v>
      </c>
      <c r="O202" s="146" t="str">
        <f>'10 ago'!L262</f>
        <v>#DIV/0!</v>
      </c>
      <c r="P202" s="146" t="str">
        <f>'11 ago'!L262</f>
        <v>#DIV/0!</v>
      </c>
      <c r="Q202" s="146" t="str">
        <f>'12 ago'!L262</f>
        <v>#DIV/0!</v>
      </c>
      <c r="R202" s="146" t="str">
        <f>'13 ago'!L262</f>
        <v>#DIV/0!</v>
      </c>
      <c r="S202" s="146" t="str">
        <f>'14 ago'!L262</f>
        <v>#DIV/0!</v>
      </c>
      <c r="T202" s="146" t="str">
        <f>'15 ago'!L262</f>
        <v>#DIV/0!</v>
      </c>
      <c r="U202" s="146" t="str">
        <f>'16 ago'!L262</f>
        <v>#DIV/0!</v>
      </c>
      <c r="V202" s="146" t="str">
        <f>'17 ago'!L262</f>
        <v>#DIV/0!</v>
      </c>
      <c r="W202" s="146" t="str">
        <f>'18 ago'!L262</f>
        <v>#DIV/0!</v>
      </c>
      <c r="X202" s="146" t="str">
        <f>'19 ago'!L262</f>
        <v>#DIV/0!</v>
      </c>
      <c r="Y202" s="146" t="str">
        <f>'20 ago'!L262</f>
        <v>#DIV/0!</v>
      </c>
      <c r="Z202" s="146" t="str">
        <f>'21 ago'!L262</f>
        <v>#DIV/0!</v>
      </c>
      <c r="AA202" s="146">
        <f>'22 ago'!H268</f>
        <v>0.5333333333</v>
      </c>
      <c r="AB202" s="146" t="str">
        <f>'23 ago'!L262</f>
        <v>#DIV/0!</v>
      </c>
      <c r="AC202" s="146" t="str">
        <f>'24 ago'!L262</f>
        <v>#DIV/0!</v>
      </c>
      <c r="AD202" s="146" t="str">
        <f>'25 ago'!L262</f>
        <v>#DIV/0!</v>
      </c>
      <c r="AE202" s="146" t="str">
        <f>'26 ago'!L262</f>
        <v>#DIV/0!</v>
      </c>
      <c r="AF202" s="146" t="str">
        <f>'27 ago'!L262</f>
        <v>#DIV/0!</v>
      </c>
      <c r="AG202" s="146" t="str">
        <f>'28 ago'!L262</f>
        <v>#DIV/0!</v>
      </c>
      <c r="AH202" s="146" t="str">
        <f>'29 ago'!L262</f>
        <v>#DIV/0!</v>
      </c>
      <c r="AI202" s="146" t="str">
        <f>'30 ago'!L262</f>
        <v>#DIV/0!</v>
      </c>
      <c r="AJ202" s="146" t="str">
        <f>'31 de agosto'!L262</f>
        <v>#DIV/0!</v>
      </c>
    </row>
    <row r="203" ht="14.25" customHeight="1">
      <c r="A203" s="391"/>
      <c r="B203" s="155"/>
      <c r="C203" s="155" t="s">
        <v>428</v>
      </c>
      <c r="D203" s="155" t="s">
        <v>429</v>
      </c>
      <c r="E203" s="155" t="s">
        <v>13</v>
      </c>
      <c r="F203" s="146">
        <f>'01 ago'!H268</f>
        <v>0.8</v>
      </c>
      <c r="G203" s="146">
        <f>'02 ago'!H268</f>
        <v>0.6666666667</v>
      </c>
      <c r="H203" s="146" t="str">
        <f>'03 ago'!H267</f>
        <v/>
      </c>
      <c r="I203" s="146">
        <f>'04 ago'!H268</f>
        <v>0.7333333333</v>
      </c>
      <c r="J203" s="146">
        <f>'05 ago'!H268</f>
        <v>0.7333333333</v>
      </c>
      <c r="K203" s="146">
        <f>'06 ago'!H268</f>
        <v>0.7333333333</v>
      </c>
      <c r="L203" s="146">
        <f>'07 ago'!H268</f>
        <v>0.7333333333</v>
      </c>
      <c r="M203" s="146">
        <f>'08 ago'!H268</f>
        <v>0.6666666667</v>
      </c>
      <c r="N203" s="146">
        <f>'09 ago'!H268</f>
        <v>0.6</v>
      </c>
      <c r="O203" s="146">
        <f>'10 ago'!H268</f>
        <v>0.6</v>
      </c>
      <c r="P203" s="146">
        <f>'11 ago'!H268</f>
        <v>0.6</v>
      </c>
      <c r="Q203" s="146">
        <f>'12 ago'!H268</f>
        <v>0.6</v>
      </c>
      <c r="R203" s="146">
        <f>'13 ago'!H268</f>
        <v>0.5333333333</v>
      </c>
      <c r="S203" s="146">
        <f>'14 ago'!H268</f>
        <v>0.5333333333</v>
      </c>
      <c r="T203" s="146">
        <f>'15 ago'!H268</f>
        <v>0.5333333333</v>
      </c>
      <c r="U203" s="146">
        <f>'16 ago'!H268</f>
        <v>0.6</v>
      </c>
      <c r="V203" s="146">
        <f>'17 ago'!H268</f>
        <v>0.5333333333</v>
      </c>
      <c r="W203" s="146">
        <f>'18 ago'!H268</f>
        <v>0.4666666667</v>
      </c>
      <c r="X203" s="146">
        <f>'19 ago'!H268</f>
        <v>0.3333333333</v>
      </c>
      <c r="Y203" s="146">
        <f>'20 ago'!H268</f>
        <v>0.3333333333</v>
      </c>
      <c r="Z203" s="146">
        <f>'21 ago'!H268</f>
        <v>0.4</v>
      </c>
      <c r="AA203" s="146">
        <f>'22 ago'!L268</f>
        <v>0.2</v>
      </c>
      <c r="AB203" s="146">
        <f>'23 ago'!H268</f>
        <v>0.4666666667</v>
      </c>
      <c r="AC203" s="146">
        <f>'24 ago'!H268</f>
        <v>0.4</v>
      </c>
      <c r="AD203" s="146">
        <f>'25 ago'!H268</f>
        <v>0.4666666667</v>
      </c>
      <c r="AE203" s="146">
        <f>'26 ago'!H268</f>
        <v>0.3333333333</v>
      </c>
      <c r="AF203" s="146">
        <f>'27 ago'!H268</f>
        <v>0.2666666667</v>
      </c>
      <c r="AG203" s="146">
        <f>'28 ago'!H268</f>
        <v>0.3333333333</v>
      </c>
      <c r="AH203" s="146">
        <f>'29 ago'!H270</f>
        <v>0.75</v>
      </c>
      <c r="AI203" s="146">
        <f>'30 ago'!H268</f>
        <v>0</v>
      </c>
      <c r="AJ203" s="146">
        <f>'31 de agosto'!H268</f>
        <v>0.4</v>
      </c>
    </row>
    <row r="204" ht="14.25" customHeight="1">
      <c r="A204" s="391"/>
      <c r="B204" s="155"/>
      <c r="C204" s="155"/>
      <c r="D204" s="155"/>
      <c r="E204" s="155" t="s">
        <v>608</v>
      </c>
      <c r="F204" s="146">
        <f>'01 ago'!L268</f>
        <v>0</v>
      </c>
      <c r="G204" s="146">
        <f>'02 ago'!L268</f>
        <v>0.2</v>
      </c>
      <c r="H204" s="146" t="str">
        <f>'03 ago'!L267</f>
        <v/>
      </c>
      <c r="I204" s="146">
        <f>'04 ago'!L268</f>
        <v>0.8</v>
      </c>
      <c r="J204" s="146">
        <f>'05 ago'!L268</f>
        <v>0.8</v>
      </c>
      <c r="K204" s="146">
        <f>'06 ago'!L268</f>
        <v>0.6</v>
      </c>
      <c r="L204" s="146">
        <f>'07 ago'!L268</f>
        <v>0.2</v>
      </c>
      <c r="M204" s="146">
        <f>'08 ago'!L268</f>
        <v>0.6</v>
      </c>
      <c r="N204" s="146">
        <f>'09 ago'!L268</f>
        <v>0.6</v>
      </c>
      <c r="O204" s="146">
        <f>'10 ago'!L268</f>
        <v>0.4</v>
      </c>
      <c r="P204" s="146">
        <f>'11 ago'!L268</f>
        <v>1.4</v>
      </c>
      <c r="Q204" s="146">
        <f>'12 ago'!L268</f>
        <v>0.6</v>
      </c>
      <c r="R204" s="146">
        <f>'13 ago'!L268</f>
        <v>0.4</v>
      </c>
      <c r="S204" s="146">
        <f>'14 ago'!L268</f>
        <v>0.8</v>
      </c>
      <c r="T204" s="146">
        <f>'15 ago'!L268</f>
        <v>0.6</v>
      </c>
      <c r="U204" s="146">
        <f>'16 ago'!L268</f>
        <v>0.4</v>
      </c>
      <c r="V204" s="146">
        <f>'17 ago'!L268</f>
        <v>0.4</v>
      </c>
      <c r="W204" s="146">
        <f>'18 ago'!L268</f>
        <v>0.4</v>
      </c>
      <c r="X204" s="146">
        <f>'19 ago'!L268</f>
        <v>0.4</v>
      </c>
      <c r="Y204" s="146">
        <f>'20 ago'!L268</f>
        <v>0.8</v>
      </c>
      <c r="Z204" s="146">
        <f>'21 ago'!L268</f>
        <v>0.2</v>
      </c>
      <c r="AA204" s="146">
        <f>'22 ago'!L268</f>
        <v>0.2</v>
      </c>
      <c r="AB204" s="146">
        <f>'23 ago'!L268</f>
        <v>0.4</v>
      </c>
      <c r="AC204" s="146">
        <f>'24 ago'!L268</f>
        <v>0.2</v>
      </c>
      <c r="AD204" s="146">
        <f>'25 ago'!L268</f>
        <v>0.2</v>
      </c>
      <c r="AE204" s="146">
        <f>'26 ago'!L268</f>
        <v>0.4</v>
      </c>
      <c r="AF204" s="146">
        <f>'27 ago'!L268</f>
        <v>0.2</v>
      </c>
      <c r="AG204" s="146">
        <f>'28 ago'!L268</f>
        <v>0.4</v>
      </c>
      <c r="AH204" s="146">
        <f>'29 ago'!L270</f>
        <v>0</v>
      </c>
      <c r="AI204" s="146">
        <f>'30 ago'!L268</f>
        <v>1</v>
      </c>
      <c r="AJ204" s="146">
        <f>'31 de agosto'!L268</f>
        <v>0.2</v>
      </c>
    </row>
    <row r="205" ht="14.25" customHeight="1">
      <c r="A205" s="391"/>
      <c r="B205" s="155"/>
      <c r="C205" s="155"/>
      <c r="D205" s="155" t="s">
        <v>430</v>
      </c>
      <c r="E205" s="155" t="s">
        <v>13</v>
      </c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</row>
    <row r="206" ht="14.25" customHeight="1">
      <c r="A206" s="391"/>
      <c r="B206" s="155"/>
      <c r="C206" s="155"/>
      <c r="D206" s="155"/>
      <c r="E206" s="155" t="s">
        <v>608</v>
      </c>
      <c r="F206" s="146">
        <f>'01 ago'!L269</f>
        <v>0.5454545455</v>
      </c>
      <c r="G206" s="146">
        <f>'02 ago'!L269</f>
        <v>0.4545454545</v>
      </c>
      <c r="H206" s="146">
        <f>'03 ago'!L268</f>
        <v>0.2</v>
      </c>
      <c r="I206" s="146">
        <f>'04 ago'!L269</f>
        <v>0.1818181818</v>
      </c>
      <c r="J206" s="146">
        <f>'05 ago'!L269</f>
        <v>0.1818181818</v>
      </c>
      <c r="K206" s="146">
        <f>'06 ago'!L269</f>
        <v>0.6363636364</v>
      </c>
      <c r="L206" s="146">
        <f>'07 ago'!L269</f>
        <v>0.5454545455</v>
      </c>
      <c r="M206" s="146">
        <f>'08 ago'!L269</f>
        <v>0.3636363636</v>
      </c>
      <c r="N206" s="146">
        <f>'09 ago'!L269</f>
        <v>0</v>
      </c>
      <c r="O206" s="146">
        <f>'10 ago'!L269</f>
        <v>0.3636363636</v>
      </c>
      <c r="P206" s="146">
        <f>'11 ago'!L269</f>
        <v>0.4545454545</v>
      </c>
      <c r="Q206" s="146">
        <f>'12 ago'!L269</f>
        <v>0.4545454545</v>
      </c>
      <c r="R206" s="146">
        <f>'13 ago'!L269</f>
        <v>0.3636363636</v>
      </c>
      <c r="S206" s="146">
        <f>'14 ago'!L269</f>
        <v>0.3636363636</v>
      </c>
      <c r="T206" s="146">
        <f>'15 ago'!L269</f>
        <v>0.1818181818</v>
      </c>
      <c r="U206" s="146">
        <f>'16 ago'!L269</f>
        <v>0.5454545455</v>
      </c>
      <c r="V206" s="146">
        <f>'17 ago'!L269</f>
        <v>0.6363636364</v>
      </c>
      <c r="W206" s="146">
        <f>'18 ago'!L269</f>
        <v>0.6363636364</v>
      </c>
      <c r="X206" s="146">
        <f>'19 ago'!L269</f>
        <v>0.6363636364</v>
      </c>
      <c r="Y206" s="146">
        <f>'20 ago'!L269</f>
        <v>0.5454545455</v>
      </c>
      <c r="Z206" s="146">
        <f>'21 ago'!L269</f>
        <v>0.3636363636</v>
      </c>
      <c r="AA206" s="146">
        <f>'22 ago'!L269</f>
        <v>0.3636363636</v>
      </c>
      <c r="AB206" s="146">
        <f>'23 ago'!L269</f>
        <v>0.2727272727</v>
      </c>
      <c r="AC206" s="146">
        <f>'24 ago'!L269</f>
        <v>0.2727272727</v>
      </c>
      <c r="AD206" s="146">
        <f>'25 ago'!L269</f>
        <v>0.4545454545</v>
      </c>
      <c r="AE206" s="146">
        <f>'26 ago'!L269</f>
        <v>0.5454545455</v>
      </c>
      <c r="AF206" s="146">
        <f>'27 ago'!L269</f>
        <v>0.5454545455</v>
      </c>
      <c r="AG206" s="146">
        <f>'28 ago'!L269</f>
        <v>0.9090909091</v>
      </c>
      <c r="AH206" s="146">
        <f>'29 ago'!L269</f>
        <v>0.4545454545</v>
      </c>
      <c r="AI206" s="146">
        <f>'30 ago'!L269</f>
        <v>0.5454545455</v>
      </c>
      <c r="AJ206" s="146">
        <f>'31 de agosto'!L269</f>
        <v>0.5454545455</v>
      </c>
    </row>
    <row r="207" ht="14.25" customHeight="1">
      <c r="A207" s="391"/>
      <c r="B207" s="155" t="s">
        <v>431</v>
      </c>
      <c r="C207" s="155" t="s">
        <v>432</v>
      </c>
      <c r="D207" s="155" t="s">
        <v>433</v>
      </c>
      <c r="E207" s="155" t="s">
        <v>13</v>
      </c>
      <c r="F207" s="146">
        <f>'01 ago'!H270</f>
        <v>0.75</v>
      </c>
      <c r="G207" s="146">
        <f>'02 ago'!H270</f>
        <v>0.75</v>
      </c>
      <c r="H207" s="146" t="str">
        <f>'03 ago'!H269</f>
        <v/>
      </c>
      <c r="I207" s="146">
        <f>'04 ago'!H270</f>
        <v>0.75</v>
      </c>
      <c r="J207" s="146">
        <f>'05 ago'!H270</f>
        <v>0.75</v>
      </c>
      <c r="K207" s="146">
        <f>'06 ago'!H270</f>
        <v>1</v>
      </c>
      <c r="L207" s="146">
        <f>'07 ago'!H270</f>
        <v>0.75</v>
      </c>
      <c r="M207" s="146">
        <f>'08 ago'!H270</f>
        <v>1</v>
      </c>
      <c r="N207" s="146">
        <f>'09 ago'!H270</f>
        <v>1</v>
      </c>
      <c r="O207" s="146">
        <f>'10 ago'!H270</f>
        <v>0.75</v>
      </c>
      <c r="P207" s="146">
        <f>'11 ago'!H270</f>
        <v>0.75</v>
      </c>
      <c r="Q207" s="146">
        <f>'12 ago'!H270</f>
        <v>0.75</v>
      </c>
      <c r="R207" s="146">
        <f>'13 ago'!H270</f>
        <v>1</v>
      </c>
      <c r="S207" s="146">
        <f>'14 ago'!H270</f>
        <v>0.5</v>
      </c>
      <c r="T207" s="146">
        <f>'15 ago'!H270</f>
        <v>0.5</v>
      </c>
      <c r="U207" s="146">
        <f>'16 ago'!H270</f>
        <v>0.75</v>
      </c>
      <c r="V207" s="146">
        <f>'17 ago'!H270</f>
        <v>0.75</v>
      </c>
      <c r="W207" s="146">
        <f>'18 ago'!H270</f>
        <v>0.5</v>
      </c>
      <c r="X207" s="146">
        <f>'19 ago'!H270</f>
        <v>1</v>
      </c>
      <c r="Y207" s="146">
        <f>'20 ago'!H270</f>
        <v>1</v>
      </c>
      <c r="Z207" s="146">
        <f>'21 ago'!H270</f>
        <v>0.5</v>
      </c>
      <c r="AA207" s="146">
        <f>'22 ago'!H270</f>
        <v>0.5</v>
      </c>
      <c r="AB207" s="146">
        <f>'23 ago'!H270</f>
        <v>0.75</v>
      </c>
      <c r="AC207" s="146">
        <f>'24 ago'!H270</f>
        <v>0.25</v>
      </c>
      <c r="AD207" s="146">
        <f>'25 ago'!H270</f>
        <v>0.5</v>
      </c>
      <c r="AE207" s="146">
        <f>'26 ago'!H270</f>
        <v>0.5</v>
      </c>
      <c r="AF207" s="146">
        <f>'27 ago'!H270</f>
        <v>0.5</v>
      </c>
      <c r="AG207" s="146">
        <f>'28 ago'!H270</f>
        <v>0.75</v>
      </c>
      <c r="AH207" s="146">
        <f>'29 ago'!H270</f>
        <v>0.75</v>
      </c>
      <c r="AI207" s="146">
        <f>'30 ago'!H270</f>
        <v>0.75</v>
      </c>
      <c r="AJ207" s="146">
        <f>'31 de agosto'!H270</f>
        <v>0.25</v>
      </c>
    </row>
    <row r="208" ht="14.25" customHeight="1">
      <c r="A208" s="391"/>
      <c r="B208" s="155"/>
      <c r="C208" s="155"/>
      <c r="D208" s="155"/>
      <c r="E208" s="155" t="s">
        <v>608</v>
      </c>
      <c r="F208" s="146">
        <f>'01 ago'!L270</f>
        <v>0.8</v>
      </c>
      <c r="G208" s="146">
        <f>'02 ago'!L270</f>
        <v>0.5</v>
      </c>
      <c r="H208" s="146">
        <f>'03 ago'!L269</f>
        <v>0.45</v>
      </c>
      <c r="I208" s="146">
        <f>'04 ago'!L270</f>
        <v>0.5</v>
      </c>
      <c r="J208" s="146">
        <f>'05 ago'!L270</f>
        <v>0.5</v>
      </c>
      <c r="K208" s="146">
        <f>'06 ago'!L270</f>
        <v>0.3</v>
      </c>
      <c r="L208" s="146">
        <f>'07 ago'!L270</f>
        <v>0.4</v>
      </c>
      <c r="M208" s="146">
        <f>'08 ago'!L270</f>
        <v>0.5</v>
      </c>
      <c r="N208" s="146">
        <f>'09 ago'!L270</f>
        <v>0.6</v>
      </c>
      <c r="O208" s="146">
        <f>'10 ago'!L270</f>
        <v>0.6</v>
      </c>
      <c r="P208" s="146">
        <f>'11 ago'!L270</f>
        <v>0.7</v>
      </c>
      <c r="Q208" s="146">
        <f>'12 ago'!L270</f>
        <v>0.2</v>
      </c>
      <c r="R208" s="146">
        <f>'13 ago'!L270</f>
        <v>0.5</v>
      </c>
      <c r="S208" s="146">
        <f>'14 ago'!L270</f>
        <v>0.6</v>
      </c>
      <c r="T208" s="146">
        <f>'15 ago'!L270</f>
        <v>0.8</v>
      </c>
      <c r="U208" s="146">
        <f>'16 ago'!L270</f>
        <v>0.6</v>
      </c>
      <c r="V208" s="146">
        <f>'17 ago'!L270</f>
        <v>0.6</v>
      </c>
      <c r="W208" s="146">
        <f>'18 ago'!L270</f>
        <v>0.8</v>
      </c>
      <c r="X208" s="146">
        <f>'19 ago'!L270</f>
        <v>0.6</v>
      </c>
      <c r="Y208" s="146">
        <f>'20 ago'!L270</f>
        <v>0.7</v>
      </c>
      <c r="Z208" s="146">
        <f>'21 ago'!L270</f>
        <v>0.6</v>
      </c>
      <c r="AA208" s="146">
        <f>'22 ago'!L270</f>
        <v>0.8</v>
      </c>
      <c r="AB208" s="146">
        <f>'23 ago'!L270</f>
        <v>0.8</v>
      </c>
      <c r="AC208" s="146">
        <f>'24 ago'!L270</f>
        <v>0.7</v>
      </c>
      <c r="AD208" s="146">
        <f>'25 ago'!L270</f>
        <v>1</v>
      </c>
      <c r="AE208" s="146">
        <f>'26 ago'!L270</f>
        <v>0.5</v>
      </c>
      <c r="AF208" s="146">
        <f>'27 ago'!L270</f>
        <v>0.1</v>
      </c>
      <c r="AG208" s="146">
        <f>'28 ago'!L270</f>
        <v>0.2</v>
      </c>
      <c r="AH208" s="146">
        <f>'29 ago'!L270</f>
        <v>0</v>
      </c>
      <c r="AI208" s="146">
        <f>'30 ago'!L270</f>
        <v>0.1</v>
      </c>
      <c r="AJ208" s="146">
        <f>'31 de agosto'!L270</f>
        <v>0.2</v>
      </c>
    </row>
    <row r="209" ht="14.25" customHeight="1">
      <c r="A209" s="391"/>
      <c r="B209" s="155"/>
      <c r="C209" s="155" t="s">
        <v>444</v>
      </c>
      <c r="D209" s="155" t="s">
        <v>445</v>
      </c>
      <c r="E209" s="155" t="s">
        <v>13</v>
      </c>
      <c r="F209" s="146">
        <f>'01 ago'!H278</f>
        <v>0.6666666667</v>
      </c>
      <c r="G209" s="146">
        <f>'02 ago'!H278</f>
        <v>0.6</v>
      </c>
      <c r="H209" s="146" t="str">
        <f>'03 ago'!H277</f>
        <v/>
      </c>
      <c r="I209" s="146">
        <f>'04 ago'!H278</f>
        <v>0.4666666667</v>
      </c>
      <c r="J209" s="146">
        <f>'05 ago'!H278</f>
        <v>0.4</v>
      </c>
      <c r="K209" s="146">
        <f>'06 ago'!H278</f>
        <v>0.4666666667</v>
      </c>
      <c r="L209" s="146">
        <f>'07 ago'!H278</f>
        <v>0.6666666667</v>
      </c>
      <c r="M209" s="146">
        <f>'08 ago'!H278</f>
        <v>0.6</v>
      </c>
      <c r="N209" s="146">
        <f>'09 ago'!H278</f>
        <v>0.6666666667</v>
      </c>
      <c r="O209" s="146">
        <f>'10 ago'!H278</f>
        <v>0.6666666667</v>
      </c>
      <c r="P209" s="146">
        <f>'11 ago'!H278</f>
        <v>0.7333333333</v>
      </c>
      <c r="Q209" s="146">
        <f>'12 ago'!H278</f>
        <v>0.6666666667</v>
      </c>
      <c r="R209" s="146">
        <f>'13 ago'!H278</f>
        <v>0.6666666667</v>
      </c>
      <c r="S209" s="146">
        <f>'14 ago'!H278</f>
        <v>0.5333333333</v>
      </c>
      <c r="T209" s="146">
        <f>'15 ago'!H278</f>
        <v>0.3333333333</v>
      </c>
      <c r="U209" s="146">
        <f>'16 ago'!H278</f>
        <v>0.4</v>
      </c>
      <c r="V209" s="146">
        <f>'17 ago'!H278</f>
        <v>0.4666666667</v>
      </c>
      <c r="W209" s="146">
        <f>'18 ago'!H278</f>
        <v>0.6</v>
      </c>
      <c r="X209" s="146">
        <f>'19 ago'!H278</f>
        <v>0.3333333333</v>
      </c>
      <c r="Y209" s="146">
        <f>'20 ago'!H278</f>
        <v>0.4</v>
      </c>
      <c r="Z209" s="146">
        <f>'21 ago'!H278</f>
        <v>0.3333333333</v>
      </c>
      <c r="AA209" s="146">
        <f>'22 ago'!H278</f>
        <v>0.4</v>
      </c>
      <c r="AB209" s="146">
        <f>'23 ago'!H278</f>
        <v>0.6</v>
      </c>
      <c r="AC209" s="146">
        <f>'24 ago'!H278</f>
        <v>0.5333333333</v>
      </c>
      <c r="AD209" s="146">
        <f>'25 ago'!H278</f>
        <v>0.4666666667</v>
      </c>
      <c r="AE209" s="146">
        <f>'26 ago'!H278</f>
        <v>0.4666666667</v>
      </c>
      <c r="AF209" s="146">
        <f>'27 ago'!H278</f>
        <v>0.4666666667</v>
      </c>
      <c r="AG209" s="146">
        <f>'28 ago'!H278</f>
        <v>0.3333333333</v>
      </c>
      <c r="AH209" s="146">
        <f>'29 ago'!H278</f>
        <v>0.3333333333</v>
      </c>
      <c r="AI209" s="146">
        <f>'30 ago'!H278</f>
        <v>0.4</v>
      </c>
      <c r="AJ209" s="146">
        <f>'31 de agosto'!H278</f>
        <v>0.4</v>
      </c>
    </row>
    <row r="210" ht="14.25" customHeight="1">
      <c r="A210" s="391"/>
      <c r="B210" s="155"/>
      <c r="C210" s="155"/>
      <c r="D210" s="155"/>
      <c r="E210" s="155" t="s">
        <v>608</v>
      </c>
      <c r="F210" s="146">
        <f>'01 ago'!L278</f>
        <v>0.3333333333</v>
      </c>
      <c r="G210" s="146">
        <f>'02 ago'!L278</f>
        <v>0.3333333333</v>
      </c>
      <c r="H210" s="146" t="str">
        <f>'03 ago'!L277</f>
        <v/>
      </c>
      <c r="I210" s="146">
        <f>'04 ago'!L278</f>
        <v>0.3333333333</v>
      </c>
      <c r="J210" s="146">
        <f>'05 ago'!L278</f>
        <v>0.5555555556</v>
      </c>
      <c r="K210" s="146">
        <f>'06 ago'!L278</f>
        <v>0.7777777778</v>
      </c>
      <c r="L210" s="146">
        <f>'07 ago'!L278</f>
        <v>0.6666666667</v>
      </c>
      <c r="M210" s="146">
        <f>'08 ago'!L278</f>
        <v>0.6666666667</v>
      </c>
      <c r="N210" s="146">
        <f>'09 ago'!L278</f>
        <v>0.8888888889</v>
      </c>
      <c r="O210" s="146">
        <f>'10 ago'!L278</f>
        <v>0.7777777778</v>
      </c>
      <c r="P210" s="146">
        <f>'11 ago'!L278</f>
        <v>0.4444444444</v>
      </c>
      <c r="Q210" s="146">
        <f>'12 ago'!L278</f>
        <v>0.6666666667</v>
      </c>
      <c r="R210" s="146">
        <f>'13 ago'!L278</f>
        <v>0.5555555556</v>
      </c>
      <c r="S210" s="146">
        <f>'14 ago'!L278</f>
        <v>0.4444444444</v>
      </c>
      <c r="T210" s="146">
        <f>'15 ago'!L278</f>
        <v>0.6666666667</v>
      </c>
      <c r="U210" s="146">
        <f>'16 ago'!L278</f>
        <v>0.5555555556</v>
      </c>
      <c r="V210" s="146">
        <f>'17 ago'!L278</f>
        <v>0.4444444444</v>
      </c>
      <c r="W210" s="146">
        <f>'18 ago'!L278</f>
        <v>0.3333333333</v>
      </c>
      <c r="X210" s="146">
        <f>'19 ago'!L278</f>
        <v>0.5555555556</v>
      </c>
      <c r="Y210" s="146">
        <f>'20 ago'!L278</f>
        <v>0.6666666667</v>
      </c>
      <c r="Z210" s="146">
        <f>'21 ago'!L278</f>
        <v>0.7777777778</v>
      </c>
      <c r="AA210" s="146">
        <f>'22 ago'!L278</f>
        <v>0.7777777778</v>
      </c>
      <c r="AB210" s="146">
        <f>'23 ago'!L278</f>
        <v>0.4444444444</v>
      </c>
      <c r="AC210" s="146">
        <f>'24 ago'!L278</f>
        <v>0.3333333333</v>
      </c>
      <c r="AD210" s="146">
        <f>'25 ago'!L278</f>
        <v>0.2222222222</v>
      </c>
      <c r="AE210" s="146">
        <f>'26 ago'!L278</f>
        <v>0.2222222222</v>
      </c>
      <c r="AF210" s="146">
        <f>'27 ago'!L278</f>
        <v>0.2222222222</v>
      </c>
      <c r="AG210" s="146">
        <f>'28 ago'!L278</f>
        <v>0.1111111111</v>
      </c>
      <c r="AH210" s="146">
        <f>'29 ago'!L278</f>
        <v>0.1111111111</v>
      </c>
      <c r="AI210" s="146">
        <f>'30 ago'!L278</f>
        <v>0.1111111111</v>
      </c>
      <c r="AJ210" s="146">
        <f>'31 de agosto'!L278</f>
        <v>0.1111111111</v>
      </c>
    </row>
    <row r="211" ht="14.25" customHeight="1">
      <c r="A211" s="391"/>
      <c r="B211" s="155" t="s">
        <v>456</v>
      </c>
      <c r="C211" s="155" t="s">
        <v>565</v>
      </c>
      <c r="D211" s="155" t="s">
        <v>156</v>
      </c>
      <c r="E211" s="155" t="s">
        <v>13</v>
      </c>
      <c r="F211" s="146">
        <f>'01 ago'!H287</f>
        <v>0.55</v>
      </c>
      <c r="G211" s="146">
        <f>'02 ago'!H287</f>
        <v>0.45</v>
      </c>
      <c r="H211" s="146" t="str">
        <f>'03 ago'!H286</f>
        <v/>
      </c>
      <c r="I211" s="146">
        <f>'04 ago'!H287</f>
        <v>0.3</v>
      </c>
      <c r="J211" s="146">
        <f>'05 ago'!H287</f>
        <v>0.25</v>
      </c>
      <c r="K211" s="146">
        <f>'06 ago'!H287</f>
        <v>0.3</v>
      </c>
      <c r="L211" s="146">
        <f>'07 ago'!H287</f>
        <v>0.2</v>
      </c>
      <c r="M211" s="146">
        <f>'08 ago'!H287</f>
        <v>0.2</v>
      </c>
      <c r="N211" s="146">
        <f>'09 ago'!H287</f>
        <v>0.2</v>
      </c>
      <c r="O211" s="146">
        <f>'10 ago'!H287</f>
        <v>0.25</v>
      </c>
      <c r="P211" s="146">
        <f>'11 ago'!H287</f>
        <v>0.25</v>
      </c>
      <c r="Q211" s="146">
        <f>'12 ago'!H287</f>
        <v>0.15</v>
      </c>
      <c r="R211" s="146">
        <f>'13 ago'!H287</f>
        <v>0.15</v>
      </c>
      <c r="S211" s="146">
        <f>'14 ago'!H287</f>
        <v>0.25</v>
      </c>
      <c r="T211" s="146">
        <f>'15 ago'!H287</f>
        <v>0.3</v>
      </c>
      <c r="U211" s="146">
        <f>'16 ago'!H287</f>
        <v>0.3</v>
      </c>
      <c r="V211" s="146">
        <f>'17 ago'!H287</f>
        <v>0.4</v>
      </c>
      <c r="W211" s="146">
        <f>'18 ago'!H287</f>
        <v>0.3</v>
      </c>
      <c r="X211" s="146">
        <f>'19 ago'!H287</f>
        <v>0.25</v>
      </c>
      <c r="Y211" s="146">
        <f>'20 ago'!H287</f>
        <v>0.2</v>
      </c>
      <c r="Z211" s="146">
        <f>'21 ago'!H287</f>
        <v>0.25</v>
      </c>
      <c r="AA211" s="146">
        <f>'22 ago'!H287</f>
        <v>0.25</v>
      </c>
      <c r="AB211" s="146">
        <f>'23 ago'!H287</f>
        <v>0.25</v>
      </c>
      <c r="AC211" s="146">
        <f>'24 ago'!H287</f>
        <v>0.25</v>
      </c>
      <c r="AD211" s="146">
        <f>'25 ago'!H287</f>
        <v>0.3</v>
      </c>
      <c r="AE211" s="146">
        <f>'26 ago'!H287</f>
        <v>0.3</v>
      </c>
      <c r="AF211" s="146">
        <f>'27 ago'!H287</f>
        <v>0.3</v>
      </c>
      <c r="AG211" s="146">
        <f>'28 ago'!H287</f>
        <v>0.35</v>
      </c>
      <c r="AH211" s="146">
        <f>'29 ago'!H287</f>
        <v>0.35</v>
      </c>
      <c r="AI211" s="146">
        <f>'30 ago'!H287</f>
        <v>0.35</v>
      </c>
      <c r="AJ211" s="146">
        <f>'31 de agosto'!H287</f>
        <v>0.4</v>
      </c>
    </row>
    <row r="212" ht="14.25" customHeight="1">
      <c r="A212" s="391"/>
      <c r="B212" s="155"/>
      <c r="C212" s="155"/>
      <c r="D212" s="155"/>
      <c r="E212" s="155" t="s">
        <v>608</v>
      </c>
      <c r="F212" s="146">
        <f>'01 ago'!L287</f>
        <v>0.275</v>
      </c>
      <c r="G212" s="146">
        <f>'02 ago'!L287</f>
        <v>0.275</v>
      </c>
      <c r="H212" s="146" t="str">
        <f>'03 ago'!L286</f>
        <v/>
      </c>
      <c r="I212" s="146">
        <f>'04 ago'!L287</f>
        <v>0.3</v>
      </c>
      <c r="J212" s="146">
        <f>'05 ago'!L287</f>
        <v>0.25</v>
      </c>
      <c r="K212" s="146">
        <f>'06 ago'!L287</f>
        <v>0.25</v>
      </c>
      <c r="L212" s="146">
        <f>'07 ago'!L287</f>
        <v>0.275</v>
      </c>
      <c r="M212" s="146">
        <f>'08 ago'!L287</f>
        <v>0.25</v>
      </c>
      <c r="N212" s="146">
        <f>'09 ago'!L287</f>
        <v>0.225</v>
      </c>
      <c r="O212" s="146">
        <f>'10 ago'!L287</f>
        <v>0.225</v>
      </c>
      <c r="P212" s="146">
        <f>'11 ago'!L287</f>
        <v>0.175</v>
      </c>
      <c r="Q212" s="146">
        <f>'12 ago'!L287</f>
        <v>0.175</v>
      </c>
      <c r="R212" s="146">
        <f>'13 ago'!L287</f>
        <v>0.175</v>
      </c>
      <c r="S212" s="146">
        <f>'14 ago'!L287</f>
        <v>0.125</v>
      </c>
      <c r="T212" s="146">
        <f>'15 ago'!L287</f>
        <v>0.1</v>
      </c>
      <c r="U212" s="146">
        <f>'16 ago'!L287</f>
        <v>0.125</v>
      </c>
      <c r="V212" s="146">
        <f>'17 ago'!L287</f>
        <v>0.1</v>
      </c>
      <c r="W212" s="146">
        <f>'18 ago'!L287</f>
        <v>0.175</v>
      </c>
      <c r="X212" s="146">
        <f>'19 ago'!L287</f>
        <v>0.25</v>
      </c>
      <c r="Y212" s="146">
        <f>'20 ago'!L287</f>
        <v>0.275</v>
      </c>
      <c r="Z212" s="146">
        <f>'21 ago'!L287</f>
        <v>0.175</v>
      </c>
      <c r="AA212" s="146">
        <f>'22 ago'!L287</f>
        <v>0.2</v>
      </c>
      <c r="AB212" s="146">
        <f>'23 ago'!L287</f>
        <v>0.2</v>
      </c>
      <c r="AC212" s="146">
        <f>'24 ago'!L287</f>
        <v>0.2</v>
      </c>
      <c r="AD212" s="146">
        <f>'25 ago'!L287</f>
        <v>0.175</v>
      </c>
      <c r="AE212" s="146">
        <f>'26 ago'!L287</f>
        <v>0.25</v>
      </c>
      <c r="AF212" s="146">
        <f>'27 ago'!L287</f>
        <v>0.275</v>
      </c>
      <c r="AG212" s="146">
        <f>'28 ago'!L287</f>
        <v>0.25</v>
      </c>
      <c r="AH212" s="146">
        <f>'29 ago'!L287</f>
        <v>0.175</v>
      </c>
      <c r="AI212" s="146">
        <f>'30 ago'!L287</f>
        <v>0.15</v>
      </c>
      <c r="AJ212" s="146">
        <f>'31 de agosto'!L287</f>
        <v>0.1</v>
      </c>
    </row>
    <row r="213" ht="14.25" customHeight="1">
      <c r="A213" s="391"/>
      <c r="B213" s="155"/>
      <c r="C213" s="155"/>
      <c r="D213" s="155" t="s">
        <v>83</v>
      </c>
      <c r="E213" s="155" t="s">
        <v>13</v>
      </c>
      <c r="F213" s="146" t="str">
        <f>'01 ago'!H288</f>
        <v>#DIV/0!</v>
      </c>
      <c r="G213" s="146" t="str">
        <f>'02 ago'!H288</f>
        <v>#DIV/0!</v>
      </c>
      <c r="H213" s="146">
        <f>'03 ago'!H287</f>
        <v>0.45</v>
      </c>
      <c r="I213" s="146" t="str">
        <f>'04 ago'!H288</f>
        <v>#DIV/0!</v>
      </c>
      <c r="J213" s="146" t="str">
        <f>'05 ago'!H288</f>
        <v>#DIV/0!</v>
      </c>
      <c r="K213" s="146" t="str">
        <f>'06 ago'!H288</f>
        <v>#DIV/0!</v>
      </c>
      <c r="L213" s="146" t="str">
        <f>'07 ago'!H288</f>
        <v>#DIV/0!</v>
      </c>
      <c r="M213" s="146" t="str">
        <f>'08 ago'!H288</f>
        <v>#DIV/0!</v>
      </c>
      <c r="N213" s="146" t="str">
        <f>'09 ago'!H288</f>
        <v>#DIV/0!</v>
      </c>
      <c r="O213" s="146" t="str">
        <f>'10 ago'!H288</f>
        <v>#DIV/0!</v>
      </c>
      <c r="P213" s="146" t="str">
        <f>'11 ago'!H288</f>
        <v>#DIV/0!</v>
      </c>
      <c r="Q213" s="146" t="str">
        <f>'12 ago'!H288</f>
        <v>#DIV/0!</v>
      </c>
      <c r="R213" s="146" t="str">
        <f>'13 ago'!H288</f>
        <v>#DIV/0!</v>
      </c>
      <c r="S213" s="146" t="str">
        <f>'14 ago'!H288</f>
        <v>#DIV/0!</v>
      </c>
      <c r="T213" s="146" t="str">
        <f>'15 ago'!H288</f>
        <v>#DIV/0!</v>
      </c>
      <c r="U213" s="146" t="str">
        <f>'16 ago'!H288</f>
        <v>#DIV/0!</v>
      </c>
      <c r="V213" s="146" t="str">
        <f>'17 ago'!H288</f>
        <v>#DIV/0!</v>
      </c>
      <c r="W213" s="146" t="str">
        <f>'18 ago'!H288</f>
        <v>#DIV/0!</v>
      </c>
      <c r="X213" s="146" t="str">
        <f>'19 ago'!H288</f>
        <v>#DIV/0!</v>
      </c>
      <c r="Y213" s="146" t="str">
        <f>'20 ago'!H288</f>
        <v>#DIV/0!</v>
      </c>
      <c r="Z213" s="146" t="str">
        <f>'21 ago'!H288</f>
        <v>#DIV/0!</v>
      </c>
      <c r="AA213" s="146" t="str">
        <f>'22 ago'!H288</f>
        <v>#DIV/0!</v>
      </c>
      <c r="AB213" s="146" t="str">
        <f>'23 ago'!H288</f>
        <v>#DIV/0!</v>
      </c>
      <c r="AC213" s="146" t="str">
        <f>'24 ago'!H288</f>
        <v>#DIV/0!</v>
      </c>
      <c r="AD213" s="146" t="str">
        <f>'25 ago'!H288</f>
        <v>#DIV/0!</v>
      </c>
      <c r="AE213" s="146" t="str">
        <f>'26 ago'!H288</f>
        <v>#DIV/0!</v>
      </c>
      <c r="AF213" s="146" t="str">
        <f>'27 ago'!H288</f>
        <v>#DIV/0!</v>
      </c>
      <c r="AG213" s="146" t="str">
        <f>'28 ago'!H288</f>
        <v>#DIV/0!</v>
      </c>
      <c r="AH213" s="146" t="str">
        <f>'29 ago'!H288</f>
        <v>#DIV/0!</v>
      </c>
      <c r="AI213" s="146" t="str">
        <f>'30 ago'!H288</f>
        <v>#DIV/0!</v>
      </c>
      <c r="AJ213" s="146" t="str">
        <f>'31 de agosto'!H288</f>
        <v>#DIV/0!</v>
      </c>
    </row>
    <row r="214" ht="14.25" customHeight="1">
      <c r="A214" s="391"/>
      <c r="B214" s="155"/>
      <c r="C214" s="155"/>
      <c r="D214" s="155"/>
      <c r="E214" s="155" t="s">
        <v>608</v>
      </c>
      <c r="F214" s="146" t="str">
        <f>'01 ago'!L288</f>
        <v>#DIV/0!</v>
      </c>
      <c r="G214" s="146" t="str">
        <f>'02 ago'!L288</f>
        <v>#DIV/0!</v>
      </c>
      <c r="H214" s="146">
        <f>'03 ago'!L287</f>
        <v>0.28</v>
      </c>
      <c r="I214" s="146" t="str">
        <f>'04 ago'!L288</f>
        <v>#DIV/0!</v>
      </c>
      <c r="J214" s="146" t="str">
        <f>'05 ago'!L288</f>
        <v>#DIV/0!</v>
      </c>
      <c r="K214" s="146" t="str">
        <f>'06 ago'!L288</f>
        <v>#DIV/0!</v>
      </c>
      <c r="L214" s="146" t="str">
        <f>'07 ago'!L288</f>
        <v>#DIV/0!</v>
      </c>
      <c r="M214" s="146" t="str">
        <f>'08 ago'!L288</f>
        <v>#DIV/0!</v>
      </c>
      <c r="N214" s="146" t="str">
        <f>'09 ago'!L288</f>
        <v>#DIV/0!</v>
      </c>
      <c r="O214" s="146" t="str">
        <f>'10 ago'!L288</f>
        <v>#DIV/0!</v>
      </c>
      <c r="P214" s="146" t="str">
        <f>'11 ago'!L288</f>
        <v>#DIV/0!</v>
      </c>
      <c r="Q214" s="146" t="str">
        <f>'12 ago'!L288</f>
        <v>#DIV/0!</v>
      </c>
      <c r="R214" s="146" t="str">
        <f>'13 ago'!L288</f>
        <v>#DIV/0!</v>
      </c>
      <c r="S214" s="146" t="str">
        <f>'14 ago'!L288</f>
        <v>#DIV/0!</v>
      </c>
      <c r="T214" s="146" t="str">
        <f>'15 ago'!L288</f>
        <v>#DIV/0!</v>
      </c>
      <c r="U214" s="146" t="str">
        <f>'16 ago'!L288</f>
        <v>#DIV/0!</v>
      </c>
      <c r="V214" s="146" t="str">
        <f>'17 ago'!L288</f>
        <v>#DIV/0!</v>
      </c>
      <c r="W214" s="146" t="str">
        <f>'18 ago'!L288</f>
        <v>#DIV/0!</v>
      </c>
      <c r="X214" s="146" t="str">
        <f>'19 ago'!L288</f>
        <v>#DIV/0!</v>
      </c>
      <c r="Y214" s="146" t="str">
        <f>'20 ago'!L288</f>
        <v>#DIV/0!</v>
      </c>
      <c r="Z214" s="146" t="str">
        <f>'21 ago'!L288</f>
        <v>#DIV/0!</v>
      </c>
      <c r="AA214" s="146" t="str">
        <f>'22 ago'!L288</f>
        <v>#DIV/0!</v>
      </c>
      <c r="AB214" s="146" t="str">
        <f>'23 ago'!L288</f>
        <v>#DIV/0!</v>
      </c>
      <c r="AC214" s="146" t="str">
        <f>'24 ago'!L288</f>
        <v>#DIV/0!</v>
      </c>
      <c r="AD214" s="146" t="str">
        <f>'25 ago'!L288</f>
        <v>#DIV/0!</v>
      </c>
      <c r="AE214" s="146" t="str">
        <f>'26 ago'!L288</f>
        <v>#DIV/0!</v>
      </c>
      <c r="AF214" s="146" t="str">
        <f>'27 ago'!L288</f>
        <v>#DIV/0!</v>
      </c>
      <c r="AG214" s="146" t="str">
        <f>'28 ago'!L288</f>
        <v>#DIV/0!</v>
      </c>
      <c r="AH214" s="146" t="str">
        <f>'29 ago'!L288</f>
        <v>#DIV/0!</v>
      </c>
      <c r="AI214" s="146" t="str">
        <f>'30 ago'!L288</f>
        <v>#DIV/0!</v>
      </c>
      <c r="AJ214" s="146" t="str">
        <f>'31 de agosto'!L288</f>
        <v>#DIV/0!</v>
      </c>
    </row>
    <row r="215" ht="14.25" customHeight="1">
      <c r="A215" s="391"/>
      <c r="B215" s="155"/>
      <c r="C215" s="155"/>
      <c r="D215" s="155" t="s">
        <v>459</v>
      </c>
      <c r="E215" s="155" t="s">
        <v>13</v>
      </c>
      <c r="F215" s="146" t="str">
        <f>'01 ago'!H289</f>
        <v>#DIV/0!</v>
      </c>
      <c r="G215" s="146" t="str">
        <f>'02 ago'!H289</f>
        <v>#DIV/0!</v>
      </c>
      <c r="H215" s="146" t="str">
        <f>'03 ago'!H288</f>
        <v>#DIV/0!</v>
      </c>
      <c r="I215" s="146" t="str">
        <f>'04 ago'!H289</f>
        <v>#DIV/0!</v>
      </c>
      <c r="J215" s="146" t="str">
        <f>'05 ago'!H289</f>
        <v>#DIV/0!</v>
      </c>
      <c r="K215" s="146" t="str">
        <f>'06 ago'!H289</f>
        <v>#DIV/0!</v>
      </c>
      <c r="L215" s="146" t="str">
        <f>'07 ago'!H289</f>
        <v>#DIV/0!</v>
      </c>
      <c r="M215" s="146" t="str">
        <f>'08 ago'!H289</f>
        <v>#DIV/0!</v>
      </c>
      <c r="N215" s="146" t="str">
        <f>'09 ago'!H289</f>
        <v>#DIV/0!</v>
      </c>
      <c r="O215" s="146" t="str">
        <f>'10 ago'!H289</f>
        <v>#DIV/0!</v>
      </c>
      <c r="P215" s="146" t="str">
        <f>'11 ago'!H289</f>
        <v>#DIV/0!</v>
      </c>
      <c r="Q215" s="146" t="str">
        <f>'12 ago'!H289</f>
        <v>#DIV/0!</v>
      </c>
      <c r="R215" s="146" t="str">
        <f>'13 ago'!H289</f>
        <v>#DIV/0!</v>
      </c>
      <c r="S215" s="146" t="str">
        <f>'14 ago'!H289</f>
        <v>#DIV/0!</v>
      </c>
      <c r="T215" s="146" t="str">
        <f>'15 ago'!H289</f>
        <v>#DIV/0!</v>
      </c>
      <c r="U215" s="146" t="str">
        <f>'16 ago'!H289</f>
        <v>#DIV/0!</v>
      </c>
      <c r="V215" s="146" t="str">
        <f>'17 ago'!H289</f>
        <v>#DIV/0!</v>
      </c>
      <c r="W215" s="146" t="str">
        <f>'18 ago'!H289</f>
        <v>#DIV/0!</v>
      </c>
      <c r="X215" s="146" t="str">
        <f>'19 ago'!H289</f>
        <v>#DIV/0!</v>
      </c>
      <c r="Y215" s="146" t="str">
        <f>'20 ago'!H289</f>
        <v>#DIV/0!</v>
      </c>
      <c r="Z215" s="146" t="str">
        <f>'21 ago'!H289</f>
        <v>#DIV/0!</v>
      </c>
      <c r="AA215" s="146" t="str">
        <f>'22 ago'!H289</f>
        <v>#DIV/0!</v>
      </c>
      <c r="AB215" s="146" t="str">
        <f>'23 ago'!H289</f>
        <v>#DIV/0!</v>
      </c>
      <c r="AC215" s="146" t="str">
        <f>'24 ago'!H289</f>
        <v>#DIV/0!</v>
      </c>
      <c r="AD215" s="146" t="str">
        <f>'25 ago'!H289</f>
        <v>#DIV/0!</v>
      </c>
      <c r="AE215" s="146" t="str">
        <f>'26 ago'!H289</f>
        <v>#DIV/0!</v>
      </c>
      <c r="AF215" s="146" t="str">
        <f>'27 ago'!H289</f>
        <v>#DIV/0!</v>
      </c>
      <c r="AG215" s="146" t="str">
        <f>'28 ago'!H289</f>
        <v>#DIV/0!</v>
      </c>
      <c r="AH215" s="146" t="str">
        <f>'29 ago'!H289</f>
        <v>#DIV/0!</v>
      </c>
      <c r="AI215" s="146" t="str">
        <f>'30 ago'!H289</f>
        <v>#DIV/0!</v>
      </c>
      <c r="AJ215" s="146" t="str">
        <f>'31 de agosto'!H289</f>
        <v>#DIV/0!</v>
      </c>
    </row>
    <row r="216" ht="14.25" customHeight="1">
      <c r="A216" s="391"/>
      <c r="B216" s="155"/>
      <c r="C216" s="155"/>
      <c r="D216" s="155"/>
      <c r="E216" s="155" t="s">
        <v>608</v>
      </c>
      <c r="F216" s="146" t="str">
        <f>'01 ago'!L289</f>
        <v>#DIV/0!</v>
      </c>
      <c r="G216" s="146" t="str">
        <f>'02 ago'!L289</f>
        <v>#DIV/0!</v>
      </c>
      <c r="H216" s="146" t="str">
        <f>'03 ago'!L288</f>
        <v>#DIV/0!</v>
      </c>
      <c r="I216" s="146" t="str">
        <f>'04 ago'!L289</f>
        <v>#DIV/0!</v>
      </c>
      <c r="J216" s="146" t="str">
        <f>'05 ago'!L289</f>
        <v>#DIV/0!</v>
      </c>
      <c r="K216" s="146" t="str">
        <f>'06 ago'!L289</f>
        <v>#DIV/0!</v>
      </c>
      <c r="L216" s="146" t="str">
        <f>'07 ago'!L289</f>
        <v>#DIV/0!</v>
      </c>
      <c r="M216" s="146" t="str">
        <f>'08 ago'!L289</f>
        <v>#DIV/0!</v>
      </c>
      <c r="N216" s="146" t="str">
        <f>'09 ago'!L289</f>
        <v>#DIV/0!</v>
      </c>
      <c r="O216" s="146" t="str">
        <f>'10 ago'!L292</f>
        <v>#DIV/0!</v>
      </c>
      <c r="P216" s="146" t="str">
        <f>'11 ago'!L289</f>
        <v>#DIV/0!</v>
      </c>
      <c r="Q216" s="146" t="str">
        <f>'12 ago'!L289</f>
        <v>#DIV/0!</v>
      </c>
      <c r="R216" s="146" t="str">
        <f>'13 ago'!L289</f>
        <v>#DIV/0!</v>
      </c>
      <c r="S216" s="146" t="str">
        <f>'14 ago'!L289</f>
        <v>#DIV/0!</v>
      </c>
      <c r="T216" s="146" t="str">
        <f>'15 ago'!L289</f>
        <v>#DIV/0!</v>
      </c>
      <c r="U216" s="146" t="str">
        <f>'16 ago'!L289</f>
        <v>#DIV/0!</v>
      </c>
      <c r="V216" s="146" t="str">
        <f>'17 ago'!L289</f>
        <v>#DIV/0!</v>
      </c>
      <c r="W216" s="146" t="str">
        <f>'18 ago'!L289</f>
        <v>#DIV/0!</v>
      </c>
      <c r="X216" s="146" t="str">
        <f>'19 ago'!L289</f>
        <v>#DIV/0!</v>
      </c>
      <c r="Y216" s="146" t="str">
        <f>'20 ago'!L289</f>
        <v>#DIV/0!</v>
      </c>
      <c r="Z216" s="146" t="str">
        <f>'21 ago'!L289</f>
        <v>#DIV/0!</v>
      </c>
      <c r="AA216" s="146" t="str">
        <f>'22 ago'!L289</f>
        <v>#DIV/0!</v>
      </c>
      <c r="AB216" s="146" t="str">
        <f>'23 ago'!L289</f>
        <v>#DIV/0!</v>
      </c>
      <c r="AC216" s="146" t="str">
        <f>'24 ago'!L289</f>
        <v>#DIV/0!</v>
      </c>
      <c r="AD216" s="146" t="str">
        <f>'25 ago'!L289</f>
        <v>#DIV/0!</v>
      </c>
      <c r="AE216" s="146" t="str">
        <f>'26 ago'!L289</f>
        <v>#DIV/0!</v>
      </c>
      <c r="AF216" s="146" t="str">
        <f>'27 ago'!L289</f>
        <v>#DIV/0!</v>
      </c>
      <c r="AG216" s="146" t="str">
        <f>'28 ago'!L289</f>
        <v>#DIV/0!</v>
      </c>
      <c r="AH216" s="146" t="str">
        <f>'29 ago'!L289</f>
        <v>#DIV/0!</v>
      </c>
      <c r="AI216" s="146" t="str">
        <f>'30 ago'!L289</f>
        <v>#DIV/0!</v>
      </c>
      <c r="AJ216" s="146" t="str">
        <f>'31 de agosto'!L289</f>
        <v>#DIV/0!</v>
      </c>
    </row>
    <row r="217" ht="14.25" customHeight="1">
      <c r="A217" s="391"/>
      <c r="B217" s="155"/>
      <c r="C217" s="155" t="s">
        <v>463</v>
      </c>
      <c r="D217" s="155" t="s">
        <v>464</v>
      </c>
      <c r="E217" s="155" t="s">
        <v>13</v>
      </c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</row>
    <row r="218" ht="14.25" customHeight="1">
      <c r="A218" s="391"/>
      <c r="B218" s="155"/>
      <c r="C218" s="155"/>
      <c r="D218" s="155"/>
      <c r="E218" s="155" t="s">
        <v>608</v>
      </c>
      <c r="F218" s="146" t="str">
        <f>'01 ago'!L292</f>
        <v>#DIV/0!</v>
      </c>
      <c r="G218" s="146" t="str">
        <f>'02 ago'!L292</f>
        <v>#DIV/0!</v>
      </c>
      <c r="H218" s="146" t="str">
        <f>'03 ago'!L291</f>
        <v/>
      </c>
      <c r="I218" s="146" t="str">
        <f>'04 ago'!L292</f>
        <v>#DIV/0!</v>
      </c>
      <c r="J218" s="146" t="str">
        <f>'05 ago'!L292</f>
        <v>#DIV/0!</v>
      </c>
      <c r="K218" s="146" t="str">
        <f>'06 ago'!L292</f>
        <v>#DIV/0!</v>
      </c>
      <c r="L218" s="146" t="str">
        <f>'07 ago'!L292</f>
        <v>#DIV/0!</v>
      </c>
      <c r="M218" s="146" t="str">
        <f>'08 ago'!L292</f>
        <v>#DIV/0!</v>
      </c>
      <c r="N218" s="146" t="str">
        <f>'09 ago'!L292</f>
        <v>#DIV/0!</v>
      </c>
      <c r="O218" s="146" t="str">
        <f>'10 ago'!L292</f>
        <v>#DIV/0!</v>
      </c>
      <c r="P218" s="146" t="str">
        <f>'11 ago'!L292</f>
        <v>#DIV/0!</v>
      </c>
      <c r="Q218" s="146" t="str">
        <f>'12 ago'!L292</f>
        <v>#DIV/0!</v>
      </c>
      <c r="R218" s="146" t="str">
        <f>'13 ago'!L292</f>
        <v>#DIV/0!</v>
      </c>
      <c r="S218" s="146" t="str">
        <f>'14 ago'!L292</f>
        <v>#DIV/0!</v>
      </c>
      <c r="T218" s="146" t="str">
        <f>'15 ago'!L292</f>
        <v>#DIV/0!</v>
      </c>
      <c r="U218" s="146" t="str">
        <f>'16 ago'!L292</f>
        <v>#DIV/0!</v>
      </c>
      <c r="V218" s="146" t="str">
        <f>'17 ago'!L292</f>
        <v>#DIV/0!</v>
      </c>
      <c r="W218" s="146" t="str">
        <f>'18 ago'!L292</f>
        <v>#DIV/0!</v>
      </c>
      <c r="X218" s="146" t="str">
        <f>'19 ago'!L292</f>
        <v>#DIV/0!</v>
      </c>
      <c r="Y218" s="146" t="str">
        <f>'20 ago'!L292</f>
        <v>#DIV/0!</v>
      </c>
      <c r="Z218" s="146" t="str">
        <f>'21 ago'!L292</f>
        <v>#DIV/0!</v>
      </c>
      <c r="AA218" s="146" t="str">
        <f>'22 ago'!L292</f>
        <v>#DIV/0!</v>
      </c>
      <c r="AB218" s="146" t="str">
        <f>'23 ago'!L292</f>
        <v>#DIV/0!</v>
      </c>
      <c r="AC218" s="146" t="str">
        <f>'24 ago'!L292</f>
        <v>#DIV/0!</v>
      </c>
      <c r="AD218" s="146" t="str">
        <f>'25 ago'!L292</f>
        <v>#DIV/0!</v>
      </c>
      <c r="AE218" s="146" t="str">
        <f>'26 ago'!L292</f>
        <v>#DIV/0!</v>
      </c>
      <c r="AF218" s="146" t="str">
        <f>'27 ago'!L292</f>
        <v>#DIV/0!</v>
      </c>
      <c r="AG218" s="146" t="str">
        <f>'28 ago'!L292</f>
        <v>#DIV/0!</v>
      </c>
      <c r="AH218" s="146" t="str">
        <f>'29 ago'!L292</f>
        <v>#DIV/0!</v>
      </c>
      <c r="AI218" s="146" t="str">
        <f>'30 ago'!L292</f>
        <v>#DIV/0!</v>
      </c>
      <c r="AJ218" s="146" t="str">
        <f>'31 de agosto'!L292</f>
        <v>#DIV/0!</v>
      </c>
    </row>
    <row r="219" ht="12.75" customHeight="1">
      <c r="A219" s="73" t="s">
        <v>471</v>
      </c>
      <c r="B219" s="74"/>
      <c r="C219" s="74"/>
      <c r="D219" s="75"/>
      <c r="E219" s="7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</row>
    <row r="220" ht="14.25" customHeight="1">
      <c r="A220" s="73" t="s">
        <v>472</v>
      </c>
      <c r="B220" s="74"/>
      <c r="C220" s="74"/>
      <c r="D220" s="75"/>
      <c r="E220" s="76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</row>
    <row r="221" ht="14.25" customHeight="1">
      <c r="A221" s="162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</row>
    <row r="222" ht="12.75" customHeight="1">
      <c r="E222" s="422"/>
    </row>
    <row r="223" ht="12.75" customHeight="1">
      <c r="E223" s="422"/>
    </row>
    <row r="224" ht="12.75" customHeight="1">
      <c r="E224" s="422"/>
    </row>
    <row r="225" ht="12.75" customHeight="1">
      <c r="E225" s="422"/>
    </row>
    <row r="226" ht="12.75" customHeight="1">
      <c r="E226" s="422"/>
    </row>
    <row r="227" ht="12.75" customHeight="1">
      <c r="E227" s="422"/>
    </row>
    <row r="228" ht="12.75" customHeight="1">
      <c r="E228" s="422"/>
    </row>
    <row r="229" ht="12.75" customHeight="1">
      <c r="E229" s="422"/>
    </row>
    <row r="230" ht="12.75" customHeight="1">
      <c r="E230" s="422"/>
    </row>
    <row r="231" ht="12.75" customHeight="1">
      <c r="E231" s="422"/>
    </row>
    <row r="232" ht="12.75" customHeight="1">
      <c r="E232" s="422"/>
    </row>
    <row r="233" ht="12.75" customHeight="1">
      <c r="E233" s="422"/>
    </row>
    <row r="234" ht="12.75" customHeight="1">
      <c r="E234" s="422"/>
    </row>
    <row r="235" ht="12.75" customHeight="1">
      <c r="E235" s="422"/>
    </row>
    <row r="236" ht="12.75" customHeight="1">
      <c r="E236" s="422"/>
    </row>
    <row r="237" ht="12.75" customHeight="1">
      <c r="E237" s="422"/>
    </row>
    <row r="238" ht="12.75" customHeight="1">
      <c r="E238" s="422"/>
    </row>
    <row r="239" ht="12.75" customHeight="1">
      <c r="E239" s="422"/>
    </row>
    <row r="240" ht="12.75" customHeight="1">
      <c r="E240" s="422"/>
    </row>
    <row r="241" ht="12.75" customHeight="1">
      <c r="E241" s="422"/>
    </row>
    <row r="242" ht="12.75" customHeight="1">
      <c r="E242" s="422"/>
    </row>
    <row r="243" ht="12.75" customHeight="1">
      <c r="E243" s="422"/>
    </row>
    <row r="244" ht="12.75" customHeight="1">
      <c r="E244" s="422"/>
    </row>
    <row r="245" ht="12.75" customHeight="1">
      <c r="E245" s="422"/>
    </row>
    <row r="246" ht="12.75" customHeight="1">
      <c r="E246" s="422"/>
    </row>
    <row r="247" ht="12.75" customHeight="1">
      <c r="E247" s="422"/>
    </row>
    <row r="248" ht="12.75" customHeight="1">
      <c r="E248" s="422"/>
    </row>
    <row r="249" ht="12.75" customHeight="1">
      <c r="E249" s="422"/>
    </row>
    <row r="250" ht="12.75" customHeight="1">
      <c r="E250" s="422"/>
    </row>
    <row r="251" ht="12.75" customHeight="1">
      <c r="E251" s="422"/>
    </row>
    <row r="252" ht="12.75" customHeight="1">
      <c r="E252" s="422"/>
    </row>
    <row r="253" ht="12.75" customHeight="1">
      <c r="E253" s="422"/>
    </row>
    <row r="254" ht="12.75" customHeight="1">
      <c r="E254" s="422"/>
    </row>
    <row r="255" ht="12.75" customHeight="1">
      <c r="E255" s="422"/>
    </row>
    <row r="256" ht="12.75" customHeight="1">
      <c r="E256" s="422"/>
    </row>
    <row r="257" ht="12.75" customHeight="1">
      <c r="E257" s="422"/>
    </row>
    <row r="258" ht="12.75" customHeight="1">
      <c r="E258" s="422"/>
    </row>
    <row r="259" ht="12.75" customHeight="1">
      <c r="E259" s="422"/>
    </row>
    <row r="260" ht="12.75" customHeight="1">
      <c r="E260" s="422"/>
    </row>
    <row r="261" ht="12.75" customHeight="1">
      <c r="E261" s="422"/>
    </row>
    <row r="262" ht="12.75" customHeight="1">
      <c r="E262" s="422"/>
    </row>
    <row r="263" ht="12.75" customHeight="1">
      <c r="E263" s="422"/>
    </row>
    <row r="264" ht="12.75" customHeight="1">
      <c r="E264" s="422"/>
    </row>
    <row r="265" ht="12.75" customHeight="1">
      <c r="E265" s="422"/>
    </row>
    <row r="266" ht="12.75" customHeight="1">
      <c r="E266" s="422"/>
    </row>
    <row r="267" ht="12.75" customHeight="1">
      <c r="E267" s="422"/>
    </row>
    <row r="268" ht="12.75" customHeight="1">
      <c r="E268" s="422"/>
    </row>
    <row r="269" ht="12.75" customHeight="1">
      <c r="E269" s="422"/>
    </row>
    <row r="270" ht="12.75" customHeight="1">
      <c r="E270" s="422"/>
    </row>
    <row r="271" ht="12.75" customHeight="1">
      <c r="E271" s="422"/>
    </row>
    <row r="272" ht="12.75" customHeight="1">
      <c r="E272" s="422"/>
    </row>
    <row r="273" ht="12.75" customHeight="1">
      <c r="E273" s="422"/>
    </row>
    <row r="274" ht="12.75" customHeight="1">
      <c r="E274" s="422"/>
    </row>
    <row r="275" ht="12.75" customHeight="1">
      <c r="E275" s="422"/>
    </row>
    <row r="276" ht="12.75" customHeight="1">
      <c r="E276" s="422"/>
    </row>
    <row r="277" ht="12.75" customHeight="1">
      <c r="E277" s="422"/>
    </row>
    <row r="278" ht="12.75" customHeight="1">
      <c r="E278" s="422"/>
    </row>
    <row r="279" ht="12.75" customHeight="1">
      <c r="E279" s="422"/>
    </row>
    <row r="280" ht="12.75" customHeight="1">
      <c r="E280" s="422"/>
    </row>
    <row r="281" ht="12.75" customHeight="1">
      <c r="E281" s="422"/>
    </row>
    <row r="282" ht="12.75" customHeight="1">
      <c r="E282" s="422"/>
    </row>
    <row r="283" ht="12.75" customHeight="1">
      <c r="E283" s="422"/>
    </row>
    <row r="284" ht="12.75" customHeight="1">
      <c r="E284" s="422"/>
    </row>
    <row r="285" ht="12.75" customHeight="1">
      <c r="E285" s="422"/>
    </row>
    <row r="286" ht="12.75" customHeight="1">
      <c r="E286" s="422"/>
    </row>
    <row r="287" ht="12.75" customHeight="1">
      <c r="E287" s="422"/>
    </row>
    <row r="288" ht="12.75" customHeight="1">
      <c r="E288" s="422"/>
    </row>
    <row r="289" ht="12.75" customHeight="1">
      <c r="E289" s="422"/>
    </row>
    <row r="290" ht="12.75" customHeight="1">
      <c r="E290" s="422"/>
    </row>
    <row r="291" ht="12.75" customHeight="1">
      <c r="E291" s="422"/>
    </row>
    <row r="292" ht="12.75" customHeight="1">
      <c r="E292" s="422"/>
    </row>
    <row r="293" ht="12.75" customHeight="1">
      <c r="E293" s="422"/>
    </row>
    <row r="294" ht="12.75" customHeight="1">
      <c r="E294" s="422"/>
    </row>
    <row r="295" ht="12.75" customHeight="1">
      <c r="E295" s="422"/>
    </row>
    <row r="296" ht="12.75" customHeight="1">
      <c r="E296" s="422"/>
    </row>
    <row r="297" ht="12.75" customHeight="1">
      <c r="E297" s="422"/>
    </row>
    <row r="298" ht="12.75" customHeight="1">
      <c r="E298" s="422"/>
    </row>
    <row r="299" ht="12.75" customHeight="1">
      <c r="E299" s="422"/>
    </row>
    <row r="300" ht="12.75" customHeight="1">
      <c r="E300" s="422"/>
    </row>
    <row r="301" ht="12.75" customHeight="1">
      <c r="E301" s="422"/>
    </row>
    <row r="302" ht="12.75" customHeight="1">
      <c r="E302" s="422"/>
    </row>
    <row r="303" ht="12.75" customHeight="1">
      <c r="E303" s="422"/>
    </row>
    <row r="304" ht="12.75" customHeight="1">
      <c r="E304" s="422"/>
    </row>
    <row r="305" ht="12.75" customHeight="1">
      <c r="E305" s="422"/>
    </row>
    <row r="306" ht="12.75" customHeight="1">
      <c r="E306" s="422"/>
    </row>
    <row r="307" ht="12.75" customHeight="1">
      <c r="E307" s="422"/>
    </row>
    <row r="308" ht="12.75" customHeight="1">
      <c r="E308" s="422"/>
    </row>
    <row r="309" ht="12.75" customHeight="1">
      <c r="E309" s="422"/>
    </row>
    <row r="310" ht="12.75" customHeight="1">
      <c r="E310" s="422"/>
    </row>
    <row r="311" ht="12.75" customHeight="1">
      <c r="E311" s="422"/>
    </row>
    <row r="312" ht="12.75" customHeight="1">
      <c r="E312" s="422"/>
    </row>
    <row r="313" ht="12.75" customHeight="1">
      <c r="E313" s="422"/>
    </row>
    <row r="314" ht="12.75" customHeight="1">
      <c r="E314" s="422"/>
    </row>
    <row r="315" ht="12.75" customHeight="1">
      <c r="E315" s="422"/>
    </row>
    <row r="316" ht="12.75" customHeight="1">
      <c r="E316" s="422"/>
    </row>
    <row r="317" ht="12.75" customHeight="1">
      <c r="E317" s="422"/>
    </row>
    <row r="318" ht="12.75" customHeight="1">
      <c r="E318" s="422"/>
    </row>
    <row r="319" ht="12.75" customHeight="1">
      <c r="E319" s="422"/>
    </row>
    <row r="320" ht="12.75" customHeight="1">
      <c r="E320" s="422"/>
    </row>
    <row r="321" ht="12.75" customHeight="1">
      <c r="E321" s="422"/>
    </row>
    <row r="322" ht="12.75" customHeight="1">
      <c r="E322" s="422"/>
    </row>
    <row r="323" ht="12.75" customHeight="1">
      <c r="E323" s="422"/>
    </row>
    <row r="324" ht="12.75" customHeight="1">
      <c r="E324" s="422"/>
    </row>
    <row r="325" ht="12.75" customHeight="1">
      <c r="E325" s="422"/>
    </row>
    <row r="326" ht="12.75" customHeight="1">
      <c r="E326" s="422"/>
    </row>
    <row r="327" ht="12.75" customHeight="1">
      <c r="E327" s="422"/>
    </row>
    <row r="328" ht="12.75" customHeight="1">
      <c r="E328" s="422"/>
    </row>
    <row r="329" ht="12.75" customHeight="1">
      <c r="E329" s="422"/>
    </row>
    <row r="330" ht="12.75" customHeight="1">
      <c r="E330" s="422"/>
    </row>
    <row r="331" ht="12.75" customHeight="1">
      <c r="E331" s="422"/>
    </row>
    <row r="332" ht="12.75" customHeight="1">
      <c r="E332" s="422"/>
    </row>
    <row r="333" ht="12.75" customHeight="1">
      <c r="E333" s="422"/>
    </row>
    <row r="334" ht="12.75" customHeight="1">
      <c r="E334" s="422"/>
    </row>
    <row r="335" ht="12.75" customHeight="1">
      <c r="E335" s="422"/>
    </row>
    <row r="336" ht="12.75" customHeight="1">
      <c r="E336" s="422"/>
    </row>
    <row r="337" ht="12.75" customHeight="1">
      <c r="E337" s="422"/>
    </row>
    <row r="338" ht="12.75" customHeight="1">
      <c r="E338" s="422"/>
    </row>
    <row r="339" ht="12.75" customHeight="1">
      <c r="E339" s="422"/>
    </row>
    <row r="340" ht="12.75" customHeight="1">
      <c r="E340" s="422"/>
    </row>
    <row r="341" ht="12.75" customHeight="1">
      <c r="E341" s="422"/>
    </row>
    <row r="342" ht="12.75" customHeight="1">
      <c r="E342" s="422"/>
    </row>
    <row r="343" ht="12.75" customHeight="1">
      <c r="E343" s="422"/>
    </row>
    <row r="344" ht="12.75" customHeight="1">
      <c r="E344" s="422"/>
    </row>
    <row r="345" ht="12.75" customHeight="1">
      <c r="E345" s="422"/>
    </row>
    <row r="346" ht="12.75" customHeight="1">
      <c r="E346" s="422"/>
    </row>
    <row r="347" ht="12.75" customHeight="1">
      <c r="E347" s="422"/>
    </row>
    <row r="348" ht="12.75" customHeight="1">
      <c r="E348" s="422"/>
    </row>
    <row r="349" ht="12.75" customHeight="1">
      <c r="E349" s="422"/>
    </row>
    <row r="350" ht="12.75" customHeight="1">
      <c r="E350" s="422"/>
    </row>
    <row r="351" ht="12.75" customHeight="1">
      <c r="E351" s="422"/>
    </row>
    <row r="352" ht="12.75" customHeight="1">
      <c r="E352" s="422"/>
    </row>
    <row r="353" ht="12.75" customHeight="1">
      <c r="E353" s="422"/>
    </row>
    <row r="354" ht="12.75" customHeight="1">
      <c r="E354" s="422"/>
    </row>
    <row r="355" ht="12.75" customHeight="1">
      <c r="E355" s="422"/>
    </row>
    <row r="356" ht="12.75" customHeight="1">
      <c r="E356" s="422"/>
    </row>
    <row r="357" ht="12.75" customHeight="1">
      <c r="E357" s="422"/>
    </row>
    <row r="358" ht="12.75" customHeight="1">
      <c r="E358" s="422"/>
    </row>
    <row r="359" ht="12.75" customHeight="1">
      <c r="E359" s="422"/>
    </row>
    <row r="360" ht="12.75" customHeight="1">
      <c r="E360" s="422"/>
    </row>
    <row r="361" ht="12.75" customHeight="1">
      <c r="E361" s="422"/>
    </row>
    <row r="362" ht="12.75" customHeight="1">
      <c r="E362" s="422"/>
    </row>
    <row r="363" ht="12.75" customHeight="1">
      <c r="E363" s="422"/>
    </row>
    <row r="364" ht="12.75" customHeight="1">
      <c r="E364" s="422"/>
    </row>
    <row r="365" ht="12.75" customHeight="1">
      <c r="E365" s="422"/>
    </row>
    <row r="366" ht="12.75" customHeight="1">
      <c r="E366" s="422"/>
    </row>
    <row r="367" ht="12.75" customHeight="1">
      <c r="E367" s="422"/>
    </row>
    <row r="368" ht="12.75" customHeight="1">
      <c r="E368" s="422"/>
    </row>
    <row r="369" ht="12.75" customHeight="1">
      <c r="E369" s="422"/>
    </row>
    <row r="370" ht="12.75" customHeight="1">
      <c r="E370" s="422"/>
    </row>
    <row r="371" ht="12.75" customHeight="1">
      <c r="E371" s="422"/>
    </row>
    <row r="372" ht="12.75" customHeight="1">
      <c r="E372" s="422"/>
    </row>
    <row r="373" ht="12.75" customHeight="1">
      <c r="E373" s="422"/>
    </row>
    <row r="374" ht="12.75" customHeight="1">
      <c r="E374" s="422"/>
    </row>
    <row r="375" ht="12.75" customHeight="1">
      <c r="E375" s="422"/>
    </row>
    <row r="376" ht="12.75" customHeight="1">
      <c r="E376" s="422"/>
    </row>
    <row r="377" ht="12.75" customHeight="1">
      <c r="E377" s="422"/>
    </row>
    <row r="378" ht="12.75" customHeight="1">
      <c r="E378" s="422"/>
    </row>
    <row r="379" ht="12.75" customHeight="1">
      <c r="E379" s="422"/>
    </row>
    <row r="380" ht="12.75" customHeight="1">
      <c r="E380" s="422"/>
    </row>
    <row r="381" ht="12.75" customHeight="1">
      <c r="E381" s="422"/>
    </row>
    <row r="382" ht="12.75" customHeight="1">
      <c r="E382" s="422"/>
    </row>
    <row r="383" ht="12.75" customHeight="1">
      <c r="E383" s="422"/>
    </row>
    <row r="384" ht="12.75" customHeight="1">
      <c r="E384" s="422"/>
    </row>
    <row r="385" ht="12.75" customHeight="1">
      <c r="E385" s="422"/>
    </row>
    <row r="386" ht="12.75" customHeight="1">
      <c r="E386" s="422"/>
    </row>
    <row r="387" ht="12.75" customHeight="1">
      <c r="E387" s="422"/>
    </row>
    <row r="388" ht="12.75" customHeight="1">
      <c r="E388" s="422"/>
    </row>
    <row r="389" ht="12.75" customHeight="1">
      <c r="E389" s="422"/>
    </row>
    <row r="390" ht="12.75" customHeight="1">
      <c r="E390" s="422"/>
    </row>
    <row r="391" ht="12.75" customHeight="1">
      <c r="E391" s="422"/>
    </row>
    <row r="392" ht="12.75" customHeight="1">
      <c r="E392" s="422"/>
    </row>
    <row r="393" ht="12.75" customHeight="1">
      <c r="E393" s="422"/>
    </row>
    <row r="394" ht="12.75" customHeight="1">
      <c r="E394" s="422"/>
    </row>
    <row r="395" ht="12.75" customHeight="1">
      <c r="E395" s="422"/>
    </row>
    <row r="396" ht="12.75" customHeight="1">
      <c r="E396" s="422"/>
    </row>
    <row r="397" ht="12.75" customHeight="1">
      <c r="E397" s="422"/>
    </row>
    <row r="398" ht="12.75" customHeight="1">
      <c r="E398" s="422"/>
    </row>
    <row r="399" ht="12.75" customHeight="1">
      <c r="E399" s="422"/>
    </row>
    <row r="400" ht="12.75" customHeight="1">
      <c r="E400" s="422"/>
    </row>
    <row r="401" ht="12.75" customHeight="1">
      <c r="E401" s="422"/>
    </row>
    <row r="402" ht="12.75" customHeight="1">
      <c r="E402" s="422"/>
    </row>
    <row r="403" ht="12.75" customHeight="1">
      <c r="E403" s="422"/>
    </row>
    <row r="404" ht="12.75" customHeight="1">
      <c r="E404" s="422"/>
    </row>
    <row r="405" ht="12.75" customHeight="1">
      <c r="E405" s="422"/>
    </row>
    <row r="406" ht="12.75" customHeight="1">
      <c r="E406" s="422"/>
    </row>
    <row r="407" ht="12.75" customHeight="1">
      <c r="E407" s="422"/>
    </row>
    <row r="408" ht="12.75" customHeight="1">
      <c r="E408" s="422"/>
    </row>
    <row r="409" ht="12.75" customHeight="1">
      <c r="E409" s="422"/>
    </row>
    <row r="410" ht="12.75" customHeight="1">
      <c r="E410" s="422"/>
    </row>
    <row r="411" ht="12.75" customHeight="1">
      <c r="E411" s="422"/>
    </row>
    <row r="412" ht="12.75" customHeight="1">
      <c r="E412" s="422"/>
    </row>
    <row r="413" ht="12.75" customHeight="1">
      <c r="E413" s="422"/>
    </row>
    <row r="414" ht="12.75" customHeight="1">
      <c r="E414" s="422"/>
    </row>
    <row r="415" ht="12.75" customHeight="1">
      <c r="E415" s="422"/>
    </row>
    <row r="416" ht="12.75" customHeight="1">
      <c r="E416" s="422"/>
    </row>
    <row r="417" ht="12.75" customHeight="1">
      <c r="E417" s="422"/>
    </row>
    <row r="418" ht="12.75" customHeight="1">
      <c r="E418" s="422"/>
    </row>
    <row r="419" ht="12.75" customHeight="1">
      <c r="E419" s="422"/>
    </row>
    <row r="420" ht="12.75" customHeight="1">
      <c r="E420" s="422"/>
    </row>
    <row r="421" ht="12.75" customHeight="1">
      <c r="E421" s="422"/>
    </row>
    <row r="422" ht="12.75" customHeight="1">
      <c r="E422" s="422"/>
    </row>
    <row r="423" ht="12.75" customHeight="1">
      <c r="E423" s="422"/>
    </row>
    <row r="424" ht="12.75" customHeight="1">
      <c r="E424" s="422"/>
    </row>
    <row r="425" ht="12.75" customHeight="1">
      <c r="E425" s="422"/>
    </row>
    <row r="426" ht="12.75" customHeight="1">
      <c r="E426" s="422"/>
    </row>
    <row r="427" ht="12.75" customHeight="1">
      <c r="E427" s="422"/>
    </row>
    <row r="428" ht="12.75" customHeight="1">
      <c r="E428" s="422"/>
    </row>
    <row r="429" ht="12.75" customHeight="1">
      <c r="E429" s="422"/>
    </row>
    <row r="430" ht="12.75" customHeight="1">
      <c r="E430" s="422"/>
    </row>
    <row r="431" ht="12.75" customHeight="1">
      <c r="E431" s="422"/>
    </row>
    <row r="432" ht="12.75" customHeight="1">
      <c r="E432" s="422"/>
    </row>
    <row r="433" ht="12.75" customHeight="1">
      <c r="E433" s="422"/>
    </row>
    <row r="434" ht="12.75" customHeight="1">
      <c r="E434" s="422"/>
    </row>
    <row r="435" ht="12.75" customHeight="1">
      <c r="E435" s="422"/>
    </row>
    <row r="436" ht="12.75" customHeight="1">
      <c r="E436" s="422"/>
    </row>
    <row r="437" ht="12.75" customHeight="1">
      <c r="E437" s="422"/>
    </row>
    <row r="438" ht="12.75" customHeight="1">
      <c r="E438" s="422"/>
    </row>
    <row r="439" ht="12.75" customHeight="1">
      <c r="E439" s="422"/>
    </row>
    <row r="440" ht="12.75" customHeight="1">
      <c r="E440" s="422"/>
    </row>
    <row r="441" ht="12.75" customHeight="1">
      <c r="E441" s="422"/>
    </row>
    <row r="442" ht="12.75" customHeight="1">
      <c r="E442" s="422"/>
    </row>
    <row r="443" ht="12.75" customHeight="1">
      <c r="E443" s="422"/>
    </row>
    <row r="444" ht="12.75" customHeight="1">
      <c r="E444" s="422"/>
    </row>
    <row r="445" ht="12.75" customHeight="1">
      <c r="E445" s="422"/>
    </row>
    <row r="446" ht="12.75" customHeight="1">
      <c r="E446" s="422"/>
    </row>
    <row r="447" ht="12.75" customHeight="1">
      <c r="E447" s="422"/>
    </row>
    <row r="448" ht="12.75" customHeight="1">
      <c r="E448" s="422"/>
    </row>
    <row r="449" ht="12.75" customHeight="1">
      <c r="E449" s="422"/>
    </row>
    <row r="450" ht="12.75" customHeight="1">
      <c r="E450" s="422"/>
    </row>
    <row r="451" ht="12.75" customHeight="1">
      <c r="E451" s="422"/>
    </row>
    <row r="452" ht="12.75" customHeight="1">
      <c r="E452" s="422"/>
    </row>
    <row r="453" ht="12.75" customHeight="1">
      <c r="E453" s="422"/>
    </row>
    <row r="454" ht="12.75" customHeight="1">
      <c r="E454" s="422"/>
    </row>
    <row r="455" ht="12.75" customHeight="1">
      <c r="E455" s="422"/>
    </row>
    <row r="456" ht="12.75" customHeight="1">
      <c r="E456" s="422"/>
    </row>
    <row r="457" ht="12.75" customHeight="1">
      <c r="E457" s="422"/>
    </row>
    <row r="458" ht="12.75" customHeight="1">
      <c r="E458" s="422"/>
    </row>
    <row r="459" ht="12.75" customHeight="1">
      <c r="E459" s="422"/>
    </row>
    <row r="460" ht="12.75" customHeight="1">
      <c r="E460" s="422"/>
    </row>
    <row r="461" ht="12.75" customHeight="1">
      <c r="E461" s="422"/>
    </row>
    <row r="462" ht="12.75" customHeight="1">
      <c r="E462" s="422"/>
    </row>
    <row r="463" ht="12.75" customHeight="1">
      <c r="E463" s="422"/>
    </row>
    <row r="464" ht="12.75" customHeight="1">
      <c r="E464" s="422"/>
    </row>
    <row r="465" ht="12.75" customHeight="1">
      <c r="E465" s="422"/>
    </row>
    <row r="466" ht="12.75" customHeight="1">
      <c r="E466" s="422"/>
    </row>
    <row r="467" ht="12.75" customHeight="1">
      <c r="E467" s="422"/>
    </row>
    <row r="468" ht="12.75" customHeight="1">
      <c r="E468" s="422"/>
    </row>
    <row r="469" ht="12.75" customHeight="1">
      <c r="E469" s="422"/>
    </row>
    <row r="470" ht="12.75" customHeight="1">
      <c r="E470" s="422"/>
    </row>
    <row r="471" ht="12.75" customHeight="1">
      <c r="E471" s="422"/>
    </row>
    <row r="472" ht="12.75" customHeight="1">
      <c r="E472" s="422"/>
    </row>
    <row r="473" ht="12.75" customHeight="1">
      <c r="E473" s="422"/>
    </row>
    <row r="474" ht="12.75" customHeight="1">
      <c r="E474" s="422"/>
    </row>
    <row r="475" ht="12.75" customHeight="1">
      <c r="E475" s="422"/>
    </row>
    <row r="476" ht="12.75" customHeight="1">
      <c r="E476" s="422"/>
    </row>
    <row r="477" ht="12.75" customHeight="1">
      <c r="E477" s="422"/>
    </row>
    <row r="478" ht="12.75" customHeight="1">
      <c r="E478" s="422"/>
    </row>
    <row r="479" ht="12.75" customHeight="1">
      <c r="E479" s="422"/>
    </row>
    <row r="480" ht="12.75" customHeight="1">
      <c r="E480" s="422"/>
    </row>
    <row r="481" ht="12.75" customHeight="1">
      <c r="E481" s="422"/>
    </row>
    <row r="482" ht="12.75" customHeight="1">
      <c r="E482" s="422"/>
    </row>
    <row r="483" ht="12.75" customHeight="1">
      <c r="E483" s="422"/>
    </row>
    <row r="484" ht="12.75" customHeight="1">
      <c r="E484" s="422"/>
    </row>
    <row r="485" ht="12.75" customHeight="1">
      <c r="E485" s="422"/>
    </row>
    <row r="486" ht="12.75" customHeight="1">
      <c r="E486" s="422"/>
    </row>
    <row r="487" ht="12.75" customHeight="1">
      <c r="E487" s="422"/>
    </row>
    <row r="488" ht="12.75" customHeight="1">
      <c r="E488" s="422"/>
    </row>
    <row r="489" ht="12.75" customHeight="1">
      <c r="E489" s="422"/>
    </row>
    <row r="490" ht="12.75" customHeight="1">
      <c r="E490" s="422"/>
    </row>
    <row r="491" ht="12.75" customHeight="1">
      <c r="E491" s="422"/>
    </row>
    <row r="492" ht="12.75" customHeight="1">
      <c r="E492" s="422"/>
    </row>
    <row r="493" ht="12.75" customHeight="1">
      <c r="E493" s="422"/>
    </row>
    <row r="494" ht="12.75" customHeight="1">
      <c r="E494" s="422"/>
    </row>
    <row r="495" ht="12.75" customHeight="1">
      <c r="E495" s="422"/>
    </row>
    <row r="496" ht="12.75" customHeight="1">
      <c r="E496" s="422"/>
    </row>
    <row r="497" ht="12.75" customHeight="1">
      <c r="E497" s="422"/>
    </row>
    <row r="498" ht="12.75" customHeight="1">
      <c r="E498" s="422"/>
    </row>
    <row r="499" ht="12.75" customHeight="1">
      <c r="E499" s="422"/>
    </row>
    <row r="500" ht="12.75" customHeight="1">
      <c r="E500" s="422"/>
    </row>
    <row r="501" ht="12.75" customHeight="1">
      <c r="E501" s="422"/>
    </row>
    <row r="502" ht="12.75" customHeight="1">
      <c r="E502" s="422"/>
    </row>
    <row r="503" ht="12.75" customHeight="1">
      <c r="E503" s="422"/>
    </row>
    <row r="504" ht="12.75" customHeight="1">
      <c r="E504" s="422"/>
    </row>
    <row r="505" ht="12.75" customHeight="1">
      <c r="E505" s="422"/>
    </row>
    <row r="506" ht="12.75" customHeight="1">
      <c r="E506" s="422"/>
    </row>
    <row r="507" ht="12.75" customHeight="1">
      <c r="E507" s="422"/>
    </row>
    <row r="508" ht="12.75" customHeight="1">
      <c r="E508" s="422"/>
    </row>
    <row r="509" ht="12.75" customHeight="1">
      <c r="E509" s="422"/>
    </row>
    <row r="510" ht="12.75" customHeight="1">
      <c r="E510" s="422"/>
    </row>
    <row r="511" ht="12.75" customHeight="1">
      <c r="E511" s="422"/>
    </row>
    <row r="512" ht="12.75" customHeight="1">
      <c r="E512" s="422"/>
    </row>
    <row r="513" ht="12.75" customHeight="1">
      <c r="E513" s="422"/>
    </row>
    <row r="514" ht="12.75" customHeight="1">
      <c r="E514" s="422"/>
    </row>
    <row r="515" ht="12.75" customHeight="1">
      <c r="E515" s="422"/>
    </row>
    <row r="516" ht="12.75" customHeight="1">
      <c r="E516" s="422"/>
    </row>
    <row r="517" ht="12.75" customHeight="1">
      <c r="E517" s="422"/>
    </row>
    <row r="518" ht="12.75" customHeight="1">
      <c r="E518" s="422"/>
    </row>
    <row r="519" ht="12.75" customHeight="1">
      <c r="E519" s="422"/>
    </row>
    <row r="520" ht="12.75" customHeight="1">
      <c r="E520" s="422"/>
    </row>
    <row r="521" ht="12.75" customHeight="1">
      <c r="E521" s="422"/>
    </row>
    <row r="522" ht="12.75" customHeight="1">
      <c r="E522" s="422"/>
    </row>
    <row r="523" ht="12.75" customHeight="1">
      <c r="E523" s="422"/>
    </row>
    <row r="524" ht="12.75" customHeight="1">
      <c r="E524" s="422"/>
    </row>
    <row r="525" ht="12.75" customHeight="1">
      <c r="E525" s="422"/>
    </row>
    <row r="526" ht="12.75" customHeight="1">
      <c r="E526" s="422"/>
    </row>
    <row r="527" ht="12.75" customHeight="1">
      <c r="E527" s="422"/>
    </row>
    <row r="528" ht="12.75" customHeight="1">
      <c r="E528" s="422"/>
    </row>
    <row r="529" ht="12.75" customHeight="1">
      <c r="E529" s="422"/>
    </row>
    <row r="530" ht="12.75" customHeight="1">
      <c r="E530" s="422"/>
    </row>
    <row r="531" ht="12.75" customHeight="1">
      <c r="E531" s="422"/>
    </row>
    <row r="532" ht="12.75" customHeight="1">
      <c r="E532" s="422"/>
    </row>
    <row r="533" ht="12.75" customHeight="1">
      <c r="E533" s="422"/>
    </row>
    <row r="534" ht="12.75" customHeight="1">
      <c r="E534" s="422"/>
    </row>
    <row r="535" ht="12.75" customHeight="1">
      <c r="E535" s="422"/>
    </row>
    <row r="536" ht="12.75" customHeight="1">
      <c r="E536" s="422"/>
    </row>
    <row r="537" ht="12.75" customHeight="1">
      <c r="E537" s="422"/>
    </row>
    <row r="538" ht="12.75" customHeight="1">
      <c r="E538" s="422"/>
    </row>
    <row r="539" ht="12.75" customHeight="1">
      <c r="E539" s="422"/>
    </row>
    <row r="540" ht="12.75" customHeight="1">
      <c r="E540" s="422"/>
    </row>
    <row r="541" ht="12.75" customHeight="1">
      <c r="E541" s="422"/>
    </row>
    <row r="542" ht="12.75" customHeight="1">
      <c r="E542" s="422"/>
    </row>
    <row r="543" ht="12.75" customHeight="1">
      <c r="E543" s="422"/>
    </row>
    <row r="544" ht="12.75" customHeight="1">
      <c r="E544" s="422"/>
    </row>
    <row r="545" ht="12.75" customHeight="1">
      <c r="E545" s="422"/>
    </row>
    <row r="546" ht="12.75" customHeight="1">
      <c r="E546" s="422"/>
    </row>
    <row r="547" ht="12.75" customHeight="1">
      <c r="E547" s="422"/>
    </row>
    <row r="548" ht="12.75" customHeight="1">
      <c r="E548" s="422"/>
    </row>
    <row r="549" ht="12.75" customHeight="1">
      <c r="E549" s="422"/>
    </row>
    <row r="550" ht="12.75" customHeight="1">
      <c r="E550" s="422"/>
    </row>
    <row r="551" ht="12.75" customHeight="1">
      <c r="E551" s="422"/>
    </row>
    <row r="552" ht="12.75" customHeight="1">
      <c r="E552" s="422"/>
    </row>
    <row r="553" ht="12.75" customHeight="1">
      <c r="E553" s="422"/>
    </row>
    <row r="554" ht="12.75" customHeight="1">
      <c r="E554" s="422"/>
    </row>
    <row r="555" ht="12.75" customHeight="1">
      <c r="E555" s="422"/>
    </row>
    <row r="556" ht="12.75" customHeight="1">
      <c r="E556" s="422"/>
    </row>
    <row r="557" ht="12.75" customHeight="1">
      <c r="E557" s="422"/>
    </row>
    <row r="558" ht="12.75" customHeight="1">
      <c r="E558" s="422"/>
    </row>
    <row r="559" ht="12.75" customHeight="1">
      <c r="E559" s="422"/>
    </row>
    <row r="560" ht="12.75" customHeight="1">
      <c r="E560" s="422"/>
    </row>
    <row r="561" ht="12.75" customHeight="1">
      <c r="E561" s="422"/>
    </row>
    <row r="562" ht="12.75" customHeight="1">
      <c r="E562" s="422"/>
    </row>
    <row r="563" ht="12.75" customHeight="1">
      <c r="E563" s="422"/>
    </row>
    <row r="564" ht="12.75" customHeight="1">
      <c r="E564" s="422"/>
    </row>
    <row r="565" ht="12.75" customHeight="1">
      <c r="E565" s="422"/>
    </row>
    <row r="566" ht="12.75" customHeight="1">
      <c r="E566" s="422"/>
    </row>
    <row r="567" ht="12.75" customHeight="1">
      <c r="E567" s="422"/>
    </row>
    <row r="568" ht="12.75" customHeight="1">
      <c r="E568" s="422"/>
    </row>
    <row r="569" ht="12.75" customHeight="1">
      <c r="E569" s="422"/>
    </row>
    <row r="570" ht="12.75" customHeight="1">
      <c r="E570" s="422"/>
    </row>
    <row r="571" ht="12.75" customHeight="1">
      <c r="E571" s="422"/>
    </row>
    <row r="572" ht="12.75" customHeight="1">
      <c r="E572" s="422"/>
    </row>
    <row r="573" ht="12.75" customHeight="1">
      <c r="E573" s="422"/>
    </row>
    <row r="574" ht="12.75" customHeight="1">
      <c r="E574" s="422"/>
    </row>
    <row r="575" ht="12.75" customHeight="1">
      <c r="E575" s="422"/>
    </row>
    <row r="576" ht="12.75" customHeight="1">
      <c r="E576" s="422"/>
    </row>
    <row r="577" ht="12.75" customHeight="1">
      <c r="E577" s="422"/>
    </row>
    <row r="578" ht="12.75" customHeight="1">
      <c r="E578" s="422"/>
    </row>
    <row r="579" ht="12.75" customHeight="1">
      <c r="E579" s="422"/>
    </row>
    <row r="580" ht="12.75" customHeight="1">
      <c r="E580" s="422"/>
    </row>
    <row r="581" ht="12.75" customHeight="1">
      <c r="E581" s="422"/>
    </row>
    <row r="582" ht="12.75" customHeight="1">
      <c r="E582" s="422"/>
    </row>
    <row r="583" ht="12.75" customHeight="1">
      <c r="E583" s="422"/>
    </row>
    <row r="584" ht="12.75" customHeight="1">
      <c r="E584" s="422"/>
    </row>
    <row r="585" ht="12.75" customHeight="1">
      <c r="E585" s="422"/>
    </row>
    <row r="586" ht="12.75" customHeight="1">
      <c r="E586" s="422"/>
    </row>
    <row r="587" ht="12.75" customHeight="1">
      <c r="E587" s="422"/>
    </row>
    <row r="588" ht="12.75" customHeight="1">
      <c r="E588" s="422"/>
    </row>
    <row r="589" ht="12.75" customHeight="1">
      <c r="E589" s="422"/>
    </row>
    <row r="590" ht="12.75" customHeight="1">
      <c r="E590" s="422"/>
    </row>
    <row r="591" ht="12.75" customHeight="1">
      <c r="E591" s="422"/>
    </row>
    <row r="592" ht="12.75" customHeight="1">
      <c r="E592" s="422"/>
    </row>
    <row r="593" ht="12.75" customHeight="1">
      <c r="E593" s="422"/>
    </row>
    <row r="594" ht="12.75" customHeight="1">
      <c r="E594" s="422"/>
    </row>
    <row r="595" ht="12.75" customHeight="1">
      <c r="E595" s="422"/>
    </row>
    <row r="596" ht="12.75" customHeight="1">
      <c r="E596" s="422"/>
    </row>
    <row r="597" ht="12.75" customHeight="1">
      <c r="E597" s="422"/>
    </row>
    <row r="598" ht="12.75" customHeight="1">
      <c r="E598" s="422"/>
    </row>
    <row r="599" ht="12.75" customHeight="1">
      <c r="E599" s="422"/>
    </row>
    <row r="600" ht="12.75" customHeight="1">
      <c r="E600" s="422"/>
    </row>
    <row r="601" ht="12.75" customHeight="1">
      <c r="E601" s="422"/>
    </row>
    <row r="602" ht="12.75" customHeight="1">
      <c r="E602" s="422"/>
    </row>
    <row r="603" ht="12.75" customHeight="1">
      <c r="E603" s="422"/>
    </row>
    <row r="604" ht="12.75" customHeight="1">
      <c r="E604" s="422"/>
    </row>
    <row r="605" ht="12.75" customHeight="1">
      <c r="E605" s="422"/>
    </row>
    <row r="606" ht="12.75" customHeight="1">
      <c r="E606" s="422"/>
    </row>
    <row r="607" ht="12.75" customHeight="1">
      <c r="E607" s="422"/>
    </row>
    <row r="608" ht="12.75" customHeight="1">
      <c r="E608" s="422"/>
    </row>
    <row r="609" ht="12.75" customHeight="1">
      <c r="E609" s="422"/>
    </row>
    <row r="610" ht="12.75" customHeight="1">
      <c r="E610" s="422"/>
    </row>
    <row r="611" ht="12.75" customHeight="1">
      <c r="E611" s="422"/>
    </row>
    <row r="612" ht="12.75" customHeight="1">
      <c r="E612" s="422"/>
    </row>
    <row r="613" ht="12.75" customHeight="1">
      <c r="E613" s="422"/>
    </row>
    <row r="614" ht="12.75" customHeight="1">
      <c r="E614" s="422"/>
    </row>
    <row r="615" ht="12.75" customHeight="1">
      <c r="E615" s="422"/>
    </row>
    <row r="616" ht="12.75" customHeight="1">
      <c r="E616" s="422"/>
    </row>
    <row r="617" ht="12.75" customHeight="1">
      <c r="E617" s="422"/>
    </row>
    <row r="618" ht="12.75" customHeight="1">
      <c r="E618" s="422"/>
    </row>
    <row r="619" ht="12.75" customHeight="1">
      <c r="E619" s="422"/>
    </row>
    <row r="620" ht="12.75" customHeight="1">
      <c r="E620" s="422"/>
    </row>
    <row r="621" ht="12.75" customHeight="1">
      <c r="E621" s="422"/>
    </row>
    <row r="622" ht="12.75" customHeight="1">
      <c r="E622" s="422"/>
    </row>
    <row r="623" ht="12.75" customHeight="1">
      <c r="E623" s="422"/>
    </row>
    <row r="624" ht="12.75" customHeight="1">
      <c r="E624" s="422"/>
    </row>
    <row r="625" ht="12.75" customHeight="1">
      <c r="E625" s="422"/>
    </row>
    <row r="626" ht="12.75" customHeight="1">
      <c r="E626" s="422"/>
    </row>
    <row r="627" ht="12.75" customHeight="1">
      <c r="E627" s="422"/>
    </row>
    <row r="628" ht="12.75" customHeight="1">
      <c r="E628" s="422"/>
    </row>
    <row r="629" ht="12.75" customHeight="1">
      <c r="E629" s="422"/>
    </row>
    <row r="630" ht="12.75" customHeight="1">
      <c r="E630" s="422"/>
    </row>
    <row r="631" ht="12.75" customHeight="1">
      <c r="E631" s="422"/>
    </row>
    <row r="632" ht="12.75" customHeight="1">
      <c r="E632" s="422"/>
    </row>
    <row r="633" ht="12.75" customHeight="1">
      <c r="E633" s="422"/>
    </row>
    <row r="634" ht="12.75" customHeight="1">
      <c r="E634" s="422"/>
    </row>
    <row r="635" ht="12.75" customHeight="1">
      <c r="E635" s="422"/>
    </row>
    <row r="636" ht="12.75" customHeight="1">
      <c r="E636" s="422"/>
    </row>
    <row r="637" ht="12.75" customHeight="1">
      <c r="E637" s="422"/>
    </row>
    <row r="638" ht="12.75" customHeight="1">
      <c r="E638" s="422"/>
    </row>
    <row r="639" ht="12.75" customHeight="1">
      <c r="E639" s="422"/>
    </row>
    <row r="640" ht="12.75" customHeight="1">
      <c r="E640" s="422"/>
    </row>
    <row r="641" ht="12.75" customHeight="1">
      <c r="E641" s="422"/>
    </row>
    <row r="642" ht="12.75" customHeight="1">
      <c r="E642" s="422"/>
    </row>
    <row r="643" ht="12.75" customHeight="1">
      <c r="E643" s="422"/>
    </row>
    <row r="644" ht="12.75" customHeight="1">
      <c r="E644" s="422"/>
    </row>
    <row r="645" ht="12.75" customHeight="1">
      <c r="E645" s="422"/>
    </row>
    <row r="646" ht="12.75" customHeight="1">
      <c r="E646" s="422"/>
    </row>
    <row r="647" ht="12.75" customHeight="1">
      <c r="E647" s="422"/>
    </row>
    <row r="648" ht="12.75" customHeight="1">
      <c r="E648" s="422"/>
    </row>
    <row r="649" ht="12.75" customHeight="1">
      <c r="E649" s="422"/>
    </row>
    <row r="650" ht="12.75" customHeight="1">
      <c r="E650" s="422"/>
    </row>
    <row r="651" ht="12.75" customHeight="1">
      <c r="E651" s="422"/>
    </row>
    <row r="652" ht="12.75" customHeight="1">
      <c r="E652" s="422"/>
    </row>
    <row r="653" ht="12.75" customHeight="1">
      <c r="E653" s="422"/>
    </row>
    <row r="654" ht="12.75" customHeight="1">
      <c r="E654" s="422"/>
    </row>
    <row r="655" ht="12.75" customHeight="1">
      <c r="E655" s="422"/>
    </row>
    <row r="656" ht="12.75" customHeight="1">
      <c r="E656" s="422"/>
    </row>
    <row r="657" ht="12.75" customHeight="1">
      <c r="E657" s="422"/>
    </row>
    <row r="658" ht="12.75" customHeight="1">
      <c r="E658" s="422"/>
    </row>
    <row r="659" ht="12.75" customHeight="1">
      <c r="E659" s="422"/>
    </row>
    <row r="660" ht="12.75" customHeight="1">
      <c r="E660" s="422"/>
    </row>
    <row r="661" ht="12.75" customHeight="1">
      <c r="E661" s="422"/>
    </row>
    <row r="662" ht="12.75" customHeight="1">
      <c r="E662" s="422"/>
    </row>
    <row r="663" ht="12.75" customHeight="1">
      <c r="E663" s="422"/>
    </row>
    <row r="664" ht="12.75" customHeight="1">
      <c r="E664" s="422"/>
    </row>
    <row r="665" ht="12.75" customHeight="1">
      <c r="E665" s="422"/>
    </row>
    <row r="666" ht="12.75" customHeight="1">
      <c r="E666" s="422"/>
    </row>
    <row r="667" ht="12.75" customHeight="1">
      <c r="E667" s="422"/>
    </row>
    <row r="668" ht="12.75" customHeight="1">
      <c r="E668" s="422"/>
    </row>
    <row r="669" ht="12.75" customHeight="1">
      <c r="E669" s="422"/>
    </row>
    <row r="670" ht="12.75" customHeight="1">
      <c r="E670" s="422"/>
    </row>
    <row r="671" ht="12.75" customHeight="1">
      <c r="E671" s="422"/>
    </row>
    <row r="672" ht="12.75" customHeight="1">
      <c r="E672" s="422"/>
    </row>
    <row r="673" ht="12.75" customHeight="1">
      <c r="E673" s="422"/>
    </row>
    <row r="674" ht="12.75" customHeight="1">
      <c r="E674" s="422"/>
    </row>
    <row r="675" ht="12.75" customHeight="1">
      <c r="E675" s="422"/>
    </row>
    <row r="676" ht="12.75" customHeight="1">
      <c r="E676" s="422"/>
    </row>
    <row r="677" ht="12.75" customHeight="1">
      <c r="E677" s="422"/>
    </row>
    <row r="678" ht="12.75" customHeight="1">
      <c r="E678" s="422"/>
    </row>
    <row r="679" ht="12.75" customHeight="1">
      <c r="E679" s="422"/>
    </row>
    <row r="680" ht="12.75" customHeight="1">
      <c r="E680" s="422"/>
    </row>
    <row r="681" ht="12.75" customHeight="1">
      <c r="E681" s="422"/>
    </row>
    <row r="682" ht="12.75" customHeight="1">
      <c r="E682" s="422"/>
    </row>
    <row r="683" ht="12.75" customHeight="1">
      <c r="E683" s="422"/>
    </row>
    <row r="684" ht="12.75" customHeight="1">
      <c r="E684" s="422"/>
    </row>
    <row r="685" ht="12.75" customHeight="1">
      <c r="E685" s="422"/>
    </row>
    <row r="686" ht="12.75" customHeight="1">
      <c r="E686" s="422"/>
    </row>
    <row r="687" ht="12.75" customHeight="1">
      <c r="E687" s="422"/>
    </row>
    <row r="688" ht="12.75" customHeight="1">
      <c r="E688" s="422"/>
    </row>
    <row r="689" ht="12.75" customHeight="1">
      <c r="E689" s="422"/>
    </row>
    <row r="690" ht="12.75" customHeight="1">
      <c r="E690" s="422"/>
    </row>
    <row r="691" ht="12.75" customHeight="1">
      <c r="E691" s="422"/>
    </row>
    <row r="692" ht="12.75" customHeight="1">
      <c r="E692" s="422"/>
    </row>
    <row r="693" ht="12.75" customHeight="1">
      <c r="E693" s="422"/>
    </row>
    <row r="694" ht="12.75" customHeight="1">
      <c r="E694" s="422"/>
    </row>
    <row r="695" ht="12.75" customHeight="1">
      <c r="E695" s="422"/>
    </row>
    <row r="696" ht="12.75" customHeight="1">
      <c r="E696" s="422"/>
    </row>
    <row r="697" ht="12.75" customHeight="1">
      <c r="E697" s="422"/>
    </row>
    <row r="698" ht="12.75" customHeight="1">
      <c r="E698" s="422"/>
    </row>
    <row r="699" ht="12.75" customHeight="1">
      <c r="E699" s="422"/>
    </row>
    <row r="700" ht="12.75" customHeight="1">
      <c r="E700" s="422"/>
    </row>
    <row r="701" ht="12.75" customHeight="1">
      <c r="E701" s="422"/>
    </row>
    <row r="702" ht="12.75" customHeight="1">
      <c r="E702" s="422"/>
    </row>
    <row r="703" ht="12.75" customHeight="1">
      <c r="E703" s="422"/>
    </row>
    <row r="704" ht="12.75" customHeight="1">
      <c r="E704" s="422"/>
    </row>
    <row r="705" ht="12.75" customHeight="1">
      <c r="E705" s="422"/>
    </row>
    <row r="706" ht="12.75" customHeight="1">
      <c r="E706" s="422"/>
    </row>
    <row r="707" ht="12.75" customHeight="1">
      <c r="E707" s="422"/>
    </row>
    <row r="708" ht="12.75" customHeight="1">
      <c r="E708" s="422"/>
    </row>
    <row r="709" ht="12.75" customHeight="1">
      <c r="E709" s="422"/>
    </row>
    <row r="710" ht="12.75" customHeight="1">
      <c r="E710" s="422"/>
    </row>
    <row r="711" ht="12.75" customHeight="1">
      <c r="E711" s="422"/>
    </row>
    <row r="712" ht="12.75" customHeight="1">
      <c r="E712" s="422"/>
    </row>
    <row r="713" ht="12.75" customHeight="1">
      <c r="E713" s="422"/>
    </row>
    <row r="714" ht="12.75" customHeight="1">
      <c r="E714" s="422"/>
    </row>
    <row r="715" ht="12.75" customHeight="1">
      <c r="E715" s="422"/>
    </row>
    <row r="716" ht="12.75" customHeight="1">
      <c r="E716" s="422"/>
    </row>
    <row r="717" ht="12.75" customHeight="1">
      <c r="E717" s="422"/>
    </row>
    <row r="718" ht="12.75" customHeight="1">
      <c r="E718" s="422"/>
    </row>
    <row r="719" ht="12.75" customHeight="1">
      <c r="E719" s="422"/>
    </row>
    <row r="720" ht="12.75" customHeight="1">
      <c r="E720" s="422"/>
    </row>
    <row r="721" ht="12.75" customHeight="1">
      <c r="E721" s="422"/>
    </row>
    <row r="722" ht="12.75" customHeight="1">
      <c r="E722" s="422"/>
    </row>
    <row r="723" ht="12.75" customHeight="1">
      <c r="E723" s="422"/>
    </row>
    <row r="724" ht="12.75" customHeight="1">
      <c r="E724" s="422"/>
    </row>
    <row r="725" ht="12.75" customHeight="1">
      <c r="E725" s="422"/>
    </row>
    <row r="726" ht="12.75" customHeight="1">
      <c r="E726" s="422"/>
    </row>
    <row r="727" ht="12.75" customHeight="1">
      <c r="E727" s="422"/>
    </row>
    <row r="728" ht="12.75" customHeight="1">
      <c r="E728" s="422"/>
    </row>
    <row r="729" ht="12.75" customHeight="1">
      <c r="E729" s="422"/>
    </row>
    <row r="730" ht="12.75" customHeight="1">
      <c r="E730" s="422"/>
    </row>
    <row r="731" ht="12.75" customHeight="1">
      <c r="E731" s="422"/>
    </row>
    <row r="732" ht="12.75" customHeight="1">
      <c r="E732" s="422"/>
    </row>
    <row r="733" ht="12.75" customHeight="1">
      <c r="E733" s="422"/>
    </row>
    <row r="734" ht="12.75" customHeight="1">
      <c r="E734" s="422"/>
    </row>
    <row r="735" ht="12.75" customHeight="1">
      <c r="E735" s="422"/>
    </row>
    <row r="736" ht="12.75" customHeight="1">
      <c r="E736" s="422"/>
    </row>
    <row r="737" ht="12.75" customHeight="1">
      <c r="E737" s="422"/>
    </row>
    <row r="738" ht="12.75" customHeight="1">
      <c r="E738" s="422"/>
    </row>
    <row r="739" ht="12.75" customHeight="1">
      <c r="E739" s="422"/>
    </row>
    <row r="740" ht="12.75" customHeight="1">
      <c r="E740" s="422"/>
    </row>
    <row r="741" ht="12.75" customHeight="1">
      <c r="E741" s="422"/>
    </row>
    <row r="742" ht="12.75" customHeight="1">
      <c r="E742" s="422"/>
    </row>
    <row r="743" ht="12.75" customHeight="1">
      <c r="E743" s="422"/>
    </row>
    <row r="744" ht="12.75" customHeight="1">
      <c r="E744" s="422"/>
    </row>
    <row r="745" ht="12.75" customHeight="1">
      <c r="E745" s="422"/>
    </row>
    <row r="746" ht="12.75" customHeight="1">
      <c r="E746" s="422"/>
    </row>
    <row r="747" ht="12.75" customHeight="1">
      <c r="E747" s="422"/>
    </row>
    <row r="748" ht="12.75" customHeight="1">
      <c r="E748" s="422"/>
    </row>
    <row r="749" ht="12.75" customHeight="1">
      <c r="E749" s="422"/>
    </row>
    <row r="750" ht="12.75" customHeight="1">
      <c r="E750" s="422"/>
    </row>
    <row r="751" ht="12.75" customHeight="1">
      <c r="E751" s="422"/>
    </row>
    <row r="752" ht="12.75" customHeight="1">
      <c r="E752" s="422"/>
    </row>
    <row r="753" ht="12.75" customHeight="1">
      <c r="E753" s="422"/>
    </row>
    <row r="754" ht="12.75" customHeight="1">
      <c r="E754" s="422"/>
    </row>
    <row r="755" ht="12.75" customHeight="1">
      <c r="E755" s="422"/>
    </row>
    <row r="756" ht="12.75" customHeight="1">
      <c r="E756" s="422"/>
    </row>
    <row r="757" ht="12.75" customHeight="1">
      <c r="E757" s="422"/>
    </row>
    <row r="758" ht="12.75" customHeight="1">
      <c r="E758" s="422"/>
    </row>
    <row r="759" ht="12.75" customHeight="1">
      <c r="E759" s="422"/>
    </row>
    <row r="760" ht="12.75" customHeight="1">
      <c r="E760" s="422"/>
    </row>
    <row r="761" ht="12.75" customHeight="1">
      <c r="E761" s="422"/>
    </row>
    <row r="762" ht="12.75" customHeight="1">
      <c r="E762" s="422"/>
    </row>
    <row r="763" ht="12.75" customHeight="1">
      <c r="E763" s="422"/>
    </row>
    <row r="764" ht="12.75" customHeight="1">
      <c r="E764" s="422"/>
    </row>
    <row r="765" ht="12.75" customHeight="1">
      <c r="E765" s="422"/>
    </row>
    <row r="766" ht="12.75" customHeight="1">
      <c r="E766" s="422"/>
    </row>
    <row r="767" ht="12.75" customHeight="1">
      <c r="E767" s="422"/>
    </row>
    <row r="768" ht="12.75" customHeight="1">
      <c r="E768" s="422"/>
    </row>
    <row r="769" ht="12.75" customHeight="1">
      <c r="E769" s="422"/>
    </row>
    <row r="770" ht="12.75" customHeight="1">
      <c r="E770" s="422"/>
    </row>
    <row r="771" ht="12.75" customHeight="1">
      <c r="E771" s="422"/>
    </row>
    <row r="772" ht="12.75" customHeight="1">
      <c r="E772" s="422"/>
    </row>
    <row r="773" ht="12.75" customHeight="1">
      <c r="E773" s="422"/>
    </row>
    <row r="774" ht="12.75" customHeight="1">
      <c r="E774" s="422"/>
    </row>
    <row r="775" ht="12.75" customHeight="1">
      <c r="E775" s="422"/>
    </row>
    <row r="776" ht="12.75" customHeight="1">
      <c r="E776" s="422"/>
    </row>
    <row r="777" ht="12.75" customHeight="1">
      <c r="E777" s="422"/>
    </row>
    <row r="778" ht="12.75" customHeight="1">
      <c r="E778" s="422"/>
    </row>
    <row r="779" ht="12.75" customHeight="1">
      <c r="E779" s="422"/>
    </row>
    <row r="780" ht="12.75" customHeight="1">
      <c r="E780" s="422"/>
    </row>
    <row r="781" ht="12.75" customHeight="1">
      <c r="E781" s="422"/>
    </row>
    <row r="782" ht="12.75" customHeight="1">
      <c r="E782" s="422"/>
    </row>
    <row r="783" ht="12.75" customHeight="1">
      <c r="E783" s="422"/>
    </row>
    <row r="784" ht="12.75" customHeight="1">
      <c r="E784" s="422"/>
    </row>
    <row r="785" ht="12.75" customHeight="1">
      <c r="E785" s="422"/>
    </row>
    <row r="786" ht="12.75" customHeight="1">
      <c r="E786" s="422"/>
    </row>
    <row r="787" ht="12.75" customHeight="1">
      <c r="E787" s="422"/>
    </row>
    <row r="788" ht="12.75" customHeight="1">
      <c r="E788" s="422"/>
    </row>
    <row r="789" ht="12.75" customHeight="1">
      <c r="E789" s="422"/>
    </row>
    <row r="790" ht="12.75" customHeight="1">
      <c r="E790" s="422"/>
    </row>
    <row r="791" ht="12.75" customHeight="1">
      <c r="E791" s="422"/>
    </row>
    <row r="792" ht="12.75" customHeight="1">
      <c r="E792" s="422"/>
    </row>
    <row r="793" ht="12.75" customHeight="1">
      <c r="E793" s="422"/>
    </row>
    <row r="794" ht="12.75" customHeight="1">
      <c r="E794" s="422"/>
    </row>
    <row r="795" ht="12.75" customHeight="1">
      <c r="E795" s="422"/>
    </row>
    <row r="796" ht="12.75" customHeight="1">
      <c r="E796" s="422"/>
    </row>
    <row r="797" ht="12.75" customHeight="1">
      <c r="E797" s="422"/>
    </row>
    <row r="798" ht="12.75" customHeight="1">
      <c r="E798" s="422"/>
    </row>
    <row r="799" ht="12.75" customHeight="1">
      <c r="E799" s="422"/>
    </row>
    <row r="800" ht="12.75" customHeight="1">
      <c r="E800" s="422"/>
    </row>
    <row r="801" ht="12.75" customHeight="1">
      <c r="E801" s="422"/>
    </row>
    <row r="802" ht="12.75" customHeight="1">
      <c r="E802" s="422"/>
    </row>
    <row r="803" ht="12.75" customHeight="1">
      <c r="E803" s="422"/>
    </row>
    <row r="804" ht="12.75" customHeight="1">
      <c r="E804" s="422"/>
    </row>
    <row r="805" ht="12.75" customHeight="1">
      <c r="E805" s="422"/>
    </row>
    <row r="806" ht="12.75" customHeight="1">
      <c r="E806" s="422"/>
    </row>
    <row r="807" ht="12.75" customHeight="1">
      <c r="E807" s="422"/>
    </row>
    <row r="808" ht="12.75" customHeight="1">
      <c r="E808" s="422"/>
    </row>
    <row r="809" ht="12.75" customHeight="1">
      <c r="E809" s="422"/>
    </row>
    <row r="810" ht="12.75" customHeight="1">
      <c r="E810" s="422"/>
    </row>
    <row r="811" ht="12.75" customHeight="1">
      <c r="E811" s="422"/>
    </row>
    <row r="812" ht="12.75" customHeight="1">
      <c r="E812" s="422"/>
    </row>
    <row r="813" ht="12.75" customHeight="1">
      <c r="E813" s="422"/>
    </row>
    <row r="814" ht="12.75" customHeight="1">
      <c r="E814" s="422"/>
    </row>
    <row r="815" ht="12.75" customHeight="1">
      <c r="E815" s="422"/>
    </row>
    <row r="816" ht="12.75" customHeight="1">
      <c r="E816" s="422"/>
    </row>
    <row r="817" ht="12.75" customHeight="1">
      <c r="E817" s="422"/>
    </row>
    <row r="818" ht="12.75" customHeight="1">
      <c r="E818" s="422"/>
    </row>
    <row r="819" ht="12.75" customHeight="1">
      <c r="E819" s="422"/>
    </row>
    <row r="820" ht="12.75" customHeight="1">
      <c r="E820" s="422"/>
    </row>
    <row r="821" ht="12.75" customHeight="1">
      <c r="E821" s="422"/>
    </row>
    <row r="822" ht="12.75" customHeight="1">
      <c r="E822" s="422"/>
    </row>
    <row r="823" ht="12.75" customHeight="1">
      <c r="E823" s="422"/>
    </row>
    <row r="824" ht="12.75" customHeight="1">
      <c r="E824" s="422"/>
    </row>
    <row r="825" ht="12.75" customHeight="1">
      <c r="E825" s="422"/>
    </row>
    <row r="826" ht="12.75" customHeight="1">
      <c r="E826" s="422"/>
    </row>
    <row r="827" ht="12.75" customHeight="1">
      <c r="E827" s="422"/>
    </row>
    <row r="828" ht="12.75" customHeight="1">
      <c r="E828" s="422"/>
    </row>
    <row r="829" ht="12.75" customHeight="1">
      <c r="E829" s="422"/>
    </row>
    <row r="830" ht="12.75" customHeight="1">
      <c r="E830" s="422"/>
    </row>
    <row r="831" ht="12.75" customHeight="1">
      <c r="E831" s="422"/>
    </row>
    <row r="832" ht="12.75" customHeight="1">
      <c r="E832" s="422"/>
    </row>
    <row r="833" ht="12.75" customHeight="1">
      <c r="E833" s="422"/>
    </row>
    <row r="834" ht="12.75" customHeight="1">
      <c r="E834" s="422"/>
    </row>
    <row r="835" ht="12.75" customHeight="1">
      <c r="E835" s="422"/>
    </row>
    <row r="836" ht="12.75" customHeight="1">
      <c r="E836" s="422"/>
    </row>
    <row r="837" ht="12.75" customHeight="1">
      <c r="E837" s="422"/>
    </row>
    <row r="838" ht="12.75" customHeight="1">
      <c r="E838" s="422"/>
    </row>
    <row r="839" ht="12.75" customHeight="1">
      <c r="E839" s="422"/>
    </row>
    <row r="840" ht="12.75" customHeight="1">
      <c r="E840" s="422"/>
    </row>
    <row r="841" ht="12.75" customHeight="1">
      <c r="E841" s="422"/>
    </row>
    <row r="842" ht="12.75" customHeight="1">
      <c r="E842" s="422"/>
    </row>
    <row r="843" ht="12.75" customHeight="1">
      <c r="E843" s="422"/>
    </row>
    <row r="844" ht="12.75" customHeight="1">
      <c r="E844" s="422"/>
    </row>
    <row r="845" ht="12.75" customHeight="1">
      <c r="E845" s="422"/>
    </row>
    <row r="846" ht="12.75" customHeight="1">
      <c r="E846" s="422"/>
    </row>
    <row r="847" ht="12.75" customHeight="1">
      <c r="E847" s="422"/>
    </row>
    <row r="848" ht="12.75" customHeight="1">
      <c r="E848" s="422"/>
    </row>
    <row r="849" ht="12.75" customHeight="1">
      <c r="E849" s="422"/>
    </row>
    <row r="850" ht="12.75" customHeight="1">
      <c r="E850" s="422"/>
    </row>
    <row r="851" ht="12.75" customHeight="1">
      <c r="E851" s="422"/>
    </row>
    <row r="852" ht="12.75" customHeight="1">
      <c r="E852" s="422"/>
    </row>
    <row r="853" ht="12.75" customHeight="1">
      <c r="E853" s="422"/>
    </row>
    <row r="854" ht="12.75" customHeight="1">
      <c r="E854" s="422"/>
    </row>
    <row r="855" ht="12.75" customHeight="1">
      <c r="E855" s="422"/>
    </row>
    <row r="856" ht="12.75" customHeight="1">
      <c r="E856" s="422"/>
    </row>
    <row r="857" ht="12.75" customHeight="1">
      <c r="E857" s="422"/>
    </row>
    <row r="858" ht="12.75" customHeight="1">
      <c r="E858" s="422"/>
    </row>
    <row r="859" ht="12.75" customHeight="1">
      <c r="E859" s="422"/>
    </row>
    <row r="860" ht="12.75" customHeight="1">
      <c r="E860" s="422"/>
    </row>
    <row r="861" ht="12.75" customHeight="1">
      <c r="E861" s="422"/>
    </row>
    <row r="862" ht="12.75" customHeight="1">
      <c r="E862" s="422"/>
    </row>
    <row r="863" ht="12.75" customHeight="1">
      <c r="E863" s="422"/>
    </row>
    <row r="864" ht="12.75" customHeight="1">
      <c r="E864" s="422"/>
    </row>
    <row r="865" ht="12.75" customHeight="1">
      <c r="E865" s="422"/>
    </row>
    <row r="866" ht="12.75" customHeight="1">
      <c r="E866" s="422"/>
    </row>
    <row r="867" ht="12.75" customHeight="1">
      <c r="E867" s="422"/>
    </row>
    <row r="868" ht="12.75" customHeight="1">
      <c r="E868" s="422"/>
    </row>
    <row r="869" ht="12.75" customHeight="1">
      <c r="E869" s="422"/>
    </row>
    <row r="870" ht="12.75" customHeight="1">
      <c r="E870" s="422"/>
    </row>
    <row r="871" ht="12.75" customHeight="1">
      <c r="E871" s="422"/>
    </row>
    <row r="872" ht="12.75" customHeight="1">
      <c r="E872" s="422"/>
    </row>
    <row r="873" ht="12.75" customHeight="1">
      <c r="E873" s="422"/>
    </row>
    <row r="874" ht="12.75" customHeight="1">
      <c r="E874" s="422"/>
    </row>
    <row r="875" ht="12.75" customHeight="1">
      <c r="E875" s="422"/>
    </row>
    <row r="876" ht="12.75" customHeight="1">
      <c r="E876" s="422"/>
    </row>
    <row r="877" ht="12.75" customHeight="1">
      <c r="E877" s="422"/>
    </row>
    <row r="878" ht="12.75" customHeight="1">
      <c r="E878" s="422"/>
    </row>
    <row r="879" ht="12.75" customHeight="1">
      <c r="E879" s="422"/>
    </row>
    <row r="880" ht="12.75" customHeight="1">
      <c r="E880" s="422"/>
    </row>
    <row r="881" ht="12.75" customHeight="1">
      <c r="E881" s="422"/>
    </row>
    <row r="882" ht="12.75" customHeight="1">
      <c r="E882" s="422"/>
    </row>
    <row r="883" ht="12.75" customHeight="1">
      <c r="E883" s="422"/>
    </row>
    <row r="884" ht="12.75" customHeight="1">
      <c r="E884" s="422"/>
    </row>
    <row r="885" ht="12.75" customHeight="1">
      <c r="E885" s="422"/>
    </row>
    <row r="886" ht="12.75" customHeight="1">
      <c r="E886" s="422"/>
    </row>
    <row r="887" ht="12.75" customHeight="1">
      <c r="E887" s="422"/>
    </row>
    <row r="888" ht="12.75" customHeight="1">
      <c r="E888" s="422"/>
    </row>
    <row r="889" ht="12.75" customHeight="1">
      <c r="E889" s="422"/>
    </row>
    <row r="890" ht="12.75" customHeight="1">
      <c r="E890" s="422"/>
    </row>
    <row r="891" ht="12.75" customHeight="1">
      <c r="E891" s="422"/>
    </row>
    <row r="892" ht="12.75" customHeight="1">
      <c r="E892" s="422"/>
    </row>
    <row r="893" ht="12.75" customHeight="1">
      <c r="E893" s="422"/>
    </row>
    <row r="894" ht="12.75" customHeight="1">
      <c r="E894" s="422"/>
    </row>
    <row r="895" ht="12.75" customHeight="1">
      <c r="E895" s="422"/>
    </row>
    <row r="896" ht="12.75" customHeight="1">
      <c r="E896" s="422"/>
    </row>
    <row r="897" ht="12.75" customHeight="1">
      <c r="E897" s="422"/>
    </row>
    <row r="898" ht="12.75" customHeight="1">
      <c r="E898" s="422"/>
    </row>
    <row r="899" ht="12.75" customHeight="1">
      <c r="E899" s="422"/>
    </row>
    <row r="900" ht="12.75" customHeight="1">
      <c r="E900" s="422"/>
    </row>
    <row r="901" ht="12.75" customHeight="1">
      <c r="E901" s="422"/>
    </row>
    <row r="902" ht="12.75" customHeight="1">
      <c r="E902" s="422"/>
    </row>
    <row r="903" ht="12.75" customHeight="1">
      <c r="E903" s="422"/>
    </row>
    <row r="904" ht="12.75" customHeight="1">
      <c r="E904" s="422"/>
    </row>
    <row r="905" ht="12.75" customHeight="1">
      <c r="E905" s="422"/>
    </row>
    <row r="906" ht="12.75" customHeight="1">
      <c r="E906" s="422"/>
    </row>
    <row r="907" ht="12.75" customHeight="1">
      <c r="E907" s="422"/>
    </row>
    <row r="908" ht="12.75" customHeight="1">
      <c r="E908" s="422"/>
    </row>
    <row r="909" ht="12.75" customHeight="1">
      <c r="E909" s="422"/>
    </row>
    <row r="910" ht="12.75" customHeight="1">
      <c r="E910" s="422"/>
    </row>
    <row r="911" ht="12.75" customHeight="1">
      <c r="E911" s="422"/>
    </row>
    <row r="912" ht="12.75" customHeight="1">
      <c r="E912" s="422"/>
    </row>
    <row r="913" ht="12.75" customHeight="1">
      <c r="E913" s="422"/>
    </row>
    <row r="914" ht="12.75" customHeight="1">
      <c r="E914" s="422"/>
    </row>
    <row r="915" ht="12.75" customHeight="1">
      <c r="E915" s="422"/>
    </row>
    <row r="916" ht="12.75" customHeight="1">
      <c r="E916" s="422"/>
    </row>
    <row r="917" ht="12.75" customHeight="1">
      <c r="E917" s="422"/>
    </row>
    <row r="918" ht="12.75" customHeight="1">
      <c r="E918" s="422"/>
    </row>
    <row r="919" ht="12.75" customHeight="1">
      <c r="E919" s="422"/>
    </row>
    <row r="920" ht="12.75" customHeight="1">
      <c r="E920" s="422"/>
    </row>
    <row r="921" ht="12.75" customHeight="1">
      <c r="E921" s="422"/>
    </row>
    <row r="922" ht="12.75" customHeight="1">
      <c r="E922" s="422"/>
    </row>
    <row r="923" ht="12.75" customHeight="1">
      <c r="E923" s="422"/>
    </row>
    <row r="924" ht="12.75" customHeight="1">
      <c r="E924" s="422"/>
    </row>
    <row r="925" ht="12.75" customHeight="1">
      <c r="E925" s="422"/>
    </row>
    <row r="926" ht="12.75" customHeight="1">
      <c r="E926" s="422"/>
    </row>
    <row r="927" ht="12.75" customHeight="1">
      <c r="E927" s="422"/>
    </row>
    <row r="928" ht="12.75" customHeight="1">
      <c r="E928" s="422"/>
    </row>
    <row r="929" ht="12.75" customHeight="1">
      <c r="E929" s="422"/>
    </row>
    <row r="930" ht="12.75" customHeight="1">
      <c r="E930" s="422"/>
    </row>
    <row r="931" ht="12.75" customHeight="1">
      <c r="E931" s="422"/>
    </row>
    <row r="932" ht="12.75" customHeight="1">
      <c r="E932" s="422"/>
    </row>
    <row r="933" ht="12.75" customHeight="1">
      <c r="E933" s="422"/>
    </row>
    <row r="934" ht="12.75" customHeight="1">
      <c r="E934" s="422"/>
    </row>
    <row r="935" ht="12.75" customHeight="1">
      <c r="E935" s="422"/>
    </row>
    <row r="936" ht="12.75" customHeight="1">
      <c r="E936" s="422"/>
    </row>
    <row r="937" ht="12.75" customHeight="1">
      <c r="E937" s="422"/>
    </row>
    <row r="938" ht="12.75" customHeight="1">
      <c r="E938" s="422"/>
    </row>
    <row r="939" ht="12.75" customHeight="1">
      <c r="E939" s="422"/>
    </row>
    <row r="940" ht="12.75" customHeight="1">
      <c r="E940" s="422"/>
    </row>
    <row r="941" ht="12.75" customHeight="1">
      <c r="E941" s="422"/>
    </row>
    <row r="942" ht="12.75" customHeight="1">
      <c r="E942" s="422"/>
    </row>
    <row r="943" ht="12.75" customHeight="1">
      <c r="E943" s="422"/>
    </row>
    <row r="944" ht="12.75" customHeight="1">
      <c r="E944" s="422"/>
    </row>
    <row r="945" ht="12.75" customHeight="1">
      <c r="E945" s="422"/>
    </row>
    <row r="946" ht="12.75" customHeight="1">
      <c r="E946" s="422"/>
    </row>
    <row r="947" ht="12.75" customHeight="1">
      <c r="E947" s="422"/>
    </row>
    <row r="948" ht="12.75" customHeight="1">
      <c r="E948" s="422"/>
    </row>
    <row r="949" ht="12.75" customHeight="1">
      <c r="E949" s="422"/>
    </row>
    <row r="950" ht="12.75" customHeight="1">
      <c r="E950" s="422"/>
    </row>
    <row r="951" ht="12.75" customHeight="1">
      <c r="E951" s="422"/>
    </row>
    <row r="952" ht="12.75" customHeight="1">
      <c r="E952" s="422"/>
    </row>
    <row r="953" ht="12.75" customHeight="1">
      <c r="E953" s="422"/>
    </row>
    <row r="954" ht="12.75" customHeight="1">
      <c r="E954" s="422"/>
    </row>
    <row r="955" ht="12.75" customHeight="1">
      <c r="E955" s="422"/>
    </row>
    <row r="956" ht="12.75" customHeight="1">
      <c r="E956" s="422"/>
    </row>
    <row r="957" ht="12.75" customHeight="1">
      <c r="E957" s="422"/>
    </row>
    <row r="958" ht="12.75" customHeight="1">
      <c r="E958" s="422"/>
    </row>
    <row r="959" ht="12.75" customHeight="1">
      <c r="E959" s="422"/>
    </row>
    <row r="960" ht="12.75" customHeight="1">
      <c r="E960" s="422"/>
    </row>
    <row r="961" ht="12.75" customHeight="1">
      <c r="E961" s="422"/>
    </row>
    <row r="962" ht="12.75" customHeight="1">
      <c r="E962" s="422"/>
    </row>
    <row r="963" ht="12.75" customHeight="1">
      <c r="E963" s="422"/>
    </row>
    <row r="964" ht="12.75" customHeight="1">
      <c r="E964" s="422"/>
    </row>
    <row r="965" ht="12.75" customHeight="1">
      <c r="E965" s="422"/>
    </row>
    <row r="966" ht="12.75" customHeight="1">
      <c r="E966" s="422"/>
    </row>
    <row r="967" ht="12.75" customHeight="1">
      <c r="E967" s="422"/>
    </row>
    <row r="968" ht="12.75" customHeight="1">
      <c r="E968" s="422"/>
    </row>
    <row r="969" ht="12.75" customHeight="1">
      <c r="E969" s="422"/>
    </row>
    <row r="970" ht="12.75" customHeight="1">
      <c r="E970" s="422"/>
    </row>
    <row r="971" ht="12.75" customHeight="1">
      <c r="E971" s="422"/>
    </row>
    <row r="972" ht="12.75" customHeight="1">
      <c r="E972" s="422"/>
    </row>
    <row r="973" ht="12.75" customHeight="1">
      <c r="E973" s="422"/>
    </row>
    <row r="974" ht="12.75" customHeight="1">
      <c r="E974" s="422"/>
    </row>
    <row r="975" ht="12.75" customHeight="1">
      <c r="E975" s="422"/>
    </row>
    <row r="976" ht="12.75" customHeight="1">
      <c r="E976" s="422"/>
    </row>
    <row r="977" ht="12.75" customHeight="1">
      <c r="E977" s="422"/>
    </row>
    <row r="978" ht="12.75" customHeight="1">
      <c r="E978" s="422"/>
    </row>
    <row r="979" ht="12.75" customHeight="1">
      <c r="E979" s="422"/>
    </row>
    <row r="980" ht="12.75" customHeight="1">
      <c r="E980" s="422"/>
    </row>
    <row r="981" ht="12.75" customHeight="1">
      <c r="E981" s="422"/>
    </row>
    <row r="982" ht="12.75" customHeight="1">
      <c r="E982" s="422"/>
    </row>
    <row r="983" ht="12.75" customHeight="1">
      <c r="E983" s="422"/>
    </row>
    <row r="984" ht="12.75" customHeight="1">
      <c r="E984" s="422"/>
    </row>
    <row r="985" ht="12.75" customHeight="1">
      <c r="E985" s="422"/>
    </row>
    <row r="986" ht="12.75" customHeight="1">
      <c r="E986" s="422"/>
    </row>
    <row r="987" ht="12.75" customHeight="1">
      <c r="E987" s="422"/>
    </row>
    <row r="988" ht="12.75" customHeight="1">
      <c r="E988" s="422"/>
    </row>
    <row r="989" ht="12.75" customHeight="1">
      <c r="E989" s="422"/>
    </row>
    <row r="990" ht="12.75" customHeight="1">
      <c r="E990" s="422"/>
    </row>
    <row r="991" ht="12.75" customHeight="1">
      <c r="E991" s="422"/>
    </row>
    <row r="992" ht="12.75" customHeight="1">
      <c r="E992" s="422"/>
    </row>
    <row r="993" ht="12.75" customHeight="1">
      <c r="E993" s="422"/>
    </row>
    <row r="994" ht="12.75" customHeight="1">
      <c r="E994" s="422"/>
    </row>
    <row r="995" ht="12.75" customHeight="1">
      <c r="E995" s="422"/>
    </row>
    <row r="996" ht="12.75" customHeight="1">
      <c r="E996" s="422"/>
    </row>
    <row r="997" ht="12.75" customHeight="1">
      <c r="E997" s="422"/>
    </row>
    <row r="998" ht="12.75" customHeight="1">
      <c r="E998" s="422"/>
    </row>
    <row r="999" ht="12.75" customHeight="1">
      <c r="E999" s="422"/>
    </row>
    <row r="1000" ht="12.75" customHeight="1">
      <c r="E1000" s="422"/>
    </row>
  </sheetData>
  <autoFilter ref="$A$1:$AJ$220"/>
  <mergeCells count="12">
    <mergeCell ref="A137:D137"/>
    <mergeCell ref="A178:D178"/>
    <mergeCell ref="A219:D219"/>
    <mergeCell ref="A220:D220"/>
    <mergeCell ref="A221:F221"/>
    <mergeCell ref="A1:AJ1"/>
    <mergeCell ref="A2:AJ2"/>
    <mergeCell ref="A3:AJ3"/>
    <mergeCell ref="A4:AJ4"/>
    <mergeCell ref="A5:AJ5"/>
    <mergeCell ref="F6:AJ6"/>
    <mergeCell ref="A70:D70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44412.0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387" t="s">
        <v>4</v>
      </c>
      <c r="B7" s="388" t="s">
        <v>5</v>
      </c>
      <c r="C7" s="388" t="s">
        <v>6</v>
      </c>
      <c r="D7" s="389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387"/>
      <c r="B8" s="388"/>
      <c r="C8" s="388"/>
      <c r="D8" s="389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390" t="s">
        <v>10</v>
      </c>
      <c r="V8" s="390"/>
      <c r="W8" s="176" t="s">
        <v>12</v>
      </c>
      <c r="X8" s="176"/>
    </row>
    <row r="9" ht="21.0" customHeight="1">
      <c r="A9" s="387"/>
      <c r="B9" s="388"/>
      <c r="C9" s="388"/>
      <c r="D9" s="389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390"/>
      <c r="V9" s="390"/>
      <c r="W9" s="176"/>
      <c r="X9" s="176"/>
    </row>
    <row r="10" ht="14.25" customHeight="1">
      <c r="A10" s="387"/>
      <c r="B10" s="388"/>
      <c r="C10" s="388"/>
      <c r="D10" s="389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86" t="s">
        <v>20</v>
      </c>
      <c r="B11" s="37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386"/>
      <c r="B12" s="37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386"/>
      <c r="B13" s="37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>
        <v>1.0</v>
      </c>
      <c r="W13" s="61"/>
      <c r="X13" s="62"/>
    </row>
    <row r="14" ht="14.25" customHeight="1">
      <c r="A14" s="386"/>
      <c r="B14" s="37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386"/>
      <c r="B15" s="37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386"/>
      <c r="B16" s="37"/>
      <c r="C16" s="50" t="s">
        <v>32</v>
      </c>
      <c r="D16" s="51" t="s">
        <v>33</v>
      </c>
      <c r="E16" s="52">
        <v>35.0</v>
      </c>
      <c r="F16" s="53">
        <v>15.0</v>
      </c>
      <c r="G16" s="54">
        <f t="shared" ref="G16:G17" si="1">E16-F16</f>
        <v>20</v>
      </c>
      <c r="H16" s="55">
        <f t="shared" ref="H16:H17" si="2">F16/E16</f>
        <v>0.4285714286</v>
      </c>
      <c r="I16" s="54">
        <v>38.0</v>
      </c>
      <c r="J16" s="53">
        <v>15.0</v>
      </c>
      <c r="K16" s="54">
        <f t="shared" ref="K16:K17" si="3">I16-J16</f>
        <v>23</v>
      </c>
      <c r="L16" s="56">
        <f t="shared" ref="L16:L17" si="4">J16/I16</f>
        <v>0.3947368421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1.0</v>
      </c>
      <c r="W16" s="61"/>
      <c r="X16" s="62"/>
    </row>
    <row r="17" ht="14.25" customHeight="1">
      <c r="A17" s="386"/>
      <c r="B17" s="50" t="s">
        <v>34</v>
      </c>
      <c r="C17" s="50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7.0</v>
      </c>
      <c r="K17" s="54">
        <f t="shared" si="3"/>
        <v>1</v>
      </c>
      <c r="L17" s="56">
        <f t="shared" si="4"/>
        <v>0.875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386"/>
      <c r="B18" s="50"/>
      <c r="C18" s="50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/>
      <c r="V18" s="61">
        <v>1.0</v>
      </c>
      <c r="W18" s="61"/>
      <c r="X18" s="62"/>
    </row>
    <row r="19" ht="14.25" customHeight="1">
      <c r="A19" s="386"/>
      <c r="B19" s="50"/>
      <c r="C19" s="50"/>
      <c r="D19" s="51" t="s">
        <v>38</v>
      </c>
      <c r="E19" s="65">
        <v>10.0</v>
      </c>
      <c r="F19" s="53">
        <v>3.0</v>
      </c>
      <c r="G19" s="54">
        <f t="shared" ref="G19:G20" si="5">E19-F19</f>
        <v>7</v>
      </c>
      <c r="H19" s="55">
        <f t="shared" ref="H19:H20" si="6">F19/E19</f>
        <v>0.3</v>
      </c>
      <c r="I19" s="54">
        <v>10.0</v>
      </c>
      <c r="J19" s="53">
        <v>7.0</v>
      </c>
      <c r="K19" s="54">
        <f t="shared" ref="K19:K22" si="7">I19-J19</f>
        <v>3</v>
      </c>
      <c r="L19" s="56">
        <f t="shared" ref="L19:L22" si="8">J19/I19</f>
        <v>0.7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386"/>
      <c r="B20" s="50"/>
      <c r="C20" s="50"/>
      <c r="D20" s="51" t="s">
        <v>40</v>
      </c>
      <c r="E20" s="65">
        <v>80.0</v>
      </c>
      <c r="F20" s="53">
        <v>56.0</v>
      </c>
      <c r="G20" s="54">
        <f t="shared" si="5"/>
        <v>24</v>
      </c>
      <c r="H20" s="55">
        <f t="shared" si="6"/>
        <v>0.7</v>
      </c>
      <c r="I20" s="54">
        <v>70.0</v>
      </c>
      <c r="J20" s="53">
        <v>43.0</v>
      </c>
      <c r="K20" s="54">
        <f t="shared" si="7"/>
        <v>27</v>
      </c>
      <c r="L20" s="56">
        <f t="shared" si="8"/>
        <v>0.6142857143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386"/>
      <c r="B21" s="50"/>
      <c r="C21" s="50"/>
      <c r="D21" s="51" t="s">
        <v>41</v>
      </c>
      <c r="E21" s="65"/>
      <c r="F21" s="53"/>
      <c r="G21" s="54"/>
      <c r="H21" s="55"/>
      <c r="I21" s="54">
        <v>27.0</v>
      </c>
      <c r="J21" s="53">
        <v>10.0</v>
      </c>
      <c r="K21" s="54">
        <f t="shared" si="7"/>
        <v>17</v>
      </c>
      <c r="L21" s="56">
        <f t="shared" si="8"/>
        <v>0.3703703704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386"/>
      <c r="B22" s="50"/>
      <c r="C22" s="50"/>
      <c r="D22" s="51" t="s">
        <v>42</v>
      </c>
      <c r="E22" s="65">
        <v>48.0</v>
      </c>
      <c r="F22" s="53">
        <v>34.0</v>
      </c>
      <c r="G22" s="54">
        <f>E22-F22</f>
        <v>14</v>
      </c>
      <c r="H22" s="55">
        <f>F22/E22</f>
        <v>0.7083333333</v>
      </c>
      <c r="I22" s="54">
        <v>60.0</v>
      </c>
      <c r="J22" s="53">
        <v>39.0</v>
      </c>
      <c r="K22" s="54">
        <f t="shared" si="7"/>
        <v>21</v>
      </c>
      <c r="L22" s="56">
        <f t="shared" si="8"/>
        <v>0.65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386"/>
      <c r="B23" s="50"/>
      <c r="C23" s="50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1.0</v>
      </c>
      <c r="O23" s="59">
        <f t="shared" si="9"/>
        <v>4</v>
      </c>
      <c r="P23" s="55">
        <f t="shared" si="10"/>
        <v>0.2</v>
      </c>
      <c r="Q23" s="66">
        <v>10.0</v>
      </c>
      <c r="R23" s="53">
        <v>5.0</v>
      </c>
      <c r="S23" s="54">
        <v>6.0</v>
      </c>
      <c r="T23" s="56">
        <f>R23/Q23</f>
        <v>0.5</v>
      </c>
      <c r="U23" s="61"/>
      <c r="V23" s="61"/>
      <c r="W23" s="61"/>
      <c r="X23" s="62"/>
    </row>
    <row r="24" ht="14.25" customHeight="1">
      <c r="A24" s="386"/>
      <c r="B24" s="50"/>
      <c r="C24" s="50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386"/>
      <c r="B25" s="50"/>
      <c r="C25" s="50"/>
      <c r="D25" s="51" t="s">
        <v>45</v>
      </c>
      <c r="E25" s="65">
        <v>5.0</v>
      </c>
      <c r="F25" s="53">
        <v>4.0</v>
      </c>
      <c r="G25" s="54">
        <f>E25-F25</f>
        <v>1</v>
      </c>
      <c r="H25" s="55">
        <f>F25/E25</f>
        <v>0.8</v>
      </c>
      <c r="I25" s="54">
        <v>8.0</v>
      </c>
      <c r="J25" s="53">
        <v>2.0</v>
      </c>
      <c r="K25" s="54">
        <f t="shared" ref="K25:K30" si="11">I25-J25</f>
        <v>6</v>
      </c>
      <c r="L25" s="56">
        <f t="shared" ref="L25:L30" si="12">J25/I25</f>
        <v>0.25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386"/>
      <c r="B26" s="50"/>
      <c r="C26" s="50"/>
      <c r="D26" s="51" t="s">
        <v>46</v>
      </c>
      <c r="E26" s="65"/>
      <c r="F26" s="53"/>
      <c r="G26" s="54"/>
      <c r="H26" s="55"/>
      <c r="I26" s="54">
        <v>30.0</v>
      </c>
      <c r="J26" s="53">
        <v>14.0</v>
      </c>
      <c r="K26" s="54">
        <f t="shared" si="11"/>
        <v>16</v>
      </c>
      <c r="L26" s="56">
        <f t="shared" si="12"/>
        <v>0.4666666667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386"/>
      <c r="B27" s="50"/>
      <c r="C27" s="50"/>
      <c r="D27" s="51" t="s">
        <v>47</v>
      </c>
      <c r="E27" s="65"/>
      <c r="F27" s="53"/>
      <c r="G27" s="54"/>
      <c r="H27" s="55"/>
      <c r="I27" s="54">
        <v>15.0</v>
      </c>
      <c r="J27" s="53">
        <v>8.0</v>
      </c>
      <c r="K27" s="54">
        <f t="shared" si="11"/>
        <v>7</v>
      </c>
      <c r="L27" s="56">
        <f t="shared" si="12"/>
        <v>0.5333333333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386"/>
      <c r="B28" s="50"/>
      <c r="C28" s="50"/>
      <c r="D28" s="51" t="s">
        <v>48</v>
      </c>
      <c r="E28" s="65">
        <v>83.0</v>
      </c>
      <c r="F28" s="53">
        <v>23.0</v>
      </c>
      <c r="G28" s="54">
        <f t="shared" ref="G28:G29" si="13">E28-F28</f>
        <v>60</v>
      </c>
      <c r="H28" s="55">
        <f t="shared" ref="H28:H29" si="14">F28/E28</f>
        <v>0.2771084337</v>
      </c>
      <c r="I28" s="54">
        <v>24.0</v>
      </c>
      <c r="J28" s="53">
        <v>20.0</v>
      </c>
      <c r="K28" s="54">
        <f t="shared" si="11"/>
        <v>4</v>
      </c>
      <c r="L28" s="56">
        <f t="shared" si="12"/>
        <v>0.8333333333</v>
      </c>
      <c r="M28" s="66"/>
      <c r="N28" s="61"/>
      <c r="O28" s="59"/>
      <c r="P28" s="55"/>
      <c r="Q28" s="66">
        <v>10.0</v>
      </c>
      <c r="R28" s="53">
        <v>3.0</v>
      </c>
      <c r="S28" s="54">
        <f>Q28-R28</f>
        <v>7</v>
      </c>
      <c r="T28" s="56">
        <f>R28/Q28</f>
        <v>0.3</v>
      </c>
      <c r="U28" s="61"/>
      <c r="V28" s="61"/>
      <c r="W28" s="61"/>
      <c r="X28" s="62"/>
    </row>
    <row r="29" ht="14.25" customHeight="1">
      <c r="A29" s="386"/>
      <c r="B29" s="50"/>
      <c r="C29" s="50"/>
      <c r="D29" s="67" t="s">
        <v>49</v>
      </c>
      <c r="E29" s="65">
        <v>106.0</v>
      </c>
      <c r="F29" s="53">
        <v>91.0</v>
      </c>
      <c r="G29" s="54">
        <f t="shared" si="13"/>
        <v>15</v>
      </c>
      <c r="H29" s="55">
        <f t="shared" si="14"/>
        <v>0.858490566</v>
      </c>
      <c r="I29" s="68">
        <v>101.0</v>
      </c>
      <c r="J29" s="69">
        <v>92.0</v>
      </c>
      <c r="K29" s="54">
        <f t="shared" si="11"/>
        <v>9</v>
      </c>
      <c r="L29" s="56">
        <f t="shared" si="12"/>
        <v>0.9108910891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386"/>
      <c r="B30" s="50"/>
      <c r="C30" s="50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386"/>
      <c r="B31" s="50"/>
      <c r="C31" s="50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386"/>
      <c r="B32" s="50"/>
      <c r="C32" s="50" t="s">
        <v>35</v>
      </c>
      <c r="D32" s="51" t="s">
        <v>52</v>
      </c>
      <c r="E32" s="65">
        <v>14.0</v>
      </c>
      <c r="F32" s="53">
        <v>4.0</v>
      </c>
      <c r="G32" s="54">
        <f>E32-F32</f>
        <v>10</v>
      </c>
      <c r="H32" s="55">
        <f>F32/E32</f>
        <v>0.2857142857</v>
      </c>
      <c r="I32" s="54">
        <v>13.0</v>
      </c>
      <c r="J32" s="53">
        <v>13.0</v>
      </c>
      <c r="K32" s="54">
        <f>I32-J32</f>
        <v>0</v>
      </c>
      <c r="L32" s="56">
        <f>J32/I32</f>
        <v>1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386"/>
      <c r="B33" s="50"/>
      <c r="C33" s="50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386"/>
      <c r="B34" s="50"/>
      <c r="C34" s="50" t="s">
        <v>35</v>
      </c>
      <c r="D34" s="51" t="s">
        <v>54</v>
      </c>
      <c r="E34" s="65">
        <v>68.0</v>
      </c>
      <c r="F34" s="53">
        <v>60.0</v>
      </c>
      <c r="G34" s="54">
        <f>E34-F34</f>
        <v>8</v>
      </c>
      <c r="H34" s="55">
        <f>F34/E34</f>
        <v>0.8823529412</v>
      </c>
      <c r="I34" s="54">
        <v>14.0</v>
      </c>
      <c r="J34" s="53">
        <v>9.0</v>
      </c>
      <c r="K34" s="54">
        <f>I34-J34</f>
        <v>5</v>
      </c>
      <c r="L34" s="56">
        <f>J34/I34</f>
        <v>0.6428571429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386"/>
      <c r="B35" s="50"/>
      <c r="C35" s="50" t="s">
        <v>55</v>
      </c>
      <c r="D35" s="51" t="s">
        <v>56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>
        <v>2.0</v>
      </c>
      <c r="V35" s="61">
        <v>10.0</v>
      </c>
      <c r="W35" s="61"/>
      <c r="X35" s="62"/>
    </row>
    <row r="36" ht="14.25" customHeight="1">
      <c r="A36" s="386"/>
      <c r="B36" s="50"/>
      <c r="C36" s="50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386"/>
      <c r="B37" s="50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386"/>
      <c r="B38" s="50"/>
      <c r="C38" s="50" t="s">
        <v>60</v>
      </c>
      <c r="D38" s="51" t="s">
        <v>61</v>
      </c>
      <c r="E38" s="65">
        <v>51.0</v>
      </c>
      <c r="F38" s="53">
        <v>15.0</v>
      </c>
      <c r="G38" s="54">
        <f>E38-F38</f>
        <v>36</v>
      </c>
      <c r="H38" s="55">
        <f>F38/E38</f>
        <v>0.2941176471</v>
      </c>
      <c r="I38" s="54">
        <v>26.0</v>
      </c>
      <c r="J38" s="53">
        <v>13.0</v>
      </c>
      <c r="K38" s="54">
        <f>I38-J38</f>
        <v>13</v>
      </c>
      <c r="L38" s="56">
        <f>J38/I38</f>
        <v>0.5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/>
    </row>
    <row r="39" ht="14.25" customHeight="1">
      <c r="A39" s="386"/>
      <c r="B39" s="50"/>
      <c r="C39" s="50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/>
      <c r="W39" s="61"/>
      <c r="X39" s="62"/>
    </row>
    <row r="40" ht="14.25" customHeight="1">
      <c r="A40" s="386"/>
      <c r="B40" s="50"/>
      <c r="C40" s="50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/>
      <c r="X40" s="62">
        <v>1.0</v>
      </c>
    </row>
    <row r="41" ht="14.25" customHeight="1">
      <c r="A41" s="386"/>
      <c r="B41" s="50"/>
      <c r="C41" s="50"/>
      <c r="D41" s="51" t="s">
        <v>65</v>
      </c>
      <c r="E41" s="65">
        <v>31.0</v>
      </c>
      <c r="F41" s="53">
        <v>18.0</v>
      </c>
      <c r="G41" s="54">
        <f t="shared" ref="G41:G42" si="15">E41-F41</f>
        <v>13</v>
      </c>
      <c r="H41" s="55">
        <f t="shared" ref="H41:H42" si="16">F41/E41</f>
        <v>0.5806451613</v>
      </c>
      <c r="I41" s="54">
        <v>36.0</v>
      </c>
      <c r="J41" s="53">
        <v>25.0</v>
      </c>
      <c r="K41" s="54">
        <f t="shared" ref="K41:K42" si="17">I41-J41</f>
        <v>11</v>
      </c>
      <c r="L41" s="56">
        <f t="shared" ref="L41:L42" si="18">J41/I41</f>
        <v>0.6944444444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/>
      <c r="X41" s="62"/>
    </row>
    <row r="42" ht="14.25" customHeight="1">
      <c r="A42" s="386"/>
      <c r="B42" s="50"/>
      <c r="C42" s="50" t="s">
        <v>62</v>
      </c>
      <c r="D42" s="51" t="s">
        <v>66</v>
      </c>
      <c r="E42" s="65">
        <v>206.0</v>
      </c>
      <c r="F42" s="53">
        <v>174.0</v>
      </c>
      <c r="G42" s="54">
        <f t="shared" si="15"/>
        <v>32</v>
      </c>
      <c r="H42" s="55">
        <f t="shared" si="16"/>
        <v>0.8446601942</v>
      </c>
      <c r="I42" s="54">
        <v>250.0</v>
      </c>
      <c r="J42" s="53">
        <v>65.0</v>
      </c>
      <c r="K42" s="54">
        <f t="shared" si="17"/>
        <v>185</v>
      </c>
      <c r="L42" s="56">
        <f t="shared" si="18"/>
        <v>0.26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386"/>
      <c r="B43" s="50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386"/>
      <c r="B44" s="50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386"/>
      <c r="B45" s="50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386"/>
      <c r="B46" s="50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>
        <v>1.0</v>
      </c>
      <c r="W46" s="61"/>
      <c r="X46" s="62"/>
    </row>
    <row r="47" ht="14.25" customHeight="1">
      <c r="A47" s="386"/>
      <c r="B47" s="50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386"/>
      <c r="B48" s="50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386"/>
      <c r="B49" s="50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13.0</v>
      </c>
      <c r="K49" s="54">
        <f>I49-J49</f>
        <v>27</v>
      </c>
      <c r="L49" s="56">
        <f>J49/I49</f>
        <v>0.325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386"/>
      <c r="B50" s="50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2.0</v>
      </c>
      <c r="W50" s="61"/>
      <c r="X50" s="62"/>
    </row>
    <row r="51" ht="14.25" customHeight="1">
      <c r="A51" s="386"/>
      <c r="B51" s="50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386"/>
      <c r="B52" s="50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386"/>
      <c r="B53" s="50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/>
      <c r="W53" s="61"/>
      <c r="X53" s="62"/>
    </row>
    <row r="54" ht="14.25" customHeight="1">
      <c r="A54" s="386"/>
      <c r="B54" s="50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2.0</v>
      </c>
      <c r="W54" s="61"/>
      <c r="X54" s="62"/>
    </row>
    <row r="55" ht="14.25" customHeight="1">
      <c r="A55" s="386"/>
      <c r="B55" s="50"/>
      <c r="C55" s="50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386"/>
      <c r="B56" s="50"/>
      <c r="C56" s="50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386"/>
      <c r="B57" s="50"/>
      <c r="C57" s="50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386"/>
      <c r="B58" s="50" t="s">
        <v>93</v>
      </c>
      <c r="C58" s="50" t="s">
        <v>94</v>
      </c>
      <c r="D58" s="51" t="s">
        <v>95</v>
      </c>
      <c r="E58" s="65">
        <v>60.0</v>
      </c>
      <c r="F58" s="53">
        <v>34.0</v>
      </c>
      <c r="G58" s="54">
        <f>E58-F58</f>
        <v>26</v>
      </c>
      <c r="H58" s="55">
        <f>F58/E58</f>
        <v>0.5666666667</v>
      </c>
      <c r="I58" s="54">
        <v>48.0</v>
      </c>
      <c r="J58" s="53">
        <v>24.0</v>
      </c>
      <c r="K58" s="54">
        <f>I58-J58</f>
        <v>24</v>
      </c>
      <c r="L58" s="56">
        <f>J58/I58</f>
        <v>0.5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>
        <v>1.0</v>
      </c>
    </row>
    <row r="59" ht="14.25" customHeight="1">
      <c r="A59" s="386"/>
      <c r="B59" s="50"/>
      <c r="C59" s="50" t="s">
        <v>94</v>
      </c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386"/>
      <c r="B60" s="50"/>
      <c r="C60" s="50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386"/>
      <c r="B61" s="50"/>
      <c r="C61" s="50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386"/>
      <c r="B62" s="50"/>
      <c r="C62" s="50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386"/>
      <c r="B63" s="50"/>
      <c r="C63" s="50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386"/>
      <c r="B64" s="50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386"/>
      <c r="B65" s="50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386"/>
      <c r="B66" s="50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386"/>
      <c r="B67" s="50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/>
      <c r="W67" s="61"/>
      <c r="X67" s="62"/>
    </row>
    <row r="68" ht="14.25" customHeight="1">
      <c r="A68" s="386"/>
      <c r="B68" s="50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5.0</v>
      </c>
      <c r="K68" s="54">
        <f>I68-J68</f>
        <v>15</v>
      </c>
      <c r="L68" s="56">
        <f>J68/I68</f>
        <v>0.25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386"/>
      <c r="B69" s="50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386"/>
      <c r="B70" s="50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386"/>
      <c r="B71" s="50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2.0</v>
      </c>
      <c r="W71" s="61"/>
      <c r="X71" s="62"/>
    </row>
    <row r="72" ht="14.25" customHeight="1">
      <c r="A72" s="386"/>
      <c r="B72" s="50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386"/>
      <c r="B73" s="50"/>
      <c r="C73" s="50" t="s">
        <v>118</v>
      </c>
      <c r="D73" s="51" t="s">
        <v>119</v>
      </c>
      <c r="E73" s="65">
        <v>12.0</v>
      </c>
      <c r="F73" s="53">
        <v>2.0</v>
      </c>
      <c r="G73" s="54">
        <f t="shared" ref="G73:G75" si="19">E73-F73</f>
        <v>10</v>
      </c>
      <c r="H73" s="55">
        <f t="shared" ref="H73:H75" si="20">F73/E73</f>
        <v>0.1666666667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3.0</v>
      </c>
      <c r="W73" s="61"/>
      <c r="X73" s="62"/>
    </row>
    <row r="74" ht="14.25" customHeight="1">
      <c r="A74" s="386"/>
      <c r="B74" s="50" t="s">
        <v>120</v>
      </c>
      <c r="C74" s="50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>
        <v>1.0</v>
      </c>
      <c r="V74" s="61">
        <v>4.0</v>
      </c>
      <c r="W74" s="61"/>
      <c r="X74" s="62">
        <v>1.0</v>
      </c>
    </row>
    <row r="75" ht="14.25" customHeight="1">
      <c r="A75" s="386"/>
      <c r="B75" s="50"/>
      <c r="C75" s="50"/>
      <c r="D75" s="51" t="s">
        <v>123</v>
      </c>
      <c r="E75" s="65">
        <v>40.0</v>
      </c>
      <c r="F75" s="53">
        <v>13.0</v>
      </c>
      <c r="G75" s="54">
        <f t="shared" si="19"/>
        <v>27</v>
      </c>
      <c r="H75" s="55">
        <f t="shared" si="20"/>
        <v>0.325</v>
      </c>
      <c r="I75" s="54">
        <v>80.0</v>
      </c>
      <c r="J75" s="53">
        <v>7.0</v>
      </c>
      <c r="K75" s="54">
        <f t="shared" si="21"/>
        <v>73</v>
      </c>
      <c r="L75" s="56">
        <f t="shared" si="22"/>
        <v>0.0875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386"/>
      <c r="B76" s="50"/>
      <c r="C76" s="50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386"/>
      <c r="B77" s="50"/>
      <c r="C77" s="50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386"/>
      <c r="B78" s="50"/>
      <c r="C78" s="50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386"/>
      <c r="B79" s="50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386"/>
      <c r="B80" s="50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386"/>
      <c r="B81" s="50"/>
      <c r="C81" s="50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386"/>
      <c r="B82" s="50"/>
      <c r="C82" s="50"/>
      <c r="D82" s="51" t="s">
        <v>134</v>
      </c>
      <c r="E82" s="65">
        <v>10.0</v>
      </c>
      <c r="F82" s="53">
        <v>6.0</v>
      </c>
      <c r="G82" s="54">
        <f>E82-F82</f>
        <v>4</v>
      </c>
      <c r="H82" s="55">
        <f>F82/E82</f>
        <v>0.6</v>
      </c>
      <c r="I82" s="54">
        <v>20.0</v>
      </c>
      <c r="J82" s="53">
        <v>7.0</v>
      </c>
      <c r="K82" s="54">
        <f>I82-J82</f>
        <v>13</v>
      </c>
      <c r="L82" s="56">
        <f>J82/I82</f>
        <v>0.35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2.0</v>
      </c>
      <c r="W82" s="61"/>
      <c r="X82" s="62"/>
    </row>
    <row r="83" ht="14.25" customHeight="1">
      <c r="A83" s="386"/>
      <c r="B83" s="50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386"/>
      <c r="B84" s="50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386"/>
      <c r="B85" s="50" t="s">
        <v>139</v>
      </c>
      <c r="C85" s="50" t="s">
        <v>140</v>
      </c>
      <c r="D85" s="51" t="s">
        <v>141</v>
      </c>
      <c r="E85" s="65">
        <v>8.0</v>
      </c>
      <c r="F85" s="53">
        <v>3.0</v>
      </c>
      <c r="G85" s="54">
        <f>E85-F85</f>
        <v>5</v>
      </c>
      <c r="H85" s="55">
        <f>F85/E85</f>
        <v>0.375</v>
      </c>
      <c r="I85" s="54">
        <v>12.0</v>
      </c>
      <c r="J85" s="53">
        <v>1.0</v>
      </c>
      <c r="K85" s="54">
        <f>I85-J85</f>
        <v>11</v>
      </c>
      <c r="L85" s="56">
        <f>J85/I85</f>
        <v>0.08333333333</v>
      </c>
      <c r="M85" s="66"/>
      <c r="N85" s="61"/>
      <c r="O85" s="59"/>
      <c r="P85" s="55"/>
      <c r="Q85" s="66"/>
      <c r="R85" s="53"/>
      <c r="S85" s="54"/>
      <c r="T85" s="56"/>
      <c r="U85" s="61">
        <v>3.0</v>
      </c>
      <c r="V85" s="61">
        <v>2.0</v>
      </c>
      <c r="W85" s="61"/>
      <c r="X85" s="62"/>
    </row>
    <row r="86" ht="14.25" customHeight="1">
      <c r="A86" s="386"/>
      <c r="B86" s="50"/>
      <c r="C86" s="50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386"/>
      <c r="B87" s="50"/>
      <c r="C87" s="50" t="s">
        <v>140</v>
      </c>
      <c r="D87" s="51" t="s">
        <v>143</v>
      </c>
      <c r="E87" s="65">
        <v>3.0</v>
      </c>
      <c r="F87" s="53">
        <v>0.0</v>
      </c>
      <c r="G87" s="54">
        <f>E87-F87</f>
        <v>3</v>
      </c>
      <c r="H87" s="55">
        <f>F87/E87</f>
        <v>0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386"/>
      <c r="B88" s="50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386"/>
      <c r="B89" s="50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386"/>
      <c r="B90" s="50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386"/>
      <c r="B91" s="50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/>
      <c r="W91" s="61"/>
      <c r="X91" s="62"/>
    </row>
    <row r="92" ht="14.25" customHeight="1">
      <c r="A92" s="386"/>
      <c r="B92" s="50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386"/>
      <c r="B93" s="50"/>
      <c r="C93" s="50" t="s">
        <v>155</v>
      </c>
      <c r="D93" s="51" t="s">
        <v>156</v>
      </c>
      <c r="E93" s="65">
        <v>23.0</v>
      </c>
      <c r="F93" s="53">
        <v>6.0</v>
      </c>
      <c r="G93" s="54">
        <f t="shared" ref="G93:G97" si="25">E93-F93</f>
        <v>17</v>
      </c>
      <c r="H93" s="55">
        <f t="shared" ref="H93:H97" si="26">F93/E93</f>
        <v>0.2608695652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386"/>
      <c r="B94" s="50"/>
      <c r="C94" s="50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579</v>
      </c>
      <c r="G95" s="77">
        <f t="shared" si="25"/>
        <v>360</v>
      </c>
      <c r="H95" s="33">
        <f t="shared" si="26"/>
        <v>0.6166134185</v>
      </c>
      <c r="I95" s="32">
        <f t="shared" ref="I95:J95" si="28">SUM(I11:I94)</f>
        <v>1024</v>
      </c>
      <c r="J95" s="32">
        <f t="shared" si="28"/>
        <v>452</v>
      </c>
      <c r="K95" s="32">
        <f t="shared" ref="K95:K97" si="34">I95-J95</f>
        <v>572</v>
      </c>
      <c r="L95" s="78">
        <f t="shared" ref="L95:L97" si="35">J95/I95</f>
        <v>0.44140625</v>
      </c>
      <c r="M95" s="79">
        <f t="shared" ref="M95:N95" si="29">SUM(M11:M94)</f>
        <v>10</v>
      </c>
      <c r="N95" s="79">
        <f t="shared" si="29"/>
        <v>1</v>
      </c>
      <c r="O95" s="80">
        <f t="shared" ref="O95:O96" si="36">M95-N95</f>
        <v>9</v>
      </c>
      <c r="P95" s="33">
        <f t="shared" ref="P95:P96" si="37">N95/M95</f>
        <v>0.1</v>
      </c>
      <c r="Q95" s="79">
        <f t="shared" ref="Q95:R95" si="30">SUM(Q11:Q94)</f>
        <v>22</v>
      </c>
      <c r="R95" s="79">
        <f t="shared" si="30"/>
        <v>8</v>
      </c>
      <c r="S95" s="81">
        <f t="shared" si="31"/>
        <v>14</v>
      </c>
      <c r="T95" s="78">
        <f t="shared" si="32"/>
        <v>0.3636363636</v>
      </c>
      <c r="U95" s="77">
        <f t="shared" ref="U95:X95" si="33">SUM(U11:U94)</f>
        <v>13</v>
      </c>
      <c r="V95" s="77">
        <f t="shared" si="33"/>
        <v>39</v>
      </c>
      <c r="W95" s="77">
        <f t="shared" si="33"/>
        <v>0</v>
      </c>
      <c r="X95" s="82">
        <f t="shared" si="33"/>
        <v>3</v>
      </c>
    </row>
    <row r="96" ht="14.25" customHeight="1">
      <c r="A96" s="391" t="s">
        <v>159</v>
      </c>
      <c r="B96" s="102" t="s">
        <v>160</v>
      </c>
      <c r="C96" s="102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>
        <v>2.0</v>
      </c>
      <c r="X96" s="93">
        <v>1.0</v>
      </c>
    </row>
    <row r="97" ht="14.25" customHeight="1">
      <c r="A97" s="391"/>
      <c r="B97" s="102"/>
      <c r="C97" s="102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5.0</v>
      </c>
      <c r="K97" s="98">
        <f t="shared" si="34"/>
        <v>10</v>
      </c>
      <c r="L97" s="99">
        <f t="shared" si="35"/>
        <v>0.3333333333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391"/>
      <c r="B98" s="102"/>
      <c r="C98" s="102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391"/>
      <c r="B99" s="102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391"/>
      <c r="B100" s="102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7.0</v>
      </c>
      <c r="K100" s="98">
        <f t="shared" si="38"/>
        <v>13</v>
      </c>
      <c r="L100" s="99">
        <f t="shared" si="39"/>
        <v>0.35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>
        <v>1.0</v>
      </c>
      <c r="W100" s="95"/>
      <c r="X100" s="101"/>
    </row>
    <row r="101" ht="14.25" customHeight="1">
      <c r="A101" s="391"/>
      <c r="B101" s="102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391"/>
      <c r="B102" s="102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391"/>
      <c r="B103" s="102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391"/>
      <c r="B104" s="102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391"/>
      <c r="B105" s="102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2.0</v>
      </c>
      <c r="W105" s="95"/>
      <c r="X105" s="101"/>
    </row>
    <row r="106" ht="14.25" customHeight="1">
      <c r="A106" s="391"/>
      <c r="B106" s="102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2.0</v>
      </c>
      <c r="W106" s="95"/>
      <c r="X106" s="101"/>
    </row>
    <row r="107" ht="14.25" customHeight="1">
      <c r="A107" s="391"/>
      <c r="B107" s="102"/>
      <c r="C107" s="102" t="s">
        <v>182</v>
      </c>
      <c r="D107" s="85" t="s">
        <v>183</v>
      </c>
      <c r="E107" s="94">
        <v>8.0</v>
      </c>
      <c r="F107" s="95">
        <v>6.0</v>
      </c>
      <c r="G107" s="96">
        <f>E107-F107</f>
        <v>2</v>
      </c>
      <c r="H107" s="97">
        <f>F107/E107</f>
        <v>0.75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391"/>
      <c r="B108" s="102"/>
      <c r="C108" s="102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391"/>
      <c r="B109" s="102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391"/>
      <c r="B110" s="102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391"/>
      <c r="B111" s="102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391"/>
      <c r="B112" s="102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391"/>
      <c r="B113" s="102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1.0</v>
      </c>
      <c r="W113" s="95"/>
      <c r="X113" s="101"/>
    </row>
    <row r="114" ht="14.25" customHeight="1">
      <c r="A114" s="391"/>
      <c r="B114" s="102"/>
      <c r="C114" s="102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391"/>
      <c r="B115" s="102"/>
      <c r="C115" s="102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391"/>
      <c r="B116" s="102"/>
      <c r="C116" s="102"/>
      <c r="D116" s="85" t="s">
        <v>197</v>
      </c>
      <c r="E116" s="94">
        <v>33.0</v>
      </c>
      <c r="F116" s="95">
        <v>18.0</v>
      </c>
      <c r="G116" s="96">
        <f>E116-F116</f>
        <v>15</v>
      </c>
      <c r="H116" s="97">
        <f>F116/E116</f>
        <v>0.5454545455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391"/>
      <c r="B117" s="102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2.0</v>
      </c>
      <c r="W117" s="95"/>
      <c r="X117" s="101"/>
    </row>
    <row r="118" ht="14.25" customHeight="1">
      <c r="A118" s="391"/>
      <c r="B118" s="102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391"/>
      <c r="B119" s="102"/>
      <c r="C119" s="102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/>
    </row>
    <row r="120" ht="14.25" customHeight="1">
      <c r="A120" s="391"/>
      <c r="B120" s="102"/>
      <c r="C120" s="102"/>
      <c r="D120" s="85" t="s">
        <v>205</v>
      </c>
      <c r="E120" s="103">
        <v>10.0</v>
      </c>
      <c r="F120" s="95">
        <v>4.0</v>
      </c>
      <c r="G120" s="96">
        <f t="shared" ref="G120:G123" si="42">E120-F120</f>
        <v>6</v>
      </c>
      <c r="H120" s="97">
        <f t="shared" ref="H120:H123" si="43">F120/E120</f>
        <v>0.4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391"/>
      <c r="B121" s="102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391"/>
      <c r="B122" s="102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391"/>
      <c r="B123" s="102"/>
      <c r="C123" s="102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10.0</v>
      </c>
      <c r="K123" s="98">
        <f t="shared" si="44"/>
        <v>57</v>
      </c>
      <c r="L123" s="99">
        <f t="shared" si="45"/>
        <v>0.1492537313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2.0</v>
      </c>
      <c r="W123" s="95"/>
      <c r="X123" s="101">
        <v>4.0</v>
      </c>
    </row>
    <row r="124" ht="14.25" customHeight="1">
      <c r="A124" s="391"/>
      <c r="B124" s="102"/>
      <c r="C124" s="102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4.0</v>
      </c>
      <c r="V124" s="95">
        <v>1.0</v>
      </c>
      <c r="W124" s="95"/>
      <c r="X124" s="101"/>
    </row>
    <row r="125" ht="14.25" customHeight="1">
      <c r="A125" s="391"/>
      <c r="B125" s="102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391"/>
      <c r="B126" s="102"/>
      <c r="C126" s="102" t="s">
        <v>216</v>
      </c>
      <c r="D126" s="85" t="s">
        <v>217</v>
      </c>
      <c r="E126" s="94">
        <v>70.0</v>
      </c>
      <c r="F126" s="95">
        <v>47.0</v>
      </c>
      <c r="G126" s="96">
        <f t="shared" ref="G126:G129" si="46">E126-F126</f>
        <v>23</v>
      </c>
      <c r="H126" s="97">
        <f t="shared" ref="H126:H129" si="47">F126/E126</f>
        <v>0.6714285714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1.0</v>
      </c>
      <c r="W126" s="95"/>
      <c r="X126" s="101"/>
    </row>
    <row r="127" ht="14.25" customHeight="1">
      <c r="A127" s="391"/>
      <c r="B127" s="102"/>
      <c r="C127" s="102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19.0</v>
      </c>
      <c r="K127" s="98">
        <f t="shared" ref="K127:K129" si="48">I127-J127</f>
        <v>9</v>
      </c>
      <c r="L127" s="99">
        <f t="shared" ref="L127:L129" si="49">J127/I127</f>
        <v>0.6785714286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391"/>
      <c r="B128" s="102"/>
      <c r="C128" s="102" t="s">
        <v>216</v>
      </c>
      <c r="D128" s="85" t="s">
        <v>219</v>
      </c>
      <c r="E128" s="94">
        <v>2.0</v>
      </c>
      <c r="F128" s="95">
        <v>1.0</v>
      </c>
      <c r="G128" s="96">
        <f t="shared" si="46"/>
        <v>1</v>
      </c>
      <c r="H128" s="97">
        <f t="shared" si="47"/>
        <v>0.5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391"/>
      <c r="B129" s="102"/>
      <c r="C129" s="102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4.0</v>
      </c>
      <c r="K129" s="98">
        <f t="shared" si="48"/>
        <v>6</v>
      </c>
      <c r="L129" s="99">
        <f t="shared" si="49"/>
        <v>0.4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391"/>
      <c r="B130" s="102"/>
      <c r="C130" s="102"/>
      <c r="D130" s="85" t="s">
        <v>558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391"/>
      <c r="B131" s="102"/>
      <c r="C131" s="102"/>
      <c r="D131" s="85" t="s">
        <v>221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/>
      <c r="V131" s="95"/>
      <c r="W131" s="95"/>
      <c r="X131" s="101"/>
    </row>
    <row r="132" ht="14.25" customHeight="1">
      <c r="A132" s="391"/>
      <c r="B132" s="102"/>
      <c r="C132" s="102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391"/>
      <c r="B133" s="102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391"/>
      <c r="B134" s="102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391"/>
      <c r="B135" s="102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391"/>
      <c r="B136" s="102"/>
      <c r="C136" s="102" t="s">
        <v>229</v>
      </c>
      <c r="D136" s="85" t="s">
        <v>230</v>
      </c>
      <c r="E136" s="94">
        <v>3.0</v>
      </c>
      <c r="F136" s="95">
        <v>0.0</v>
      </c>
      <c r="G136" s="96">
        <f>E136-F136</f>
        <v>3</v>
      </c>
      <c r="H136" s="97">
        <f>F136/E136</f>
        <v>0</v>
      </c>
      <c r="I136" s="96">
        <v>12.0</v>
      </c>
      <c r="J136" s="95">
        <v>0.0</v>
      </c>
      <c r="K136" s="98">
        <f>I136-J136</f>
        <v>12</v>
      </c>
      <c r="L136" s="99">
        <f>J136/I136</f>
        <v>0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391"/>
      <c r="B137" s="102"/>
      <c r="C137" s="102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391"/>
      <c r="B138" s="102"/>
      <c r="C138" s="102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391"/>
      <c r="B139" s="102"/>
      <c r="C139" s="102"/>
      <c r="D139" s="85" t="s">
        <v>233</v>
      </c>
      <c r="E139" s="94"/>
      <c r="F139" s="95"/>
      <c r="G139" s="96"/>
      <c r="H139" s="97"/>
      <c r="I139" s="96">
        <v>10.0</v>
      </c>
      <c r="J139" s="95">
        <v>0.0</v>
      </c>
      <c r="K139" s="98">
        <f t="shared" ref="K139:K142" si="50">I139-J139</f>
        <v>10</v>
      </c>
      <c r="L139" s="99">
        <f t="shared" ref="L139:L142" si="51">J139/I139</f>
        <v>0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391"/>
      <c r="B140" s="102"/>
      <c r="C140" s="102" t="s">
        <v>234</v>
      </c>
      <c r="D140" s="85" t="s">
        <v>235</v>
      </c>
      <c r="E140" s="94">
        <v>10.0</v>
      </c>
      <c r="F140" s="95">
        <v>8.0</v>
      </c>
      <c r="G140" s="96">
        <f>E140-F140</f>
        <v>2</v>
      </c>
      <c r="H140" s="97">
        <f>F140/E140</f>
        <v>0.8</v>
      </c>
      <c r="I140" s="96">
        <v>26.0</v>
      </c>
      <c r="J140" s="95">
        <v>10.0</v>
      </c>
      <c r="K140" s="98">
        <f t="shared" si="50"/>
        <v>16</v>
      </c>
      <c r="L140" s="99">
        <f t="shared" si="51"/>
        <v>0.3846153846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391"/>
      <c r="B141" s="102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391"/>
      <c r="B142" s="102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391"/>
      <c r="B143" s="102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391"/>
      <c r="B144" s="102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391"/>
      <c r="B145" s="102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391"/>
      <c r="B146" s="102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391"/>
      <c r="B147" s="102" t="s">
        <v>245</v>
      </c>
      <c r="C147" s="102" t="s">
        <v>246</v>
      </c>
      <c r="D147" s="85" t="s">
        <v>247</v>
      </c>
      <c r="E147" s="94">
        <v>28.0</v>
      </c>
      <c r="F147" s="95">
        <v>16.0</v>
      </c>
      <c r="G147" s="96">
        <f>E147-F147</f>
        <v>12</v>
      </c>
      <c r="H147" s="97">
        <f>F147/E147</f>
        <v>0.5714285714</v>
      </c>
      <c r="I147" s="96">
        <v>20.0</v>
      </c>
      <c r="J147" s="95">
        <v>11.0</v>
      </c>
      <c r="K147" s="98">
        <f>I147-J147</f>
        <v>9</v>
      </c>
      <c r="L147" s="99">
        <f>J147/I147</f>
        <v>0.55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2.0</v>
      </c>
      <c r="W147" s="95"/>
      <c r="X147" s="101"/>
    </row>
    <row r="148" ht="14.25" customHeight="1">
      <c r="A148" s="391"/>
      <c r="B148" s="102"/>
      <c r="C148" s="102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391"/>
      <c r="B149" s="102"/>
      <c r="C149" s="102" t="s">
        <v>249</v>
      </c>
      <c r="D149" s="85" t="s">
        <v>250</v>
      </c>
      <c r="E149" s="94">
        <v>24.0</v>
      </c>
      <c r="F149" s="95">
        <v>16.0</v>
      </c>
      <c r="G149" s="96">
        <f>E149-F149</f>
        <v>8</v>
      </c>
      <c r="H149" s="97">
        <f>F149/E149</f>
        <v>0.6666666667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391"/>
      <c r="B150" s="102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391"/>
      <c r="B151" s="102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391"/>
      <c r="B152" s="102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391"/>
      <c r="B153" s="102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391"/>
      <c r="B154" s="102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391"/>
      <c r="B155" s="102"/>
      <c r="C155" s="102" t="s">
        <v>258</v>
      </c>
      <c r="D155" s="85" t="s">
        <v>259</v>
      </c>
      <c r="E155" s="94">
        <v>10.0</v>
      </c>
      <c r="F155" s="95">
        <v>7.0</v>
      </c>
      <c r="G155" s="96">
        <f>E155-F155</f>
        <v>3</v>
      </c>
      <c r="H155" s="97">
        <f>F155/E155</f>
        <v>0.7</v>
      </c>
      <c r="I155" s="96">
        <v>8.0</v>
      </c>
      <c r="J155" s="95">
        <v>7.0</v>
      </c>
      <c r="K155" s="98">
        <f>I155-J155</f>
        <v>1</v>
      </c>
      <c r="L155" s="99">
        <f>J155/I155</f>
        <v>0.875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391"/>
      <c r="B156" s="102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391"/>
      <c r="B157" s="102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391"/>
      <c r="B158" s="102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218</v>
      </c>
      <c r="G159" s="107">
        <f t="shared" ref="G159:G160" si="61">E159-F159</f>
        <v>138</v>
      </c>
      <c r="H159" s="108">
        <f t="shared" ref="H159:H160" si="62">F159/E159</f>
        <v>0.6123595506</v>
      </c>
      <c r="I159" s="107">
        <f t="shared" ref="I159:J159" si="55">SUM(I96:I158)</f>
        <v>276</v>
      </c>
      <c r="J159" s="107">
        <f t="shared" si="55"/>
        <v>83</v>
      </c>
      <c r="K159" s="109">
        <f t="shared" si="56"/>
        <v>193</v>
      </c>
      <c r="L159" s="110">
        <f t="shared" si="57"/>
        <v>0.3007246377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11</v>
      </c>
      <c r="V159" s="107">
        <f t="shared" si="60"/>
        <v>41</v>
      </c>
      <c r="W159" s="107">
        <f t="shared" si="60"/>
        <v>4</v>
      </c>
      <c r="X159" s="111">
        <f t="shared" si="60"/>
        <v>6</v>
      </c>
    </row>
    <row r="160" ht="14.25" customHeight="1">
      <c r="A160" s="386" t="s">
        <v>267</v>
      </c>
      <c r="B160" s="392" t="s">
        <v>268</v>
      </c>
      <c r="C160" s="392" t="s">
        <v>269</v>
      </c>
      <c r="D160" s="113" t="s">
        <v>270</v>
      </c>
      <c r="E160" s="114">
        <v>19.0</v>
      </c>
      <c r="F160" s="115">
        <v>8.0</v>
      </c>
      <c r="G160" s="116">
        <f t="shared" si="61"/>
        <v>11</v>
      </c>
      <c r="H160" s="117">
        <f t="shared" si="62"/>
        <v>0.4210526316</v>
      </c>
      <c r="I160" s="116">
        <v>15.0</v>
      </c>
      <c r="J160" s="115">
        <v>10.0</v>
      </c>
      <c r="K160" s="118">
        <f t="shared" si="56"/>
        <v>5</v>
      </c>
      <c r="L160" s="119">
        <f t="shared" si="57"/>
        <v>0.6666666667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386"/>
      <c r="B161" s="392"/>
      <c r="C161" s="392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386"/>
      <c r="B162" s="392"/>
      <c r="C162" s="392"/>
      <c r="D162" s="123" t="s">
        <v>272</v>
      </c>
      <c r="E162" s="124">
        <v>10.0</v>
      </c>
      <c r="F162" s="121">
        <v>8.0</v>
      </c>
      <c r="G162" s="125">
        <f>E162-F162</f>
        <v>2</v>
      </c>
      <c r="H162" s="126">
        <f>F162/E162</f>
        <v>0.8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386"/>
      <c r="B163" s="392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386"/>
      <c r="B164" s="392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386"/>
      <c r="B165" s="392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9.0</v>
      </c>
      <c r="K165" s="127">
        <f>I165-J165</f>
        <v>11</v>
      </c>
      <c r="L165" s="128">
        <f>J165/I165</f>
        <v>0.45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386"/>
      <c r="B166" s="392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386"/>
      <c r="B167" s="392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2.0</v>
      </c>
      <c r="W167" s="121"/>
      <c r="X167" s="122"/>
    </row>
    <row r="168" ht="14.25" customHeight="1">
      <c r="A168" s="386"/>
      <c r="B168" s="392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386"/>
      <c r="B169" s="392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386"/>
      <c r="B170" s="392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386"/>
      <c r="B171" s="392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386"/>
      <c r="B172" s="392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386"/>
      <c r="B173" s="392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386"/>
      <c r="B174" s="129" t="s">
        <v>290</v>
      </c>
      <c r="C174" s="129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28.0</v>
      </c>
      <c r="K174" s="127">
        <f t="shared" ref="K174:K175" si="67">I174-J174</f>
        <v>26</v>
      </c>
      <c r="L174" s="128">
        <f t="shared" ref="L174:L175" si="68">J174/I174</f>
        <v>0.5185185185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386"/>
      <c r="B175" s="129"/>
      <c r="C175" s="129"/>
      <c r="D175" s="123" t="s">
        <v>293</v>
      </c>
      <c r="E175" s="124">
        <v>10.0</v>
      </c>
      <c r="F175" s="121">
        <v>6.0</v>
      </c>
      <c r="G175" s="125">
        <f t="shared" si="65"/>
        <v>4</v>
      </c>
      <c r="H175" s="126">
        <f t="shared" si="66"/>
        <v>0.6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386"/>
      <c r="B176" s="129"/>
      <c r="C176" s="129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2.0</v>
      </c>
      <c r="W176" s="121"/>
      <c r="X176" s="122"/>
    </row>
    <row r="177" ht="14.25" customHeight="1">
      <c r="A177" s="386"/>
      <c r="B177" s="129"/>
      <c r="C177" s="129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386"/>
      <c r="B178" s="129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386"/>
      <c r="B179" s="129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386"/>
      <c r="B180" s="129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386"/>
      <c r="B181" s="129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4.0</v>
      </c>
      <c r="W181" s="121"/>
      <c r="X181" s="122"/>
    </row>
    <row r="182" ht="14.25" customHeight="1">
      <c r="A182" s="386"/>
      <c r="B182" s="129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3.0</v>
      </c>
      <c r="W182" s="121"/>
      <c r="X182" s="122"/>
    </row>
    <row r="183" ht="14.25" customHeight="1">
      <c r="A183" s="386"/>
      <c r="B183" s="129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386"/>
      <c r="B184" s="129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386"/>
      <c r="B185" s="129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/>
      <c r="W185" s="121"/>
      <c r="X185" s="122"/>
    </row>
    <row r="186" ht="14.25" customHeight="1">
      <c r="A186" s="386"/>
      <c r="B186" s="129"/>
      <c r="C186" s="129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386"/>
      <c r="B187" s="129"/>
      <c r="C187" s="129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386"/>
      <c r="B188" s="129" t="s">
        <v>312</v>
      </c>
      <c r="C188" s="129" t="s">
        <v>313</v>
      </c>
      <c r="D188" s="123" t="s">
        <v>314</v>
      </c>
      <c r="E188" s="124">
        <v>20.0</v>
      </c>
      <c r="F188" s="121">
        <v>11.0</v>
      </c>
      <c r="G188" s="125">
        <f t="shared" si="69"/>
        <v>9</v>
      </c>
      <c r="H188" s="126">
        <f t="shared" si="70"/>
        <v>0.55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386"/>
      <c r="B189" s="129"/>
      <c r="C189" s="129"/>
      <c r="D189" s="131" t="s">
        <v>315</v>
      </c>
      <c r="E189" s="124"/>
      <c r="F189" s="121"/>
      <c r="G189" s="125"/>
      <c r="H189" s="126"/>
      <c r="I189" s="125">
        <v>17.0</v>
      </c>
      <c r="J189" s="121">
        <v>2.0</v>
      </c>
      <c r="K189" s="127">
        <f t="shared" si="71"/>
        <v>15</v>
      </c>
      <c r="L189" s="128">
        <f t="shared" si="72"/>
        <v>0.1176470588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386"/>
      <c r="B190" s="129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386"/>
      <c r="B191" s="129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386"/>
      <c r="B192" s="129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386"/>
      <c r="B193" s="129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386"/>
      <c r="B194" s="129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>
        <v>1.0</v>
      </c>
      <c r="W194" s="121"/>
      <c r="X194" s="122"/>
    </row>
    <row r="195" ht="14.25" customHeight="1">
      <c r="A195" s="386"/>
      <c r="B195" s="129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386"/>
      <c r="B196" s="129"/>
      <c r="C196" s="129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386"/>
      <c r="B197" s="129"/>
      <c r="C197" s="129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386"/>
      <c r="B198" s="129"/>
      <c r="C198" s="129"/>
      <c r="D198" s="123" t="s">
        <v>326</v>
      </c>
      <c r="E198" s="124"/>
      <c r="F198" s="121"/>
      <c r="G198" s="125"/>
      <c r="H198" s="126"/>
      <c r="I198" s="125">
        <v>15.0</v>
      </c>
      <c r="J198" s="121">
        <v>8.0</v>
      </c>
      <c r="K198" s="127">
        <f>I198-J198</f>
        <v>7</v>
      </c>
      <c r="L198" s="128">
        <f>J198/I198</f>
        <v>0.5333333333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386"/>
      <c r="B199" s="129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386"/>
      <c r="B200" s="129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>
        <v>1.0</v>
      </c>
      <c r="W200" s="121"/>
      <c r="X200" s="122"/>
    </row>
    <row r="201" ht="14.25" customHeight="1">
      <c r="A201" s="386"/>
      <c r="B201" s="129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386"/>
      <c r="B202" s="129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386"/>
      <c r="B203" s="129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386"/>
      <c r="B204" s="129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386"/>
      <c r="B205" s="129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386"/>
      <c r="B206" s="129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386"/>
      <c r="B207" s="129" t="s">
        <v>337</v>
      </c>
      <c r="C207" s="129" t="s">
        <v>338</v>
      </c>
      <c r="D207" s="123" t="s">
        <v>339</v>
      </c>
      <c r="E207" s="124">
        <v>20.0</v>
      </c>
      <c r="F207" s="121">
        <v>13.0</v>
      </c>
      <c r="G207" s="125">
        <f t="shared" ref="G207:G210" si="73">E207-F207</f>
        <v>7</v>
      </c>
      <c r="H207" s="126">
        <f t="shared" ref="H207:H210" si="74">F207/E207</f>
        <v>0.65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386"/>
      <c r="B208" s="129"/>
      <c r="C208" s="129" t="s">
        <v>340</v>
      </c>
      <c r="D208" s="123" t="s">
        <v>341</v>
      </c>
      <c r="E208" s="124">
        <v>56.0</v>
      </c>
      <c r="F208" s="121">
        <v>28.0</v>
      </c>
      <c r="G208" s="125">
        <f t="shared" si="73"/>
        <v>28</v>
      </c>
      <c r="H208" s="126">
        <f t="shared" si="74"/>
        <v>0.5</v>
      </c>
      <c r="I208" s="125">
        <v>89.0</v>
      </c>
      <c r="J208" s="121">
        <v>29.0</v>
      </c>
      <c r="K208" s="127">
        <f t="shared" si="75"/>
        <v>60</v>
      </c>
      <c r="L208" s="128">
        <f t="shared" si="76"/>
        <v>0.3258426966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386"/>
      <c r="B209" s="129"/>
      <c r="C209" s="129"/>
      <c r="D209" s="123" t="s">
        <v>342</v>
      </c>
      <c r="E209" s="124">
        <v>15.0</v>
      </c>
      <c r="F209" s="121">
        <v>8.0</v>
      </c>
      <c r="G209" s="125">
        <f t="shared" si="73"/>
        <v>7</v>
      </c>
      <c r="H209" s="126">
        <f t="shared" si="74"/>
        <v>0.5333333333</v>
      </c>
      <c r="I209" s="125">
        <v>10.0</v>
      </c>
      <c r="J209" s="121">
        <v>5.0</v>
      </c>
      <c r="K209" s="127">
        <f t="shared" si="75"/>
        <v>5</v>
      </c>
      <c r="L209" s="128">
        <f t="shared" si="76"/>
        <v>0.5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0.0</v>
      </c>
      <c r="S209" s="127">
        <f>Q209-R209</f>
        <v>5</v>
      </c>
      <c r="T209" s="128">
        <f>R209/Q209</f>
        <v>0</v>
      </c>
      <c r="U209" s="120"/>
      <c r="V209" s="121">
        <v>1.0</v>
      </c>
      <c r="W209" s="121"/>
      <c r="X209" s="122"/>
    </row>
    <row r="210" ht="14.25" customHeight="1">
      <c r="A210" s="386"/>
      <c r="B210" s="129"/>
      <c r="C210" s="129"/>
      <c r="D210" s="123" t="s">
        <v>343</v>
      </c>
      <c r="E210" s="124">
        <v>10.0</v>
      </c>
      <c r="F210" s="121">
        <v>2.0</v>
      </c>
      <c r="G210" s="125">
        <f t="shared" si="73"/>
        <v>8</v>
      </c>
      <c r="H210" s="126">
        <f t="shared" si="74"/>
        <v>0.2</v>
      </c>
      <c r="I210" s="125">
        <v>20.0</v>
      </c>
      <c r="J210" s="121">
        <v>3.0</v>
      </c>
      <c r="K210" s="127">
        <f t="shared" si="75"/>
        <v>17</v>
      </c>
      <c r="L210" s="128">
        <f t="shared" si="76"/>
        <v>0.15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386"/>
      <c r="B211" s="129"/>
      <c r="C211" s="129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386"/>
      <c r="B212" s="129"/>
      <c r="C212" s="129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386"/>
      <c r="B213" s="129"/>
      <c r="C213" s="129"/>
      <c r="D213" s="123" t="s">
        <v>346</v>
      </c>
      <c r="E213" s="124">
        <v>2.0</v>
      </c>
      <c r="F213" s="121">
        <v>0.0</v>
      </c>
      <c r="G213" s="125">
        <f t="shared" ref="G213:G215" si="77">E213-F213</f>
        <v>2</v>
      </c>
      <c r="H213" s="126">
        <f t="shared" ref="H213:H215" si="78">F213/E213</f>
        <v>0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386"/>
      <c r="B214" s="129"/>
      <c r="C214" s="129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9.0</v>
      </c>
      <c r="K214" s="127">
        <f t="shared" ref="K214:K215" si="79">I214-J214</f>
        <v>21</v>
      </c>
      <c r="L214" s="128">
        <f t="shared" ref="L214:L215" si="80">J214/I214</f>
        <v>0.3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>
        <v>1.0</v>
      </c>
    </row>
    <row r="215" ht="14.25" customHeight="1">
      <c r="A215" s="386"/>
      <c r="B215" s="129"/>
      <c r="C215" s="129" t="s">
        <v>348</v>
      </c>
      <c r="D215" s="123" t="s">
        <v>349</v>
      </c>
      <c r="E215" s="124">
        <v>3.0</v>
      </c>
      <c r="F215" s="121">
        <v>2.0</v>
      </c>
      <c r="G215" s="125">
        <f t="shared" si="77"/>
        <v>1</v>
      </c>
      <c r="H215" s="126">
        <f t="shared" si="78"/>
        <v>0.6666666667</v>
      </c>
      <c r="I215" s="125">
        <v>25.0</v>
      </c>
      <c r="J215" s="121">
        <v>2.0</v>
      </c>
      <c r="K215" s="127">
        <f t="shared" si="79"/>
        <v>23</v>
      </c>
      <c r="L215" s="128">
        <f t="shared" si="80"/>
        <v>0.08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>
        <v>1.0</v>
      </c>
    </row>
    <row r="216" ht="14.25" customHeight="1">
      <c r="A216" s="386"/>
      <c r="B216" s="129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386"/>
      <c r="B217" s="129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4.0</v>
      </c>
      <c r="K217" s="127">
        <f>I217-J217</f>
        <v>12</v>
      </c>
      <c r="L217" s="128">
        <f>J217/I217</f>
        <v>0.25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386"/>
      <c r="B218" s="129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386"/>
      <c r="B219" s="129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>
        <v>1.0</v>
      </c>
      <c r="W219" s="121"/>
      <c r="X219" s="122"/>
    </row>
    <row r="220" ht="14.25" customHeight="1">
      <c r="A220" s="386"/>
      <c r="B220" s="129"/>
      <c r="C220" s="129" t="s">
        <v>356</v>
      </c>
      <c r="D220" s="123" t="s">
        <v>357</v>
      </c>
      <c r="E220" s="124">
        <v>48.0</v>
      </c>
      <c r="F220" s="121">
        <v>10.0</v>
      </c>
      <c r="G220" s="125">
        <f>E220-F220</f>
        <v>38</v>
      </c>
      <c r="H220" s="126">
        <f>F220/E220</f>
        <v>0.2083333333</v>
      </c>
      <c r="I220" s="125">
        <v>34.0</v>
      </c>
      <c r="J220" s="121">
        <v>15.0</v>
      </c>
      <c r="K220" s="127">
        <f>I220-J220</f>
        <v>19</v>
      </c>
      <c r="L220" s="128">
        <f>J220/I220</f>
        <v>0.4411764706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386"/>
      <c r="B221" s="129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131</v>
      </c>
      <c r="G222" s="77">
        <f t="shared" ref="G222:G223" si="86">E222-F222</f>
        <v>148</v>
      </c>
      <c r="H222" s="33">
        <f t="shared" ref="H222:H223" si="87">F222/E222</f>
        <v>0.4695340502</v>
      </c>
      <c r="I222" s="77">
        <f t="shared" ref="I222:J222" si="82">SUM(I160:I221)</f>
        <v>437</v>
      </c>
      <c r="J222" s="77">
        <f t="shared" si="82"/>
        <v>148</v>
      </c>
      <c r="K222" s="32">
        <f t="shared" ref="K222:K223" si="88">I222-J222</f>
        <v>289</v>
      </c>
      <c r="L222" s="78">
        <f t="shared" ref="L222:L223" si="89">J222/I222</f>
        <v>0.3386727689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0</v>
      </c>
      <c r="S222" s="32">
        <f>Q222-R222</f>
        <v>5</v>
      </c>
      <c r="T222" s="78">
        <f>R222/Q222</f>
        <v>0</v>
      </c>
      <c r="U222" s="76">
        <f t="shared" ref="U222:X222" si="85">SUM(U160:U221)</f>
        <v>2</v>
      </c>
      <c r="V222" s="77">
        <f t="shared" si="85"/>
        <v>36</v>
      </c>
      <c r="W222" s="77">
        <f t="shared" si="85"/>
        <v>0</v>
      </c>
      <c r="X222" s="82">
        <f t="shared" si="85"/>
        <v>2</v>
      </c>
    </row>
    <row r="223" ht="14.25" customHeight="1">
      <c r="A223" s="391" t="s">
        <v>361</v>
      </c>
      <c r="B223" s="155" t="s">
        <v>362</v>
      </c>
      <c r="C223" s="393" t="s">
        <v>363</v>
      </c>
      <c r="D223" s="136" t="s">
        <v>364</v>
      </c>
      <c r="E223" s="137">
        <v>56.0</v>
      </c>
      <c r="F223" s="138">
        <v>9.0</v>
      </c>
      <c r="G223" s="139">
        <f t="shared" si="86"/>
        <v>47</v>
      </c>
      <c r="H223" s="140">
        <f t="shared" si="87"/>
        <v>0.1607142857</v>
      </c>
      <c r="I223" s="139">
        <v>30.0</v>
      </c>
      <c r="J223" s="138">
        <v>8.0</v>
      </c>
      <c r="K223" s="141">
        <f t="shared" si="88"/>
        <v>22</v>
      </c>
      <c r="L223" s="142">
        <f t="shared" si="89"/>
        <v>0.2666666667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2.0</v>
      </c>
      <c r="V223" s="144"/>
      <c r="W223" s="144"/>
      <c r="X223" s="148"/>
    </row>
    <row r="224" ht="14.25" customHeight="1">
      <c r="A224" s="391"/>
      <c r="B224" s="155"/>
      <c r="C224" s="39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391"/>
      <c r="B225" s="15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391"/>
      <c r="B226" s="15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3.0</v>
      </c>
      <c r="W226" s="144"/>
      <c r="X226" s="148"/>
    </row>
    <row r="227" ht="14.25" customHeight="1">
      <c r="A227" s="391"/>
      <c r="B227" s="15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391"/>
      <c r="B228" s="15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391"/>
      <c r="B229" s="15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391"/>
      <c r="B230" s="155"/>
      <c r="C230" s="155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26.0</v>
      </c>
      <c r="W230" s="144"/>
      <c r="X230" s="148"/>
    </row>
    <row r="231" ht="14.25" customHeight="1">
      <c r="A231" s="391"/>
      <c r="B231" s="155"/>
      <c r="C231" s="155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391"/>
      <c r="B232" s="155"/>
      <c r="C232" s="155" t="s">
        <v>376</v>
      </c>
      <c r="D232" s="136" t="s">
        <v>377</v>
      </c>
      <c r="E232" s="156">
        <v>23.0</v>
      </c>
      <c r="F232" s="144">
        <v>11.0</v>
      </c>
      <c r="G232" s="143">
        <f>E232-F232</f>
        <v>12</v>
      </c>
      <c r="H232" s="146">
        <f>F232/E232</f>
        <v>0.4782608696</v>
      </c>
      <c r="I232" s="143">
        <v>58.0</v>
      </c>
      <c r="J232" s="144">
        <v>19.0</v>
      </c>
      <c r="K232" s="145">
        <f t="shared" si="90"/>
        <v>39</v>
      </c>
      <c r="L232" s="147">
        <f t="shared" si="91"/>
        <v>0.3275862069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391"/>
      <c r="B233" s="155"/>
      <c r="C233" s="155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>
        <v>1.0</v>
      </c>
      <c r="X233" s="148"/>
    </row>
    <row r="234" ht="14.25" customHeight="1">
      <c r="A234" s="391"/>
      <c r="B234" s="155" t="s">
        <v>379</v>
      </c>
      <c r="C234" s="155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391"/>
      <c r="B235" s="155"/>
      <c r="C235" s="15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>
        <v>1.0</v>
      </c>
      <c r="W235" s="144"/>
      <c r="X235" s="148"/>
    </row>
    <row r="236" ht="14.25" customHeight="1">
      <c r="A236" s="391"/>
      <c r="B236" s="155"/>
      <c r="C236" s="15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391"/>
      <c r="B237" s="155"/>
      <c r="C237" s="15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391"/>
      <c r="B238" s="155"/>
      <c r="C238" s="155"/>
      <c r="D238" s="136" t="s">
        <v>383</v>
      </c>
      <c r="E238" s="156">
        <v>106.0</v>
      </c>
      <c r="F238" s="144">
        <v>62.0</v>
      </c>
      <c r="G238" s="143">
        <f t="shared" si="92"/>
        <v>44</v>
      </c>
      <c r="H238" s="146">
        <f t="shared" si="93"/>
        <v>0.5849056604</v>
      </c>
      <c r="I238" s="143">
        <v>96.0</v>
      </c>
      <c r="J238" s="144">
        <v>24.0</v>
      </c>
      <c r="K238" s="145">
        <f>I238-J238</f>
        <v>72</v>
      </c>
      <c r="L238" s="147">
        <f>J238/I238</f>
        <v>0.25</v>
      </c>
      <c r="M238" s="143">
        <v>5.0</v>
      </c>
      <c r="N238" s="144">
        <v>3.0</v>
      </c>
      <c r="O238" s="145">
        <f>M238-N238</f>
        <v>2</v>
      </c>
      <c r="P238" s="146">
        <f>N238/M238</f>
        <v>0.6</v>
      </c>
      <c r="Q238" s="143"/>
      <c r="R238" s="144"/>
      <c r="S238" s="145"/>
      <c r="T238" s="147"/>
      <c r="U238" s="144">
        <v>6.0</v>
      </c>
      <c r="V238" s="144">
        <v>27.0</v>
      </c>
      <c r="W238" s="144"/>
      <c r="X238" s="148">
        <v>1.0</v>
      </c>
    </row>
    <row r="239" ht="14.25" customHeight="1">
      <c r="A239" s="391"/>
      <c r="B239" s="155"/>
      <c r="C239" s="15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391"/>
      <c r="B240" s="155"/>
      <c r="C240" s="15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391"/>
      <c r="B241" s="155"/>
      <c r="C241" s="15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4.0</v>
      </c>
      <c r="W241" s="144"/>
      <c r="X241" s="148"/>
    </row>
    <row r="242" ht="14.25" customHeight="1">
      <c r="A242" s="391"/>
      <c r="B242" s="155"/>
      <c r="C242" s="155"/>
      <c r="D242" s="136" t="s">
        <v>387</v>
      </c>
      <c r="E242" s="156"/>
      <c r="F242" s="144"/>
      <c r="G242" s="143"/>
      <c r="H242" s="146"/>
      <c r="I242" s="143">
        <v>40.0</v>
      </c>
      <c r="J242" s="144">
        <v>30.0</v>
      </c>
      <c r="K242" s="145">
        <f t="shared" si="94"/>
        <v>10</v>
      </c>
      <c r="L242" s="147">
        <f t="shared" si="95"/>
        <v>0.75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391"/>
      <c r="B243" s="15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391"/>
      <c r="B244" s="15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391"/>
      <c r="B245" s="15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3.0</v>
      </c>
      <c r="W245" s="144"/>
      <c r="X245" s="148"/>
    </row>
    <row r="246" ht="14.25" customHeight="1">
      <c r="A246" s="391"/>
      <c r="B246" s="15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2.0</v>
      </c>
      <c r="W246" s="144"/>
      <c r="X246" s="148"/>
    </row>
    <row r="247" ht="14.25" customHeight="1">
      <c r="A247" s="391"/>
      <c r="B247" s="15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391"/>
      <c r="B248" s="15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391"/>
      <c r="B249" s="155"/>
      <c r="C249" s="155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391"/>
      <c r="B250" s="155"/>
      <c r="C250" s="155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391"/>
      <c r="B251" s="15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391"/>
      <c r="B252" s="15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391"/>
      <c r="B253" s="15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391"/>
      <c r="B254" s="15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391"/>
      <c r="B255" s="15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391"/>
      <c r="B256" s="15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391"/>
      <c r="B257" s="155"/>
      <c r="C257" s="155" t="s">
        <v>406</v>
      </c>
      <c r="D257" s="136" t="s">
        <v>407</v>
      </c>
      <c r="E257" s="156">
        <v>5.0</v>
      </c>
      <c r="F257" s="144">
        <v>2.0</v>
      </c>
      <c r="G257" s="143">
        <f>E257-F257</f>
        <v>3</v>
      </c>
      <c r="H257" s="146">
        <f>F257/E257</f>
        <v>0.4</v>
      </c>
      <c r="I257" s="143">
        <v>10.0</v>
      </c>
      <c r="J257" s="144">
        <v>5.0</v>
      </c>
      <c r="K257" s="145">
        <f>I257-J257</f>
        <v>5</v>
      </c>
      <c r="L257" s="147">
        <f>J257/I257</f>
        <v>0.5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6.0</v>
      </c>
      <c r="W257" s="144"/>
      <c r="X257" s="148"/>
    </row>
    <row r="258" ht="14.25" customHeight="1">
      <c r="A258" s="391"/>
      <c r="B258" s="155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391"/>
      <c r="B259" s="15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7.0</v>
      </c>
      <c r="K259" s="145">
        <f>I259-J259</f>
        <v>13</v>
      </c>
      <c r="L259" s="147">
        <f>J259/I259</f>
        <v>0.35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/>
      <c r="W259" s="144"/>
      <c r="X259" s="148"/>
    </row>
    <row r="260" ht="14.25" customHeight="1">
      <c r="A260" s="391"/>
      <c r="B260" s="15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391"/>
      <c r="B261" s="15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/>
      <c r="W261" s="144"/>
      <c r="X261" s="148"/>
    </row>
    <row r="262" ht="14.25" customHeight="1">
      <c r="A262" s="391"/>
      <c r="B262" s="15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391"/>
      <c r="B263" s="15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391"/>
      <c r="B264" s="15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391"/>
      <c r="B265" s="15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391"/>
      <c r="B266" s="15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391"/>
      <c r="B267" s="15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391"/>
      <c r="B268" s="155"/>
      <c r="C268" s="155" t="s">
        <v>428</v>
      </c>
      <c r="D268" s="136" t="s">
        <v>429</v>
      </c>
      <c r="E268" s="156">
        <v>15.0</v>
      </c>
      <c r="F268" s="144">
        <v>11.0</v>
      </c>
      <c r="G268" s="143">
        <f>E268-F268</f>
        <v>4</v>
      </c>
      <c r="H268" s="146">
        <f>F268/E268</f>
        <v>0.7333333333</v>
      </c>
      <c r="I268" s="143">
        <v>5.0</v>
      </c>
      <c r="J268" s="144">
        <v>4.0</v>
      </c>
      <c r="K268" s="145">
        <f t="shared" ref="K268:K270" si="96">I268-J268</f>
        <v>1</v>
      </c>
      <c r="L268" s="147">
        <f t="shared" ref="L268:L270" si="97">J268/I268</f>
        <v>0.8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391"/>
      <c r="B269" s="155"/>
      <c r="C269" s="155"/>
      <c r="D269" s="136" t="s">
        <v>430</v>
      </c>
      <c r="E269" s="156"/>
      <c r="F269" s="144"/>
      <c r="G269" s="143"/>
      <c r="H269" s="146"/>
      <c r="I269" s="143">
        <v>11.0</v>
      </c>
      <c r="J269" s="144">
        <v>2.0</v>
      </c>
      <c r="K269" s="145">
        <f t="shared" si="96"/>
        <v>9</v>
      </c>
      <c r="L269" s="147">
        <f t="shared" si="97"/>
        <v>0.1818181818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391"/>
      <c r="B270" s="155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>
        <v>1.0</v>
      </c>
      <c r="V270" s="144">
        <v>1.0</v>
      </c>
      <c r="W270" s="144"/>
      <c r="X270" s="148"/>
    </row>
    <row r="271" ht="14.25" customHeight="1">
      <c r="A271" s="391"/>
      <c r="B271" s="15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391"/>
      <c r="B272" s="15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391"/>
      <c r="B273" s="15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391"/>
      <c r="B274" s="15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391"/>
      <c r="B275" s="15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391"/>
      <c r="B276" s="15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391"/>
      <c r="B277" s="15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391"/>
      <c r="B278" s="155"/>
      <c r="C278" s="155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3.0</v>
      </c>
      <c r="K278" s="145">
        <f>I278-J278</f>
        <v>6</v>
      </c>
      <c r="L278" s="147">
        <f>J278/I278</f>
        <v>0.3333333333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391"/>
      <c r="B279" s="155"/>
      <c r="C279" s="155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391"/>
      <c r="B280" s="15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391"/>
      <c r="B281" s="15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391"/>
      <c r="B282" s="15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1.0</v>
      </c>
      <c r="W282" s="144"/>
      <c r="X282" s="148"/>
    </row>
    <row r="283" ht="14.25" customHeight="1">
      <c r="A283" s="391"/>
      <c r="B283" s="15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391"/>
      <c r="B284" s="15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391"/>
      <c r="B285" s="155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2.0</v>
      </c>
      <c r="W285" s="144"/>
      <c r="X285" s="148"/>
    </row>
    <row r="286" ht="14.25" customHeight="1">
      <c r="A286" s="391"/>
      <c r="B286" s="155" t="s">
        <v>456</v>
      </c>
      <c r="C286" s="155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391"/>
      <c r="B287" s="155"/>
      <c r="C287" s="15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12.0</v>
      </c>
      <c r="K287" s="145">
        <f t="shared" ref="K287:K289" si="100">I287-J287</f>
        <v>28</v>
      </c>
      <c r="L287" s="147">
        <f t="shared" ref="L287:L289" si="101">J287/I287</f>
        <v>0.3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391"/>
      <c r="B288" s="155"/>
      <c r="C288" s="15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391"/>
      <c r="B289" s="155"/>
      <c r="C289" s="155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3.0</v>
      </c>
      <c r="V289" s="144"/>
      <c r="W289" s="144"/>
      <c r="X289" s="148"/>
    </row>
    <row r="290" ht="14.25" customHeight="1">
      <c r="A290" s="391"/>
      <c r="B290" s="15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391"/>
      <c r="B291" s="15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391"/>
      <c r="B292" s="15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3.0</v>
      </c>
      <c r="W292" s="144"/>
      <c r="X292" s="148">
        <v>1.0</v>
      </c>
    </row>
    <row r="293" ht="14.25" customHeight="1">
      <c r="A293" s="391"/>
      <c r="B293" s="15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391"/>
      <c r="B294" s="15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391"/>
      <c r="B295" s="15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391"/>
      <c r="B296" s="155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114</v>
      </c>
      <c r="G297" s="77">
        <f>E297-F297</f>
        <v>140</v>
      </c>
      <c r="H297" s="33">
        <f t="shared" ref="H297:H298" si="108">F297/E297</f>
        <v>0.4488188976</v>
      </c>
      <c r="I297" s="77">
        <f t="shared" ref="I297:J297" si="103">SUM(I223:I296)</f>
        <v>379</v>
      </c>
      <c r="J297" s="77">
        <f t="shared" si="103"/>
        <v>120</v>
      </c>
      <c r="K297" s="77">
        <f>I297-J297</f>
        <v>259</v>
      </c>
      <c r="L297" s="78">
        <f t="shared" ref="L297:L298" si="110">J297/I297</f>
        <v>0.3166226913</v>
      </c>
      <c r="M297" s="77">
        <f t="shared" ref="M297:N297" si="104">SUM(M223:M296)</f>
        <v>5</v>
      </c>
      <c r="N297" s="77">
        <f t="shared" si="104"/>
        <v>3</v>
      </c>
      <c r="O297" s="77">
        <f>M297-N297</f>
        <v>2</v>
      </c>
      <c r="P297" s="33">
        <f t="shared" ref="P297:P298" si="112">N297/M297</f>
        <v>0.6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17</v>
      </c>
      <c r="V297" s="77">
        <f t="shared" si="106"/>
        <v>89</v>
      </c>
      <c r="W297" s="77">
        <f t="shared" si="106"/>
        <v>1</v>
      </c>
      <c r="X297" s="82">
        <f t="shared" si="106"/>
        <v>2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1042</v>
      </c>
      <c r="G298" s="158">
        <f t="shared" si="107"/>
        <v>786</v>
      </c>
      <c r="H298" s="159">
        <f t="shared" si="108"/>
        <v>0.5700218818</v>
      </c>
      <c r="I298" s="158">
        <f t="shared" ref="I298:K298" si="109">I95+I159+I222+I297</f>
        <v>2116</v>
      </c>
      <c r="J298" s="158">
        <f t="shared" si="109"/>
        <v>803</v>
      </c>
      <c r="K298" s="158">
        <f t="shared" si="109"/>
        <v>1313</v>
      </c>
      <c r="L298" s="160">
        <f t="shared" si="110"/>
        <v>0.379489603</v>
      </c>
      <c r="M298" s="158">
        <f t="shared" ref="M298:O298" si="111">M95+M159+M222+M297</f>
        <v>22</v>
      </c>
      <c r="N298" s="158">
        <f t="shared" si="111"/>
        <v>6</v>
      </c>
      <c r="O298" s="158">
        <f t="shared" si="111"/>
        <v>16</v>
      </c>
      <c r="P298" s="159">
        <f t="shared" si="112"/>
        <v>0.2727272727</v>
      </c>
      <c r="Q298" s="158">
        <f t="shared" ref="Q298:S298" si="113">Q95+Q159+Q222+Q297</f>
        <v>34</v>
      </c>
      <c r="R298" s="158">
        <f t="shared" si="113"/>
        <v>12</v>
      </c>
      <c r="S298" s="158">
        <f t="shared" si="113"/>
        <v>22</v>
      </c>
      <c r="T298" s="160">
        <f t="shared" si="114"/>
        <v>0.3529411765</v>
      </c>
      <c r="U298" s="157">
        <f t="shared" ref="U298:X298" si="115">U95+U159+U222+U297</f>
        <v>43</v>
      </c>
      <c r="V298" s="158">
        <f t="shared" si="115"/>
        <v>205</v>
      </c>
      <c r="W298" s="158">
        <f t="shared" si="115"/>
        <v>5</v>
      </c>
      <c r="X298" s="161">
        <f t="shared" si="115"/>
        <v>13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394" t="s">
        <v>474</v>
      </c>
      <c r="B302" s="394" t="s">
        <v>5</v>
      </c>
      <c r="C302" s="394" t="s">
        <v>6</v>
      </c>
      <c r="D302" s="394" t="s">
        <v>7</v>
      </c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394"/>
      <c r="B303" s="394"/>
      <c r="C303" s="394"/>
      <c r="D303" s="394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74" t="s">
        <v>10</v>
      </c>
      <c r="V303" s="174"/>
      <c r="W303" s="176" t="s">
        <v>12</v>
      </c>
      <c r="X303" s="176"/>
    </row>
    <row r="304" ht="16.5" customHeight="1">
      <c r="A304" s="394"/>
      <c r="B304" s="394"/>
      <c r="C304" s="394"/>
      <c r="D304" s="394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174"/>
      <c r="V304" s="174"/>
      <c r="W304" s="176"/>
      <c r="X304" s="176"/>
    </row>
    <row r="305" ht="16.5" customHeight="1">
      <c r="A305" s="394"/>
      <c r="B305" s="394"/>
      <c r="C305" s="394"/>
      <c r="D305" s="394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579</v>
      </c>
      <c r="G306" s="178">
        <f t="shared" si="116"/>
        <v>360</v>
      </c>
      <c r="H306" s="180">
        <f t="shared" ref="H306:H307" si="120">F306/E306</f>
        <v>0.6166134185</v>
      </c>
      <c r="I306" s="178">
        <f t="shared" ref="I306:O306" si="117">(I95)</f>
        <v>1024</v>
      </c>
      <c r="J306" s="179">
        <f t="shared" si="117"/>
        <v>452</v>
      </c>
      <c r="K306" s="178">
        <f t="shared" si="117"/>
        <v>572</v>
      </c>
      <c r="L306" s="180">
        <f t="shared" si="117"/>
        <v>0.44140625</v>
      </c>
      <c r="M306" s="178">
        <f t="shared" si="117"/>
        <v>10</v>
      </c>
      <c r="N306" s="179">
        <f t="shared" si="117"/>
        <v>1</v>
      </c>
      <c r="O306" s="178">
        <f t="shared" si="117"/>
        <v>9</v>
      </c>
      <c r="P306" s="180">
        <f t="shared" ref="P306:X306" si="118">P95</f>
        <v>0.1</v>
      </c>
      <c r="Q306" s="178">
        <f t="shared" si="118"/>
        <v>22</v>
      </c>
      <c r="R306" s="179">
        <f t="shared" si="118"/>
        <v>8</v>
      </c>
      <c r="S306" s="178">
        <f t="shared" si="118"/>
        <v>14</v>
      </c>
      <c r="T306" s="180">
        <f t="shared" si="118"/>
        <v>0.3636363636</v>
      </c>
      <c r="U306" s="181">
        <f t="shared" si="118"/>
        <v>13</v>
      </c>
      <c r="V306" s="181">
        <f t="shared" si="118"/>
        <v>39</v>
      </c>
      <c r="W306" s="181">
        <f t="shared" si="118"/>
        <v>0</v>
      </c>
      <c r="X306" s="182">
        <f t="shared" si="118"/>
        <v>3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218</v>
      </c>
      <c r="G307" s="184">
        <f t="shared" si="119"/>
        <v>138</v>
      </c>
      <c r="H307" s="186">
        <f t="shared" si="120"/>
        <v>0.6123595506</v>
      </c>
      <c r="I307" s="184">
        <f t="shared" ref="I307:L307" si="121">I159</f>
        <v>276</v>
      </c>
      <c r="J307" s="185">
        <f t="shared" si="121"/>
        <v>83</v>
      </c>
      <c r="K307" s="184">
        <f t="shared" si="121"/>
        <v>193</v>
      </c>
      <c r="L307" s="186">
        <f t="shared" si="121"/>
        <v>0.3007246377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11</v>
      </c>
      <c r="V307" s="185">
        <f t="shared" si="123"/>
        <v>41</v>
      </c>
      <c r="W307" s="185">
        <f t="shared" si="123"/>
        <v>4</v>
      </c>
      <c r="X307" s="187">
        <f t="shared" si="123"/>
        <v>6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131</v>
      </c>
      <c r="G308" s="189">
        <f t="shared" si="124"/>
        <v>148</v>
      </c>
      <c r="H308" s="191">
        <f t="shared" si="124"/>
        <v>0.4695340502</v>
      </c>
      <c r="I308" s="189">
        <f t="shared" si="124"/>
        <v>437</v>
      </c>
      <c r="J308" s="190">
        <f t="shared" si="124"/>
        <v>148</v>
      </c>
      <c r="K308" s="189">
        <f t="shared" si="124"/>
        <v>289</v>
      </c>
      <c r="L308" s="191">
        <f t="shared" si="124"/>
        <v>0.3386727689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0</v>
      </c>
      <c r="S308" s="189">
        <f t="shared" si="124"/>
        <v>5</v>
      </c>
      <c r="T308" s="191">
        <f t="shared" si="124"/>
        <v>0</v>
      </c>
      <c r="U308" s="192">
        <f t="shared" si="124"/>
        <v>2</v>
      </c>
      <c r="V308" s="192">
        <f t="shared" si="124"/>
        <v>36</v>
      </c>
      <c r="W308" s="192">
        <f t="shared" si="124"/>
        <v>0</v>
      </c>
      <c r="X308" s="193">
        <f t="shared" si="124"/>
        <v>2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114</v>
      </c>
      <c r="G309" s="195">
        <f t="shared" si="125"/>
        <v>140</v>
      </c>
      <c r="H309" s="197">
        <f t="shared" si="125"/>
        <v>0.4488188976</v>
      </c>
      <c r="I309" s="195">
        <f t="shared" si="125"/>
        <v>379</v>
      </c>
      <c r="J309" s="196">
        <f t="shared" si="125"/>
        <v>120</v>
      </c>
      <c r="K309" s="195">
        <f t="shared" si="125"/>
        <v>259</v>
      </c>
      <c r="L309" s="197">
        <f t="shared" si="125"/>
        <v>0.3166226913</v>
      </c>
      <c r="M309" s="195">
        <f t="shared" si="125"/>
        <v>5</v>
      </c>
      <c r="N309" s="196">
        <f t="shared" si="125"/>
        <v>3</v>
      </c>
      <c r="O309" s="195">
        <f t="shared" si="125"/>
        <v>2</v>
      </c>
      <c r="P309" s="197">
        <f t="shared" si="125"/>
        <v>0.6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17</v>
      </c>
      <c r="V309" s="196">
        <f t="shared" si="125"/>
        <v>89</v>
      </c>
      <c r="W309" s="196">
        <f t="shared" si="125"/>
        <v>1</v>
      </c>
      <c r="X309" s="198">
        <f t="shared" si="125"/>
        <v>2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1042</v>
      </c>
      <c r="G310" s="200">
        <f t="shared" si="126"/>
        <v>786</v>
      </c>
      <c r="H310" s="201">
        <f t="shared" si="126"/>
        <v>0.5700218818</v>
      </c>
      <c r="I310" s="200">
        <f t="shared" si="126"/>
        <v>2116</v>
      </c>
      <c r="J310" s="200">
        <f t="shared" si="126"/>
        <v>803</v>
      </c>
      <c r="K310" s="200">
        <f t="shared" si="126"/>
        <v>1313</v>
      </c>
      <c r="L310" s="201">
        <f t="shared" si="126"/>
        <v>0.379489603</v>
      </c>
      <c r="M310" s="200">
        <f t="shared" si="126"/>
        <v>22</v>
      </c>
      <c r="N310" s="200">
        <f t="shared" si="126"/>
        <v>6</v>
      </c>
      <c r="O310" s="200">
        <f t="shared" si="126"/>
        <v>16</v>
      </c>
      <c r="P310" s="201">
        <f t="shared" si="126"/>
        <v>0.2727272727</v>
      </c>
      <c r="Q310" s="200">
        <f t="shared" si="126"/>
        <v>34</v>
      </c>
      <c r="R310" s="200">
        <f t="shared" si="126"/>
        <v>12</v>
      </c>
      <c r="S310" s="200">
        <f t="shared" si="126"/>
        <v>22</v>
      </c>
      <c r="T310" s="201">
        <f t="shared" si="126"/>
        <v>0.3529411765</v>
      </c>
      <c r="U310" s="200">
        <f t="shared" si="126"/>
        <v>43</v>
      </c>
      <c r="V310" s="200">
        <f t="shared" si="126"/>
        <v>205</v>
      </c>
      <c r="W310" s="200">
        <f t="shared" si="126"/>
        <v>5</v>
      </c>
      <c r="X310" s="202">
        <f t="shared" si="126"/>
        <v>13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394" t="s">
        <v>474</v>
      </c>
      <c r="B314" s="394" t="s">
        <v>5</v>
      </c>
      <c r="C314" s="394" t="s">
        <v>6</v>
      </c>
      <c r="D314" s="394" t="s">
        <v>7</v>
      </c>
      <c r="E314" s="395" t="s">
        <v>8</v>
      </c>
      <c r="F314" s="395"/>
      <c r="G314" s="395"/>
      <c r="H314" s="395"/>
      <c r="I314" s="395"/>
      <c r="J314" s="395"/>
      <c r="K314" s="395"/>
      <c r="L314" s="395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394"/>
      <c r="B315" s="394"/>
      <c r="C315" s="394"/>
      <c r="D315" s="394"/>
      <c r="E315" s="395"/>
      <c r="F315" s="395"/>
      <c r="G315" s="395"/>
      <c r="H315" s="395"/>
      <c r="I315" s="395"/>
      <c r="J315" s="395"/>
      <c r="K315" s="395"/>
      <c r="L315" s="395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394"/>
      <c r="B316" s="394"/>
      <c r="C316" s="394"/>
      <c r="D316" s="394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394"/>
      <c r="B317" s="394"/>
      <c r="C317" s="394"/>
      <c r="D317" s="394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580</v>
      </c>
      <c r="G318" s="178">
        <f t="shared" si="127"/>
        <v>369</v>
      </c>
      <c r="H318" s="180">
        <f t="shared" ref="H318:H322" si="130">F318/E318</f>
        <v>0.6111696523</v>
      </c>
      <c r="I318" s="178">
        <f t="shared" ref="I318:K318" si="128">I306+Q306</f>
        <v>1046</v>
      </c>
      <c r="J318" s="179">
        <f t="shared" si="128"/>
        <v>460</v>
      </c>
      <c r="K318" s="178">
        <f t="shared" si="128"/>
        <v>586</v>
      </c>
      <c r="L318" s="204">
        <f t="shared" ref="L318:L322" si="132">J318/I318</f>
        <v>0.4397705545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220</v>
      </c>
      <c r="G319" s="206">
        <f t="shared" si="129"/>
        <v>138</v>
      </c>
      <c r="H319" s="208">
        <f t="shared" si="130"/>
        <v>0.6145251397</v>
      </c>
      <c r="I319" s="206">
        <f t="shared" ref="I319:K319" si="131">I307+Q307</f>
        <v>278</v>
      </c>
      <c r="J319" s="207">
        <f t="shared" si="131"/>
        <v>83</v>
      </c>
      <c r="K319" s="206">
        <f t="shared" si="131"/>
        <v>195</v>
      </c>
      <c r="L319" s="209">
        <f t="shared" si="132"/>
        <v>0.2985611511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131</v>
      </c>
      <c r="G320" s="189">
        <f t="shared" si="133"/>
        <v>153</v>
      </c>
      <c r="H320" s="191">
        <f t="shared" si="130"/>
        <v>0.4612676056</v>
      </c>
      <c r="I320" s="189">
        <f t="shared" ref="I320:K320" si="134">I308+Q308</f>
        <v>442</v>
      </c>
      <c r="J320" s="190">
        <f t="shared" si="134"/>
        <v>148</v>
      </c>
      <c r="K320" s="189">
        <f t="shared" si="134"/>
        <v>294</v>
      </c>
      <c r="L320" s="210">
        <f t="shared" si="132"/>
        <v>0.334841629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117</v>
      </c>
      <c r="G321" s="195">
        <f t="shared" si="135"/>
        <v>142</v>
      </c>
      <c r="H321" s="197">
        <f t="shared" si="130"/>
        <v>0.4517374517</v>
      </c>
      <c r="I321" s="195">
        <f t="shared" ref="I321:K321" si="136">I309+Q309</f>
        <v>384</v>
      </c>
      <c r="J321" s="196">
        <f t="shared" si="136"/>
        <v>124</v>
      </c>
      <c r="K321" s="195">
        <f t="shared" si="136"/>
        <v>260</v>
      </c>
      <c r="L321" s="211">
        <f t="shared" si="132"/>
        <v>0.3229166667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1048</v>
      </c>
      <c r="G322" s="213">
        <f t="shared" si="137"/>
        <v>802</v>
      </c>
      <c r="H322" s="214">
        <f t="shared" si="130"/>
        <v>0.5664864865</v>
      </c>
      <c r="I322" s="213">
        <f t="shared" ref="I322:K322" si="138">I310+Q310</f>
        <v>2150</v>
      </c>
      <c r="J322" s="200">
        <f t="shared" si="138"/>
        <v>815</v>
      </c>
      <c r="K322" s="213">
        <f t="shared" si="138"/>
        <v>1335</v>
      </c>
      <c r="L322" s="215">
        <f t="shared" si="132"/>
        <v>0.3790697674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1042</v>
      </c>
      <c r="G326" s="224">
        <f t="shared" si="139"/>
        <v>786</v>
      </c>
      <c r="H326" s="225">
        <f t="shared" ref="H326:H330" si="141">F326/E326</f>
        <v>0.5700218818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2116</v>
      </c>
      <c r="F327" s="224">
        <f t="shared" si="140"/>
        <v>803</v>
      </c>
      <c r="G327" s="224">
        <f t="shared" si="140"/>
        <v>1313</v>
      </c>
      <c r="H327" s="225">
        <f t="shared" si="141"/>
        <v>0.379489603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6</v>
      </c>
      <c r="G328" s="224">
        <f t="shared" si="142"/>
        <v>16</v>
      </c>
      <c r="H328" s="225">
        <f t="shared" si="141"/>
        <v>0.2727272727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12</v>
      </c>
      <c r="G329" s="224">
        <f t="shared" si="143"/>
        <v>22</v>
      </c>
      <c r="H329" s="225">
        <f t="shared" si="141"/>
        <v>0.3529411765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4000</v>
      </c>
      <c r="F330" s="213">
        <f t="shared" si="144"/>
        <v>1863</v>
      </c>
      <c r="G330" s="213">
        <f t="shared" si="144"/>
        <v>2137</v>
      </c>
      <c r="H330" s="227">
        <f t="shared" si="141"/>
        <v>0.46575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1042</v>
      </c>
      <c r="F333" s="224">
        <f>U298</f>
        <v>43</v>
      </c>
      <c r="G333" s="224">
        <f t="shared" ref="G333:G334" si="146">J344-G335</f>
        <v>236</v>
      </c>
      <c r="H333" s="230">
        <f t="shared" ref="H333:H336" si="147">E333+F333+G333</f>
        <v>1321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803</v>
      </c>
      <c r="F334" s="224">
        <f>V298</f>
        <v>205</v>
      </c>
      <c r="G334" s="224">
        <f t="shared" si="146"/>
        <v>181</v>
      </c>
      <c r="H334" s="230">
        <f t="shared" si="147"/>
        <v>1189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6</v>
      </c>
      <c r="F335" s="224">
        <f>W298</f>
        <v>5</v>
      </c>
      <c r="G335" s="231">
        <v>0.0</v>
      </c>
      <c r="H335" s="230">
        <f t="shared" si="147"/>
        <v>11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12</v>
      </c>
      <c r="F336" s="224">
        <f>X298</f>
        <v>13</v>
      </c>
      <c r="G336" s="231">
        <v>1.0</v>
      </c>
      <c r="H336" s="230">
        <f t="shared" si="147"/>
        <v>26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1863</v>
      </c>
      <c r="F337" s="213">
        <f t="shared" si="148"/>
        <v>266</v>
      </c>
      <c r="G337" s="213">
        <f t="shared" si="148"/>
        <v>418</v>
      </c>
      <c r="H337" s="232">
        <f>H333+H334+H335+H336</f>
        <v>2547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39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396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699</v>
      </c>
      <c r="F344" s="245">
        <v>474.0</v>
      </c>
      <c r="G344" s="245">
        <f t="shared" ref="G344:G346" si="150">SUM(E344:F344)</f>
        <v>1173</v>
      </c>
      <c r="H344" s="246">
        <v>29.0</v>
      </c>
      <c r="I344" s="246">
        <v>130.0</v>
      </c>
      <c r="J344" s="246">
        <v>236.0</v>
      </c>
      <c r="K344" s="247">
        <f t="shared" ref="K344:K345" si="151">M344-L344</f>
        <v>728</v>
      </c>
      <c r="L344" s="247">
        <f t="shared" ref="L344:L345" si="152">F344+I344</f>
        <v>604</v>
      </c>
      <c r="M344" s="248">
        <f t="shared" ref="M344:M345" si="153">H333+H335</f>
        <v>1332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696</v>
      </c>
      <c r="F345" s="245">
        <v>337.0</v>
      </c>
      <c r="G345" s="245">
        <f t="shared" si="150"/>
        <v>1033</v>
      </c>
      <c r="H345" s="246">
        <v>41.0</v>
      </c>
      <c r="I345" s="246">
        <v>141.0</v>
      </c>
      <c r="J345" s="246">
        <f>SUM(H345:I345)</f>
        <v>182</v>
      </c>
      <c r="K345" s="247">
        <f t="shared" si="151"/>
        <v>737</v>
      </c>
      <c r="L345" s="247">
        <f t="shared" si="152"/>
        <v>478</v>
      </c>
      <c r="M345" s="248">
        <f t="shared" si="153"/>
        <v>1215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1395</v>
      </c>
      <c r="F346" s="250">
        <f>SUM(F344:F345)</f>
        <v>811</v>
      </c>
      <c r="G346" s="250">
        <f t="shared" si="150"/>
        <v>2206</v>
      </c>
      <c r="H346" s="251">
        <f t="shared" ref="H346:M346" si="154">SUM(H344:H345)</f>
        <v>70</v>
      </c>
      <c r="I346" s="251">
        <f t="shared" si="154"/>
        <v>271</v>
      </c>
      <c r="J346" s="251">
        <f t="shared" si="154"/>
        <v>418</v>
      </c>
      <c r="K346" s="252">
        <f t="shared" si="154"/>
        <v>1465</v>
      </c>
      <c r="L346" s="252">
        <f t="shared" si="154"/>
        <v>1082</v>
      </c>
      <c r="M346" s="253">
        <f t="shared" si="154"/>
        <v>2547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1.0</v>
      </c>
      <c r="G353" s="266">
        <f t="shared" ref="G353:G356" si="155">SUM(E353:F353)</f>
        <v>2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4.0</v>
      </c>
      <c r="F354" s="268">
        <v>3.0</v>
      </c>
      <c r="G354" s="269">
        <f t="shared" si="155"/>
        <v>7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5.0</v>
      </c>
      <c r="G355" s="272">
        <f t="shared" si="155"/>
        <v>5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2.0</v>
      </c>
      <c r="F356" s="274">
        <v>5.0</v>
      </c>
      <c r="G356" s="275">
        <f t="shared" si="155"/>
        <v>7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7</v>
      </c>
      <c r="F357" s="277">
        <f t="shared" si="156"/>
        <v>14</v>
      </c>
      <c r="G357" s="277">
        <f t="shared" si="156"/>
        <v>21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6.0</v>
      </c>
      <c r="F358" s="279">
        <v>38.0</v>
      </c>
      <c r="G358" s="279">
        <f>SUM(E358:F358)</f>
        <v>44</v>
      </c>
      <c r="H358" s="163"/>
      <c r="I358" s="280">
        <f>G357+G358</f>
        <v>65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F359" s="397" t="str">
        <f>L108</f>
        <v>#DIV/0!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42183.0</v>
      </c>
      <c r="K365" s="5"/>
      <c r="L365" s="5"/>
      <c r="M365" s="5"/>
      <c r="N365" s="22"/>
      <c r="O365" s="225">
        <f>J365/J373</f>
        <v>0.5092720029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8538.0</v>
      </c>
      <c r="K366" s="5"/>
      <c r="L366" s="5"/>
      <c r="M366" s="5"/>
      <c r="N366" s="22"/>
      <c r="O366" s="225">
        <f>J366/J373</f>
        <v>0.1030785947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5589.0</v>
      </c>
      <c r="K367" s="5"/>
      <c r="L367" s="5"/>
      <c r="M367" s="5"/>
      <c r="N367" s="22"/>
      <c r="O367" s="225">
        <f>J367/J373</f>
        <v>0.06747555234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4783.0</v>
      </c>
      <c r="K368" s="5"/>
      <c r="L368" s="5"/>
      <c r="M368" s="5"/>
      <c r="N368" s="22"/>
      <c r="O368" s="225">
        <f>J368/J373</f>
        <v>0.05774477846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4343.0</v>
      </c>
      <c r="K369" s="5"/>
      <c r="L369" s="5"/>
      <c r="M369" s="5"/>
      <c r="N369" s="22"/>
      <c r="O369" s="225">
        <f>J369/J373</f>
        <v>0.05243269347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3767.0</v>
      </c>
      <c r="K370" s="5"/>
      <c r="L370" s="5"/>
      <c r="M370" s="5"/>
      <c r="N370" s="22"/>
      <c r="O370" s="225">
        <f>J370/J373</f>
        <v>0.0454786913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7709.0</v>
      </c>
      <c r="K371" s="5"/>
      <c r="L371" s="5"/>
      <c r="M371" s="5"/>
      <c r="N371" s="22"/>
      <c r="O371" s="225">
        <f>J371/J373</f>
        <v>0.09307014367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5918.0</v>
      </c>
      <c r="K372" s="5"/>
      <c r="L372" s="5"/>
      <c r="M372" s="5"/>
      <c r="N372" s="22"/>
      <c r="O372" s="225">
        <f>J372/J373</f>
        <v>0.07144754316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82830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398" t="s">
        <v>568</v>
      </c>
      <c r="D379" s="398"/>
      <c r="E379" s="398"/>
      <c r="F379" s="398"/>
      <c r="G379" s="398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398"/>
      <c r="D380" s="398"/>
      <c r="E380" s="398"/>
      <c r="F380" s="398"/>
      <c r="G380" s="398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99" t="s">
        <v>534</v>
      </c>
      <c r="D381" s="400" t="s">
        <v>535</v>
      </c>
      <c r="E381" s="314" t="s">
        <v>536</v>
      </c>
      <c r="F381" s="5"/>
      <c r="G381" s="22"/>
      <c r="H381" s="315">
        <v>16694.0</v>
      </c>
      <c r="I381" s="22"/>
      <c r="J381" s="316">
        <f>H381/H387</f>
        <v>0.2015453338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19385</v>
      </c>
      <c r="U381" s="22"/>
      <c r="V381" s="322">
        <f>T381/T387</f>
        <v>0.1889928829</v>
      </c>
      <c r="W381" s="6"/>
      <c r="X381" s="166"/>
    </row>
    <row r="382" ht="15.75" customHeight="1">
      <c r="A382" s="163"/>
      <c r="B382" s="163"/>
      <c r="C382" s="399"/>
      <c r="D382" s="400"/>
      <c r="E382" s="314" t="s">
        <v>537</v>
      </c>
      <c r="F382" s="5"/>
      <c r="G382" s="22"/>
      <c r="H382" s="315">
        <v>3706.0</v>
      </c>
      <c r="I382" s="22"/>
      <c r="J382" s="316">
        <f>H382/H387</f>
        <v>0.04474224315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5033</v>
      </c>
      <c r="U382" s="22"/>
      <c r="V382" s="322">
        <f>T382/T387</f>
        <v>0.04906892854</v>
      </c>
      <c r="W382" s="6"/>
      <c r="X382" s="166"/>
    </row>
    <row r="383" ht="14.25" customHeight="1">
      <c r="A383" s="163"/>
      <c r="B383" s="163"/>
      <c r="C383" s="399"/>
      <c r="D383" s="400"/>
      <c r="E383" s="314" t="s">
        <v>538</v>
      </c>
      <c r="F383" s="5"/>
      <c r="G383" s="22"/>
      <c r="H383" s="315">
        <v>8.0</v>
      </c>
      <c r="I383" s="22"/>
      <c r="J383" s="316">
        <f>H383/H387</f>
        <v>0.00009658336352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0.0002339865458</v>
      </c>
      <c r="W383" s="6"/>
      <c r="X383" s="166"/>
    </row>
    <row r="384" ht="14.25" customHeight="1">
      <c r="A384" s="163"/>
      <c r="B384" s="163"/>
      <c r="C384" s="399"/>
      <c r="D384" s="400"/>
      <c r="E384" s="314" t="s">
        <v>539</v>
      </c>
      <c r="F384" s="5"/>
      <c r="G384" s="22"/>
      <c r="H384" s="315">
        <v>2.0</v>
      </c>
      <c r="I384" s="22"/>
      <c r="J384" s="316">
        <f>H384/H387</f>
        <v>0.00002414584088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0.00009749439407</v>
      </c>
      <c r="W384" s="6"/>
      <c r="X384" s="166"/>
    </row>
    <row r="385" ht="14.25" customHeight="1">
      <c r="A385" s="163"/>
      <c r="B385" s="163"/>
      <c r="C385" s="399"/>
      <c r="D385" s="400"/>
      <c r="E385" s="323" t="s">
        <v>480</v>
      </c>
      <c r="F385" s="5"/>
      <c r="G385" s="22"/>
      <c r="H385" s="315">
        <f>SUM(H381:H384)</f>
        <v>20410</v>
      </c>
      <c r="I385" s="22"/>
      <c r="J385" s="316">
        <f>H385/H387</f>
        <v>0.2464083062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24452</v>
      </c>
      <c r="U385" s="22"/>
      <c r="V385" s="322">
        <f>T385/T387</f>
        <v>0.2383932924</v>
      </c>
      <c r="W385" s="6"/>
      <c r="X385" s="166"/>
    </row>
    <row r="386" ht="14.25" customHeight="1">
      <c r="B386" s="163"/>
      <c r="C386" s="399"/>
      <c r="D386" s="324" t="s">
        <v>540</v>
      </c>
      <c r="E386" s="5"/>
      <c r="F386" s="5"/>
      <c r="G386" s="22"/>
      <c r="H386" s="315">
        <f>H387-H385</f>
        <v>62420</v>
      </c>
      <c r="I386" s="22"/>
      <c r="J386" s="316">
        <f>H386/H387</f>
        <v>0.7535916938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78118</v>
      </c>
      <c r="U386" s="22"/>
      <c r="V386" s="322">
        <f>T386/T387</f>
        <v>0.7616067076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82830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102570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401" t="s">
        <v>543</v>
      </c>
      <c r="E391" s="401"/>
      <c r="F391" s="401"/>
      <c r="G391" s="401"/>
      <c r="H391" s="401"/>
      <c r="I391" s="401"/>
      <c r="J391" s="401"/>
      <c r="K391" s="40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401"/>
      <c r="E392" s="401"/>
      <c r="F392" s="401"/>
      <c r="G392" s="401"/>
      <c r="H392" s="401"/>
      <c r="I392" s="401"/>
      <c r="J392" s="401"/>
      <c r="K392" s="401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402" t="s">
        <v>507</v>
      </c>
      <c r="E393" s="402"/>
      <c r="F393" s="402"/>
      <c r="G393" s="402"/>
      <c r="H393" s="287" t="s">
        <v>494</v>
      </c>
      <c r="I393" s="5"/>
      <c r="J393" s="5"/>
      <c r="K393" s="22"/>
      <c r="L393" s="403" t="s">
        <v>547</v>
      </c>
      <c r="M393" s="403" t="s">
        <v>548</v>
      </c>
      <c r="N393" s="403" t="s">
        <v>484</v>
      </c>
      <c r="O393" s="403" t="s">
        <v>549</v>
      </c>
      <c r="P393" s="403" t="s">
        <v>547</v>
      </c>
      <c r="Q393" s="403" t="s">
        <v>548</v>
      </c>
      <c r="R393" s="403" t="s">
        <v>484</v>
      </c>
      <c r="S393" s="404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402"/>
      <c r="E394" s="402"/>
      <c r="F394" s="402"/>
      <c r="G394" s="402"/>
      <c r="H394" s="341" t="s">
        <v>550</v>
      </c>
      <c r="I394" s="292"/>
      <c r="J394" s="292"/>
      <c r="K394" s="293"/>
      <c r="L394" s="403"/>
      <c r="M394" s="403"/>
      <c r="N394" s="403"/>
      <c r="O394" s="403"/>
      <c r="P394" s="403"/>
      <c r="Q394" s="403"/>
      <c r="R394" s="403"/>
      <c r="S394" s="404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405" t="s">
        <v>476</v>
      </c>
      <c r="E395" s="405"/>
      <c r="F395" s="405"/>
      <c r="G395" s="405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405"/>
      <c r="E396" s="405"/>
      <c r="F396" s="405"/>
      <c r="G396" s="405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406" t="s">
        <v>477</v>
      </c>
      <c r="E397" s="406"/>
      <c r="F397" s="406"/>
      <c r="G397" s="406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406"/>
      <c r="E398" s="406"/>
      <c r="F398" s="406"/>
      <c r="G398" s="406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407" t="s">
        <v>478</v>
      </c>
      <c r="E399" s="407"/>
      <c r="F399" s="407"/>
      <c r="G399" s="407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407"/>
      <c r="E400" s="407"/>
      <c r="F400" s="407"/>
      <c r="G400" s="407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408" t="s">
        <v>479</v>
      </c>
      <c r="E401" s="408"/>
      <c r="F401" s="408"/>
      <c r="G401" s="408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408"/>
      <c r="E402" s="408"/>
      <c r="F402" s="408"/>
      <c r="G402" s="408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409" t="s">
        <v>554</v>
      </c>
      <c r="E403" s="409"/>
      <c r="F403" s="409"/>
      <c r="G403" s="409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409"/>
      <c r="E404" s="409"/>
      <c r="F404" s="409"/>
      <c r="G404" s="409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autoFilter ref="$A$1:$X$406"/>
  <mergeCells count="186">
    <mergeCell ref="A1:X1"/>
    <mergeCell ref="A2:X2"/>
    <mergeCell ref="A3:X3"/>
    <mergeCell ref="A4:X4"/>
    <mergeCell ref="A5:X5"/>
    <mergeCell ref="A6:X6"/>
    <mergeCell ref="U7:X7"/>
    <mergeCell ref="E7:T7"/>
    <mergeCell ref="E8:L8"/>
    <mergeCell ref="M8:T8"/>
    <mergeCell ref="E9:H9"/>
    <mergeCell ref="I9:L9"/>
    <mergeCell ref="M9:P9"/>
    <mergeCell ref="Q9:T9"/>
    <mergeCell ref="A95:D95"/>
    <mergeCell ref="A159:D159"/>
    <mergeCell ref="A222:D222"/>
    <mergeCell ref="A297:D297"/>
    <mergeCell ref="A298:D298"/>
    <mergeCell ref="A299:N299"/>
    <mergeCell ref="A301:X301"/>
    <mergeCell ref="E302:T302"/>
    <mergeCell ref="U302:X302"/>
    <mergeCell ref="E303:L303"/>
    <mergeCell ref="M303:T303"/>
    <mergeCell ref="I304:L304"/>
    <mergeCell ref="M304:P304"/>
    <mergeCell ref="Q304:T304"/>
    <mergeCell ref="E304:H304"/>
    <mergeCell ref="A306:D306"/>
    <mergeCell ref="A307:D307"/>
    <mergeCell ref="A308:D308"/>
    <mergeCell ref="A309:D309"/>
    <mergeCell ref="A310:D310"/>
    <mergeCell ref="A311:N311"/>
    <mergeCell ref="A313:L313"/>
    <mergeCell ref="E316:H316"/>
    <mergeCell ref="I316:L316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E342:G342"/>
    <mergeCell ref="H342:J342"/>
    <mergeCell ref="K342:M342"/>
    <mergeCell ref="D348:M348"/>
    <mergeCell ref="D350:G350"/>
    <mergeCell ref="D351:G351"/>
    <mergeCell ref="D362:R362"/>
    <mergeCell ref="D363:R363"/>
    <mergeCell ref="D364:I364"/>
    <mergeCell ref="J364:N364"/>
    <mergeCell ref="O364:R364"/>
    <mergeCell ref="J365:N365"/>
    <mergeCell ref="O365:R365"/>
    <mergeCell ref="D365:I365"/>
    <mergeCell ref="D366:I366"/>
    <mergeCell ref="J366:N366"/>
    <mergeCell ref="O366:R366"/>
    <mergeCell ref="D367:I367"/>
    <mergeCell ref="J367:N367"/>
    <mergeCell ref="O367:R367"/>
    <mergeCell ref="J370:N370"/>
    <mergeCell ref="O370:R370"/>
    <mergeCell ref="D368:I368"/>
    <mergeCell ref="J368:N368"/>
    <mergeCell ref="O368:R368"/>
    <mergeCell ref="D369:I369"/>
    <mergeCell ref="J369:N369"/>
    <mergeCell ref="O369:R369"/>
    <mergeCell ref="D370:I370"/>
    <mergeCell ref="D371:I371"/>
    <mergeCell ref="J371:N371"/>
    <mergeCell ref="O371:R371"/>
    <mergeCell ref="D372:I372"/>
    <mergeCell ref="J372:N372"/>
    <mergeCell ref="O372:R372"/>
    <mergeCell ref="D373:I373"/>
    <mergeCell ref="N380:O380"/>
    <mergeCell ref="P380:Q380"/>
    <mergeCell ref="N381:O381"/>
    <mergeCell ref="P381:Q381"/>
    <mergeCell ref="R380:S380"/>
    <mergeCell ref="T380:U380"/>
    <mergeCell ref="R381:S381"/>
    <mergeCell ref="T381:U381"/>
    <mergeCell ref="V381:W381"/>
    <mergeCell ref="J373:N373"/>
    <mergeCell ref="O373:R373"/>
    <mergeCell ref="H379:K379"/>
    <mergeCell ref="L379:O379"/>
    <mergeCell ref="P379:S379"/>
    <mergeCell ref="T379:W379"/>
    <mergeCell ref="H380:I380"/>
    <mergeCell ref="V380:W380"/>
    <mergeCell ref="H382:I382"/>
    <mergeCell ref="J382:K382"/>
    <mergeCell ref="N382:O382"/>
    <mergeCell ref="P382:Q382"/>
    <mergeCell ref="R382:S382"/>
    <mergeCell ref="T382:U382"/>
    <mergeCell ref="V382:W382"/>
    <mergeCell ref="J380:K380"/>
    <mergeCell ref="L380:M380"/>
    <mergeCell ref="E381:G381"/>
    <mergeCell ref="H381:I381"/>
    <mergeCell ref="J381:K381"/>
    <mergeCell ref="L381:M381"/>
    <mergeCell ref="L382:M382"/>
    <mergeCell ref="R383:S383"/>
    <mergeCell ref="T383:U383"/>
    <mergeCell ref="V383:W383"/>
    <mergeCell ref="E382:G382"/>
    <mergeCell ref="E383:G383"/>
    <mergeCell ref="H383:I383"/>
    <mergeCell ref="J383:K383"/>
    <mergeCell ref="L383:M383"/>
    <mergeCell ref="N383:O383"/>
    <mergeCell ref="P383:Q383"/>
    <mergeCell ref="D386:G386"/>
    <mergeCell ref="H386:I386"/>
    <mergeCell ref="J386:K386"/>
    <mergeCell ref="L386:M386"/>
    <mergeCell ref="N386:O386"/>
    <mergeCell ref="P386:Q386"/>
    <mergeCell ref="R386:S386"/>
    <mergeCell ref="C387:G387"/>
    <mergeCell ref="H387:I387"/>
    <mergeCell ref="J387:K387"/>
    <mergeCell ref="L387:M387"/>
    <mergeCell ref="N387:O387"/>
    <mergeCell ref="P387:Q387"/>
    <mergeCell ref="C388:P388"/>
    <mergeCell ref="H403:K403"/>
    <mergeCell ref="H404:K404"/>
    <mergeCell ref="H396:K396"/>
    <mergeCell ref="H397:K397"/>
    <mergeCell ref="H398:K398"/>
    <mergeCell ref="H399:K399"/>
    <mergeCell ref="H400:K400"/>
    <mergeCell ref="H401:K401"/>
    <mergeCell ref="H402:K402"/>
    <mergeCell ref="T384:U384"/>
    <mergeCell ref="V384:W384"/>
    <mergeCell ref="E384:G384"/>
    <mergeCell ref="H384:I384"/>
    <mergeCell ref="J384:K384"/>
    <mergeCell ref="L384:M384"/>
    <mergeCell ref="N384:O384"/>
    <mergeCell ref="P384:Q384"/>
    <mergeCell ref="R384:S384"/>
    <mergeCell ref="T385:U385"/>
    <mergeCell ref="V385:W385"/>
    <mergeCell ref="E385:G385"/>
    <mergeCell ref="H385:I385"/>
    <mergeCell ref="J385:K385"/>
    <mergeCell ref="L385:M385"/>
    <mergeCell ref="N385:O385"/>
    <mergeCell ref="P385:Q385"/>
    <mergeCell ref="R385:S385"/>
    <mergeCell ref="T386:U386"/>
    <mergeCell ref="V386:W386"/>
    <mergeCell ref="T387:U387"/>
    <mergeCell ref="V387:W387"/>
    <mergeCell ref="R387:S387"/>
    <mergeCell ref="L391:S391"/>
    <mergeCell ref="L392:O392"/>
    <mergeCell ref="P392:S392"/>
    <mergeCell ref="H393:K393"/>
    <mergeCell ref="H394:K394"/>
    <mergeCell ref="H395:K395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44413.0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15.0</v>
      </c>
      <c r="G16" s="54">
        <f t="shared" ref="G16:G17" si="1">E16-F16</f>
        <v>20</v>
      </c>
      <c r="H16" s="55">
        <f t="shared" ref="H16:H17" si="2">F16/E16</f>
        <v>0.4285714286</v>
      </c>
      <c r="I16" s="54">
        <v>38.0</v>
      </c>
      <c r="J16" s="53">
        <v>20.0</v>
      </c>
      <c r="K16" s="54">
        <f t="shared" ref="K16:K17" si="3">I16-J16</f>
        <v>18</v>
      </c>
      <c r="L16" s="56">
        <f t="shared" ref="L16:L17" si="4">J16/I16</f>
        <v>0.5263157895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1.0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6.0</v>
      </c>
      <c r="K19" s="54">
        <f t="shared" ref="K19:K22" si="7">I19-J19</f>
        <v>4</v>
      </c>
      <c r="L19" s="56">
        <f t="shared" ref="L19:L22" si="8">J19/I19</f>
        <v>0.6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52.0</v>
      </c>
      <c r="G20" s="54">
        <f t="shared" si="5"/>
        <v>28</v>
      </c>
      <c r="H20" s="55">
        <f t="shared" si="6"/>
        <v>0.65</v>
      </c>
      <c r="I20" s="54">
        <v>70.0</v>
      </c>
      <c r="J20" s="53">
        <v>47.0</v>
      </c>
      <c r="K20" s="54">
        <f t="shared" si="7"/>
        <v>23</v>
      </c>
      <c r="L20" s="56">
        <f t="shared" si="8"/>
        <v>0.6714285714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9.0</v>
      </c>
      <c r="K21" s="54">
        <f t="shared" si="7"/>
        <v>18</v>
      </c>
      <c r="L21" s="56">
        <f t="shared" si="8"/>
        <v>0.3333333333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31.0</v>
      </c>
      <c r="G22" s="54">
        <f>E22-F22</f>
        <v>17</v>
      </c>
      <c r="H22" s="55">
        <f>F22/E22</f>
        <v>0.6458333333</v>
      </c>
      <c r="I22" s="54">
        <v>60.0</v>
      </c>
      <c r="J22" s="53">
        <v>40.0</v>
      </c>
      <c r="K22" s="54">
        <f t="shared" si="7"/>
        <v>20</v>
      </c>
      <c r="L22" s="56">
        <f t="shared" si="8"/>
        <v>0.6666666667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0.0</v>
      </c>
      <c r="O23" s="59">
        <f t="shared" si="9"/>
        <v>5</v>
      </c>
      <c r="P23" s="55">
        <f t="shared" si="10"/>
        <v>0</v>
      </c>
      <c r="Q23" s="66">
        <v>10.0</v>
      </c>
      <c r="R23" s="53">
        <v>4.0</v>
      </c>
      <c r="S23" s="54">
        <v>6.0</v>
      </c>
      <c r="T23" s="56">
        <f>R23/Q23</f>
        <v>0.4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5.0</v>
      </c>
      <c r="K25" s="54">
        <f t="shared" ref="K25:K30" si="11">I25-J25</f>
        <v>3</v>
      </c>
      <c r="L25" s="56">
        <f t="shared" ref="L25:L30" si="12">J25/I25</f>
        <v>0.625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10.0</v>
      </c>
      <c r="K26" s="54">
        <f t="shared" si="11"/>
        <v>20</v>
      </c>
      <c r="L26" s="56">
        <f t="shared" si="12"/>
        <v>0.3333333333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11.0</v>
      </c>
      <c r="K27" s="54">
        <f t="shared" si="11"/>
        <v>4</v>
      </c>
      <c r="L27" s="56">
        <f t="shared" si="12"/>
        <v>0.7333333333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28.0</v>
      </c>
      <c r="G28" s="54">
        <f t="shared" ref="G28:G29" si="13">E28-F28</f>
        <v>55</v>
      </c>
      <c r="H28" s="55">
        <f t="shared" ref="H28:H29" si="14">F28/E28</f>
        <v>0.3373493976</v>
      </c>
      <c r="I28" s="54">
        <v>24.0</v>
      </c>
      <c r="J28" s="53">
        <v>20.0</v>
      </c>
      <c r="K28" s="54">
        <f t="shared" si="11"/>
        <v>4</v>
      </c>
      <c r="L28" s="56">
        <f t="shared" si="12"/>
        <v>0.8333333333</v>
      </c>
      <c r="M28" s="66"/>
      <c r="N28" s="61"/>
      <c r="O28" s="59"/>
      <c r="P28" s="55"/>
      <c r="Q28" s="66">
        <v>10.0</v>
      </c>
      <c r="R28" s="53">
        <v>3.0</v>
      </c>
      <c r="S28" s="54">
        <f>Q28-R28</f>
        <v>7</v>
      </c>
      <c r="T28" s="56">
        <f>R28/Q28</f>
        <v>0.3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95.0</v>
      </c>
      <c r="G29" s="54">
        <f t="shared" si="13"/>
        <v>11</v>
      </c>
      <c r="H29" s="55">
        <f t="shared" si="14"/>
        <v>0.8962264151</v>
      </c>
      <c r="I29" s="68">
        <v>101.0</v>
      </c>
      <c r="J29" s="69">
        <v>75.0</v>
      </c>
      <c r="K29" s="54">
        <f t="shared" si="11"/>
        <v>26</v>
      </c>
      <c r="L29" s="56">
        <f t="shared" si="12"/>
        <v>0.7425742574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8.0</v>
      </c>
      <c r="G32" s="54">
        <f>E32-F32</f>
        <v>6</v>
      </c>
      <c r="H32" s="55">
        <f>F32/E32</f>
        <v>0.5714285714</v>
      </c>
      <c r="I32" s="54">
        <v>13.0</v>
      </c>
      <c r="J32" s="53">
        <v>7.0</v>
      </c>
      <c r="K32" s="54">
        <f>I32-J32</f>
        <v>6</v>
      </c>
      <c r="L32" s="56">
        <f>J32/I32</f>
        <v>0.5384615385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62.0</v>
      </c>
      <c r="G34" s="54">
        <f>E34-F34</f>
        <v>6</v>
      </c>
      <c r="H34" s="55">
        <f>F34/E34</f>
        <v>0.9117647059</v>
      </c>
      <c r="I34" s="54">
        <v>14.0</v>
      </c>
      <c r="J34" s="53">
        <v>7.0</v>
      </c>
      <c r="K34" s="54">
        <f>I34-J34</f>
        <v>7</v>
      </c>
      <c r="L34" s="56">
        <f>J34/I34</f>
        <v>0.5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15.0</v>
      </c>
      <c r="G38" s="54">
        <f>E38-F38</f>
        <v>36</v>
      </c>
      <c r="H38" s="55">
        <f>F38/E38</f>
        <v>0.2941176471</v>
      </c>
      <c r="I38" s="54">
        <v>26.0</v>
      </c>
      <c r="J38" s="53">
        <v>10.0</v>
      </c>
      <c r="K38" s="54">
        <f>I38-J38</f>
        <v>16</v>
      </c>
      <c r="L38" s="56">
        <f>J38/I38</f>
        <v>0.3846153846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2.0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/>
      <c r="V39" s="61">
        <v>1.0</v>
      </c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2.0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19.0</v>
      </c>
      <c r="G41" s="54">
        <f t="shared" ref="G41:G42" si="15">E41-F41</f>
        <v>12</v>
      </c>
      <c r="H41" s="55">
        <f t="shared" ref="H41:H42" si="16">F41/E41</f>
        <v>0.6129032258</v>
      </c>
      <c r="I41" s="54">
        <v>36.0</v>
      </c>
      <c r="J41" s="53">
        <v>23.0</v>
      </c>
      <c r="K41" s="54">
        <f t="shared" ref="K41:K42" si="17">I41-J41</f>
        <v>13</v>
      </c>
      <c r="L41" s="56">
        <f t="shared" ref="L41:L42" si="18">J41/I41</f>
        <v>0.6388888889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171.0</v>
      </c>
      <c r="G42" s="54">
        <f t="shared" si="15"/>
        <v>35</v>
      </c>
      <c r="H42" s="55">
        <f t="shared" si="16"/>
        <v>0.8300970874</v>
      </c>
      <c r="I42" s="54">
        <v>250.0</v>
      </c>
      <c r="J42" s="53">
        <v>72.0</v>
      </c>
      <c r="K42" s="54">
        <f t="shared" si="17"/>
        <v>178</v>
      </c>
      <c r="L42" s="56">
        <f t="shared" si="18"/>
        <v>0.288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/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13.0</v>
      </c>
      <c r="K49" s="54">
        <f>I49-J49</f>
        <v>27</v>
      </c>
      <c r="L49" s="56">
        <f>J49/I49</f>
        <v>0.325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3.0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30.0</v>
      </c>
      <c r="G58" s="54">
        <f>E58-F58</f>
        <v>30</v>
      </c>
      <c r="H58" s="55">
        <f>F58/E58</f>
        <v>0.5</v>
      </c>
      <c r="I58" s="54">
        <v>48.0</v>
      </c>
      <c r="J58" s="53">
        <v>26.0</v>
      </c>
      <c r="K58" s="54">
        <f>I58-J58</f>
        <v>22</v>
      </c>
      <c r="L58" s="56">
        <f>J58/I58</f>
        <v>0.5416666667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>
        <v>1.0</v>
      </c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/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3.0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5.0</v>
      </c>
      <c r="K68" s="54">
        <f>I68-J68</f>
        <v>15</v>
      </c>
      <c r="L68" s="56">
        <f>J68/I68</f>
        <v>0.25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3.0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3.0</v>
      </c>
      <c r="G73" s="54">
        <f t="shared" ref="G73:G75" si="19">E73-F73</f>
        <v>9</v>
      </c>
      <c r="H73" s="55">
        <f t="shared" ref="H73:H75" si="20">F73/E73</f>
        <v>0.25</v>
      </c>
      <c r="I73" s="54">
        <v>11.0</v>
      </c>
      <c r="J73" s="53">
        <v>5.0</v>
      </c>
      <c r="K73" s="54">
        <f t="shared" ref="K73:K76" si="21">I73-J73</f>
        <v>6</v>
      </c>
      <c r="L73" s="56">
        <f t="shared" ref="L73:L76" si="22">J73/I73</f>
        <v>0.4545454545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3.0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14.0</v>
      </c>
      <c r="G75" s="54">
        <f t="shared" si="19"/>
        <v>26</v>
      </c>
      <c r="H75" s="55">
        <f t="shared" si="20"/>
        <v>0.35</v>
      </c>
      <c r="I75" s="54">
        <v>80.0</v>
      </c>
      <c r="J75" s="53">
        <v>7.0</v>
      </c>
      <c r="K75" s="54">
        <f t="shared" si="21"/>
        <v>73</v>
      </c>
      <c r="L75" s="56">
        <f t="shared" si="22"/>
        <v>0.0875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7.0</v>
      </c>
      <c r="G82" s="54">
        <f>E82-F82</f>
        <v>3</v>
      </c>
      <c r="H82" s="55">
        <f>F82/E82</f>
        <v>0.7</v>
      </c>
      <c r="I82" s="54">
        <v>20.0</v>
      </c>
      <c r="J82" s="53">
        <v>6.0</v>
      </c>
      <c r="K82" s="54">
        <f>I82-J82</f>
        <v>14</v>
      </c>
      <c r="L82" s="56">
        <f>J82/I82</f>
        <v>0.3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2.0</v>
      </c>
      <c r="G85" s="54">
        <f>E85-F85</f>
        <v>6</v>
      </c>
      <c r="H85" s="55">
        <f>F85/E85</f>
        <v>0.25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>
        <v>2.0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3.0</v>
      </c>
      <c r="K93" s="54">
        <f t="shared" si="23"/>
        <v>27</v>
      </c>
      <c r="L93" s="56">
        <f t="shared" si="24"/>
        <v>0.1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>
        <v>1.0</v>
      </c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582</v>
      </c>
      <c r="G95" s="77">
        <f t="shared" si="25"/>
        <v>357</v>
      </c>
      <c r="H95" s="33">
        <f t="shared" si="26"/>
        <v>0.6198083067</v>
      </c>
      <c r="I95" s="32">
        <f t="shared" ref="I95:J95" si="28">SUM(I11:I94)</f>
        <v>1024</v>
      </c>
      <c r="J95" s="32">
        <f t="shared" si="28"/>
        <v>441</v>
      </c>
      <c r="K95" s="32">
        <f t="shared" ref="K95:K97" si="34">I95-J95</f>
        <v>583</v>
      </c>
      <c r="L95" s="78">
        <f t="shared" ref="L95:L97" si="35">J95/I95</f>
        <v>0.4306640625</v>
      </c>
      <c r="M95" s="79">
        <f t="shared" ref="M95:N95" si="29">SUM(M11:M94)</f>
        <v>10</v>
      </c>
      <c r="N95" s="79">
        <f t="shared" si="29"/>
        <v>0</v>
      </c>
      <c r="O95" s="80">
        <f t="shared" ref="O95:O96" si="36">M95-N95</f>
        <v>10</v>
      </c>
      <c r="P95" s="33">
        <f t="shared" ref="P95:P96" si="37">N95/M95</f>
        <v>0</v>
      </c>
      <c r="Q95" s="79">
        <f t="shared" ref="Q95:R95" si="30">SUM(Q11:Q94)</f>
        <v>22</v>
      </c>
      <c r="R95" s="79">
        <f t="shared" si="30"/>
        <v>7</v>
      </c>
      <c r="S95" s="81">
        <f t="shared" si="31"/>
        <v>15</v>
      </c>
      <c r="T95" s="78">
        <f t="shared" si="32"/>
        <v>0.3181818182</v>
      </c>
      <c r="U95" s="77">
        <f t="shared" ref="U95:X95" si="33">SUM(U11:U94)</f>
        <v>11</v>
      </c>
      <c r="V95" s="77">
        <f t="shared" si="33"/>
        <v>35</v>
      </c>
      <c r="W95" s="77">
        <f t="shared" si="33"/>
        <v>1</v>
      </c>
      <c r="X95" s="82">
        <f t="shared" si="33"/>
        <v>4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0.0</v>
      </c>
      <c r="O96" s="90">
        <f t="shared" si="36"/>
        <v>2</v>
      </c>
      <c r="P96" s="89">
        <f t="shared" si="37"/>
        <v>0</v>
      </c>
      <c r="Q96" s="88">
        <v>2.0</v>
      </c>
      <c r="R96" s="87">
        <v>2.0</v>
      </c>
      <c r="S96" s="90">
        <f t="shared" si="31"/>
        <v>0</v>
      </c>
      <c r="T96" s="91">
        <f t="shared" si="32"/>
        <v>1</v>
      </c>
      <c r="U96" s="92"/>
      <c r="V96" s="87"/>
      <c r="W96" s="87">
        <v>1.0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4.0</v>
      </c>
      <c r="G97" s="96">
        <f t="shared" si="25"/>
        <v>1</v>
      </c>
      <c r="H97" s="97">
        <f t="shared" si="26"/>
        <v>0.8</v>
      </c>
      <c r="I97" s="96">
        <v>15.0</v>
      </c>
      <c r="J97" s="95">
        <v>6.0</v>
      </c>
      <c r="K97" s="98">
        <f t="shared" si="34"/>
        <v>9</v>
      </c>
      <c r="L97" s="99">
        <f t="shared" si="35"/>
        <v>0.4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5.0</v>
      </c>
      <c r="G100" s="96">
        <f>E100-F100</f>
        <v>8</v>
      </c>
      <c r="H100" s="97">
        <f>F100/E100</f>
        <v>0.3846153846</v>
      </c>
      <c r="I100" s="96">
        <v>20.0</v>
      </c>
      <c r="J100" s="95">
        <v>7.0</v>
      </c>
      <c r="K100" s="98">
        <f t="shared" si="38"/>
        <v>13</v>
      </c>
      <c r="L100" s="99">
        <f t="shared" si="39"/>
        <v>0.35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0.0</v>
      </c>
      <c r="G102" s="96">
        <f>E102-F102</f>
        <v>13</v>
      </c>
      <c r="H102" s="97">
        <f>F102/E102</f>
        <v>0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2.0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1.0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6.0</v>
      </c>
      <c r="G107" s="96">
        <f>E107-F107</f>
        <v>2</v>
      </c>
      <c r="H107" s="97">
        <f>F107/E107</f>
        <v>0.75</v>
      </c>
      <c r="I107" s="96">
        <v>10.0</v>
      </c>
      <c r="J107" s="95">
        <v>3.0</v>
      </c>
      <c r="K107" s="98">
        <f t="shared" si="40"/>
        <v>7</v>
      </c>
      <c r="L107" s="99">
        <f t="shared" si="41"/>
        <v>0.3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1.0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20.0</v>
      </c>
      <c r="G116" s="96">
        <f>E116-F116</f>
        <v>13</v>
      </c>
      <c r="H116" s="97">
        <f>F116/E116</f>
        <v>0.6060606061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>
        <v>1.0</v>
      </c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2.0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4.0</v>
      </c>
      <c r="G120" s="96">
        <f t="shared" ref="G120:G123" si="42">E120-F120</f>
        <v>6</v>
      </c>
      <c r="H120" s="97">
        <f t="shared" ref="H120:H123" si="43">F120/E120</f>
        <v>0.4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1.0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20.0</v>
      </c>
      <c r="K123" s="98">
        <f t="shared" si="44"/>
        <v>47</v>
      </c>
      <c r="L123" s="99">
        <f t="shared" si="45"/>
        <v>0.2985074627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1.0</v>
      </c>
      <c r="W123" s="95"/>
      <c r="X123" s="101">
        <v>4.0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3.0</v>
      </c>
      <c r="V124" s="95">
        <v>2.0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48.0</v>
      </c>
      <c r="G126" s="96">
        <f t="shared" ref="G126:G129" si="46">E126-F126</f>
        <v>22</v>
      </c>
      <c r="H126" s="97">
        <f t="shared" ref="H126:H129" si="47">F126/E126</f>
        <v>0.6857142857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25.0</v>
      </c>
      <c r="G127" s="96">
        <f t="shared" si="46"/>
        <v>5</v>
      </c>
      <c r="H127" s="97">
        <f t="shared" si="47"/>
        <v>0.8333333333</v>
      </c>
      <c r="I127" s="96">
        <v>28.0</v>
      </c>
      <c r="J127" s="95">
        <v>17.0</v>
      </c>
      <c r="K127" s="98">
        <f t="shared" ref="K127:K129" si="48">I127-J127</f>
        <v>11</v>
      </c>
      <c r="L127" s="99">
        <f t="shared" ref="L127:L129" si="49">J127/I127</f>
        <v>0.6071428571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0.0</v>
      </c>
      <c r="G128" s="96">
        <f t="shared" si="46"/>
        <v>2</v>
      </c>
      <c r="H128" s="97">
        <f t="shared" si="47"/>
        <v>0</v>
      </c>
      <c r="I128" s="96">
        <v>4.0</v>
      </c>
      <c r="J128" s="95">
        <v>1.0</v>
      </c>
      <c r="K128" s="98">
        <f t="shared" si="48"/>
        <v>3</v>
      </c>
      <c r="L128" s="99">
        <f t="shared" si="49"/>
        <v>0.25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9.0</v>
      </c>
      <c r="G129" s="96">
        <f t="shared" si="46"/>
        <v>1</v>
      </c>
      <c r="H129" s="97">
        <f t="shared" si="47"/>
        <v>0.9</v>
      </c>
      <c r="I129" s="96">
        <v>10.0</v>
      </c>
      <c r="J129" s="95">
        <v>4.0</v>
      </c>
      <c r="K129" s="98">
        <f t="shared" si="48"/>
        <v>6</v>
      </c>
      <c r="L129" s="99">
        <f t="shared" si="49"/>
        <v>0.4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1.0</v>
      </c>
      <c r="V131" s="95">
        <v>10.0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6.0</v>
      </c>
      <c r="K136" s="98">
        <f>I136-J136</f>
        <v>6</v>
      </c>
      <c r="L136" s="99">
        <f>J136/I136</f>
        <v>0.5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7.0</v>
      </c>
      <c r="G140" s="96">
        <f>E140-F140</f>
        <v>3</v>
      </c>
      <c r="H140" s="97">
        <f>F140/E140</f>
        <v>0.7</v>
      </c>
      <c r="I140" s="96">
        <v>26.0</v>
      </c>
      <c r="J140" s="95">
        <v>11.0</v>
      </c>
      <c r="K140" s="98">
        <f t="shared" si="50"/>
        <v>15</v>
      </c>
      <c r="L140" s="99">
        <f t="shared" si="51"/>
        <v>0.4230769231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>
        <v>2.0</v>
      </c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12.0</v>
      </c>
      <c r="K147" s="98">
        <f>I147-J147</f>
        <v>8</v>
      </c>
      <c r="L147" s="99">
        <f>J147/I147</f>
        <v>0.6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17.0</v>
      </c>
      <c r="G149" s="96">
        <f>E149-F149</f>
        <v>7</v>
      </c>
      <c r="H149" s="97">
        <f>F149/E149</f>
        <v>0.7083333333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/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227</v>
      </c>
      <c r="G159" s="107">
        <f t="shared" ref="G159:G160" si="61">E159-F159</f>
        <v>129</v>
      </c>
      <c r="H159" s="108">
        <f t="shared" ref="H159:H160" si="62">F159/E159</f>
        <v>0.6376404494</v>
      </c>
      <c r="I159" s="107">
        <f t="shared" ref="I159:J159" si="55">SUM(I96:I158)</f>
        <v>276</v>
      </c>
      <c r="J159" s="107">
        <f t="shared" si="55"/>
        <v>105</v>
      </c>
      <c r="K159" s="109">
        <f t="shared" si="56"/>
        <v>171</v>
      </c>
      <c r="L159" s="110">
        <f t="shared" si="57"/>
        <v>0.3804347826</v>
      </c>
      <c r="M159" s="107">
        <f t="shared" ref="M159:N159" si="58">SUM(M96:M158)</f>
        <v>2</v>
      </c>
      <c r="N159" s="107">
        <f t="shared" si="58"/>
        <v>0</v>
      </c>
      <c r="O159" s="109">
        <f>(M159-N159)</f>
        <v>2</v>
      </c>
      <c r="P159" s="108">
        <f>N159/M159</f>
        <v>0</v>
      </c>
      <c r="Q159" s="107">
        <f t="shared" ref="Q159:R159" si="59">SUM(Q96:Q158)</f>
        <v>2</v>
      </c>
      <c r="R159" s="107">
        <f t="shared" si="59"/>
        <v>2</v>
      </c>
      <c r="S159" s="109">
        <f>Q159-R159</f>
        <v>0</v>
      </c>
      <c r="T159" s="110">
        <f>R159/Q159</f>
        <v>1</v>
      </c>
      <c r="U159" s="106">
        <f t="shared" ref="U159:X159" si="60">SUM(U96:U158)</f>
        <v>11</v>
      </c>
      <c r="V159" s="107">
        <f t="shared" si="60"/>
        <v>53</v>
      </c>
      <c r="W159" s="107">
        <f t="shared" si="60"/>
        <v>3</v>
      </c>
      <c r="X159" s="111">
        <f t="shared" si="60"/>
        <v>9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12.0</v>
      </c>
      <c r="K160" s="118">
        <f t="shared" si="56"/>
        <v>3</v>
      </c>
      <c r="L160" s="119">
        <f t="shared" si="57"/>
        <v>0.8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4.0</v>
      </c>
      <c r="K162" s="127">
        <f>I162-J162</f>
        <v>1</v>
      </c>
      <c r="L162" s="128">
        <f>J162/I162</f>
        <v>0.8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9.0</v>
      </c>
      <c r="K165" s="127">
        <f>I165-J165</f>
        <v>11</v>
      </c>
      <c r="L165" s="128">
        <f>J165/I165</f>
        <v>0.45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2.0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3.0</v>
      </c>
      <c r="K170" s="127">
        <f t="shared" ref="K170:K171" si="63">I170-J170</f>
        <v>12</v>
      </c>
      <c r="L170" s="128">
        <f t="shared" ref="L170:L171" si="64">J170/I170</f>
        <v>0.2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29.0</v>
      </c>
      <c r="K174" s="127">
        <f t="shared" ref="K174:K175" si="67">I174-J174</f>
        <v>25</v>
      </c>
      <c r="L174" s="128">
        <f t="shared" ref="L174:L175" si="68">J174/I174</f>
        <v>0.537037037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6.0</v>
      </c>
      <c r="G175" s="125">
        <f t="shared" si="65"/>
        <v>4</v>
      </c>
      <c r="H175" s="126">
        <f t="shared" si="66"/>
        <v>0.6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>
        <v>1.0</v>
      </c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>
        <v>3.0</v>
      </c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5.0</v>
      </c>
      <c r="K187" s="127">
        <f t="shared" ref="K187:K189" si="71">I187-J187</f>
        <v>8</v>
      </c>
      <c r="L187" s="128">
        <f t="shared" ref="L187:L189" si="72">J187/I187</f>
        <v>0.3846153846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3.0</v>
      </c>
      <c r="K188" s="127">
        <f t="shared" si="71"/>
        <v>7</v>
      </c>
      <c r="L188" s="128">
        <f t="shared" si="72"/>
        <v>0.3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>
        <v>17.0</v>
      </c>
      <c r="J189" s="121">
        <v>1.0</v>
      </c>
      <c r="K189" s="127">
        <f t="shared" si="71"/>
        <v>16</v>
      </c>
      <c r="L189" s="128">
        <f t="shared" si="72"/>
        <v>0.05882352941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>
        <v>1.0</v>
      </c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3.0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13.0</v>
      </c>
      <c r="G207" s="125">
        <f t="shared" ref="G207:G210" si="73">E207-F207</f>
        <v>7</v>
      </c>
      <c r="H207" s="126">
        <f t="shared" ref="H207:H210" si="74">F207/E207</f>
        <v>0.65</v>
      </c>
      <c r="I207" s="125">
        <v>30.0</v>
      </c>
      <c r="J207" s="121">
        <v>2.0</v>
      </c>
      <c r="K207" s="127">
        <f t="shared" ref="K207:K210" si="75">I207-J207</f>
        <v>28</v>
      </c>
      <c r="L207" s="128">
        <f t="shared" ref="L207:L210" si="76">J207/I207</f>
        <v>0.06666666667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29.0</v>
      </c>
      <c r="G208" s="125">
        <f t="shared" si="73"/>
        <v>27</v>
      </c>
      <c r="H208" s="126">
        <f t="shared" si="74"/>
        <v>0.5178571429</v>
      </c>
      <c r="I208" s="125">
        <v>89.0</v>
      </c>
      <c r="J208" s="121">
        <v>32.0</v>
      </c>
      <c r="K208" s="127">
        <f t="shared" si="75"/>
        <v>57</v>
      </c>
      <c r="L208" s="128">
        <f t="shared" si="76"/>
        <v>0.3595505618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9.0</v>
      </c>
      <c r="G209" s="125">
        <f t="shared" si="73"/>
        <v>6</v>
      </c>
      <c r="H209" s="126">
        <f t="shared" si="74"/>
        <v>0.6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1.0</v>
      </c>
      <c r="O209" s="127">
        <f>M209-N209</f>
        <v>4</v>
      </c>
      <c r="P209" s="126">
        <f>N209/M209</f>
        <v>0.2</v>
      </c>
      <c r="Q209" s="125">
        <v>5.0</v>
      </c>
      <c r="R209" s="121">
        <v>5.0</v>
      </c>
      <c r="S209" s="127">
        <f>Q209-R209</f>
        <v>0</v>
      </c>
      <c r="T209" s="128">
        <f>R209/Q209</f>
        <v>1</v>
      </c>
      <c r="U209" s="120"/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2.0</v>
      </c>
      <c r="K210" s="127">
        <f t="shared" si="75"/>
        <v>18</v>
      </c>
      <c r="L210" s="128">
        <f t="shared" si="76"/>
        <v>0.1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/>
      <c r="X214" s="122">
        <v>1.0</v>
      </c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4.0</v>
      </c>
      <c r="K217" s="127">
        <f>I217-J217</f>
        <v>12</v>
      </c>
      <c r="L217" s="128">
        <f>J217/I217</f>
        <v>0.25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11.0</v>
      </c>
      <c r="G220" s="125">
        <f>E220-F220</f>
        <v>37</v>
      </c>
      <c r="H220" s="126">
        <f>F220/E220</f>
        <v>0.2291666667</v>
      </c>
      <c r="I220" s="125">
        <v>34.0</v>
      </c>
      <c r="J220" s="121">
        <v>13.0</v>
      </c>
      <c r="K220" s="127">
        <f>I220-J220</f>
        <v>21</v>
      </c>
      <c r="L220" s="128">
        <f>J220/I220</f>
        <v>0.3823529412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2.0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3.0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136</v>
      </c>
      <c r="G222" s="77">
        <f t="shared" ref="G222:G223" si="86">E222-F222</f>
        <v>143</v>
      </c>
      <c r="H222" s="33">
        <f t="shared" ref="H222:H223" si="87">F222/E222</f>
        <v>0.4874551971</v>
      </c>
      <c r="I222" s="77">
        <f t="shared" ref="I222:J222" si="82">SUM(I160:I221)</f>
        <v>437</v>
      </c>
      <c r="J222" s="77">
        <f t="shared" si="82"/>
        <v>148</v>
      </c>
      <c r="K222" s="32">
        <f t="shared" ref="K222:K223" si="88">I222-J222</f>
        <v>289</v>
      </c>
      <c r="L222" s="78">
        <f t="shared" ref="L222:L223" si="89">J222/I222</f>
        <v>0.3386727689</v>
      </c>
      <c r="M222" s="77">
        <f t="shared" ref="M222:N222" si="83">SUM(M160:M221)</f>
        <v>5</v>
      </c>
      <c r="N222" s="77">
        <f t="shared" si="83"/>
        <v>1</v>
      </c>
      <c r="O222" s="32">
        <f>M222-N222</f>
        <v>4</v>
      </c>
      <c r="P222" s="33">
        <f>N222/M222</f>
        <v>0.2</v>
      </c>
      <c r="Q222" s="77">
        <f t="shared" ref="Q222:R222" si="84">SUM(Q160:Q221)</f>
        <v>5</v>
      </c>
      <c r="R222" s="77">
        <f t="shared" si="84"/>
        <v>5</v>
      </c>
      <c r="S222" s="32">
        <f>Q222-R222</f>
        <v>0</v>
      </c>
      <c r="T222" s="78">
        <f>R222/Q222</f>
        <v>1</v>
      </c>
      <c r="U222" s="76">
        <f t="shared" ref="U222:X222" si="85">SUM(U160:U221)</f>
        <v>2</v>
      </c>
      <c r="V222" s="77">
        <f t="shared" si="85"/>
        <v>29</v>
      </c>
      <c r="W222" s="77">
        <f t="shared" si="85"/>
        <v>0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8.0</v>
      </c>
      <c r="K223" s="141">
        <f t="shared" si="88"/>
        <v>22</v>
      </c>
      <c r="L223" s="142">
        <f t="shared" si="89"/>
        <v>0.2666666667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>
        <v>1.0</v>
      </c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3.0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1.0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25.0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11.0</v>
      </c>
      <c r="G232" s="143">
        <f>E232-F232</f>
        <v>12</v>
      </c>
      <c r="H232" s="146">
        <f>F232/E232</f>
        <v>0.4782608696</v>
      </c>
      <c r="I232" s="143">
        <v>58.0</v>
      </c>
      <c r="J232" s="144">
        <v>23.0</v>
      </c>
      <c r="K232" s="145">
        <f t="shared" si="90"/>
        <v>35</v>
      </c>
      <c r="L232" s="147">
        <f t="shared" si="91"/>
        <v>0.3965517241</v>
      </c>
      <c r="M232" s="143"/>
      <c r="N232" s="144"/>
      <c r="O232" s="145"/>
      <c r="P232" s="146"/>
      <c r="Q232" s="143"/>
      <c r="R232" s="144"/>
      <c r="S232" s="145"/>
      <c r="T232" s="147"/>
      <c r="U232" s="144">
        <v>1.0</v>
      </c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>
        <v>1.0</v>
      </c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62.0</v>
      </c>
      <c r="G238" s="143">
        <f t="shared" si="92"/>
        <v>44</v>
      </c>
      <c r="H238" s="146">
        <f t="shared" si="93"/>
        <v>0.5849056604</v>
      </c>
      <c r="I238" s="143">
        <v>96.0</v>
      </c>
      <c r="J238" s="144">
        <v>31.0</v>
      </c>
      <c r="K238" s="145">
        <f>I238-J238</f>
        <v>65</v>
      </c>
      <c r="L238" s="147">
        <f>J238/I238</f>
        <v>0.3229166667</v>
      </c>
      <c r="M238" s="143">
        <v>5.0</v>
      </c>
      <c r="N238" s="144">
        <v>3.0</v>
      </c>
      <c r="O238" s="145">
        <f>M238-N238</f>
        <v>2</v>
      </c>
      <c r="P238" s="146">
        <f>N238/M238</f>
        <v>0.6</v>
      </c>
      <c r="Q238" s="143"/>
      <c r="R238" s="144"/>
      <c r="S238" s="145"/>
      <c r="T238" s="147"/>
      <c r="U238" s="144">
        <v>7.0</v>
      </c>
      <c r="V238" s="144">
        <v>27.0</v>
      </c>
      <c r="W238" s="144"/>
      <c r="X238" s="148">
        <v>1.0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4.0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26.0</v>
      </c>
      <c r="K242" s="145">
        <f t="shared" si="94"/>
        <v>14</v>
      </c>
      <c r="L242" s="147">
        <f t="shared" si="95"/>
        <v>0.65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2.0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>
        <v>1.0</v>
      </c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1.0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3.0</v>
      </c>
      <c r="G257" s="143">
        <f>E257-F257</f>
        <v>2</v>
      </c>
      <c r="H257" s="146">
        <f>F257/E257</f>
        <v>0.6</v>
      </c>
      <c r="I257" s="143">
        <v>10.0</v>
      </c>
      <c r="J257" s="144">
        <v>7.0</v>
      </c>
      <c r="K257" s="145">
        <f>I257-J257</f>
        <v>3</v>
      </c>
      <c r="L257" s="147">
        <f>J257/I257</f>
        <v>0.7</v>
      </c>
      <c r="M257" s="143"/>
      <c r="N257" s="144"/>
      <c r="O257" s="145"/>
      <c r="P257" s="146"/>
      <c r="Q257" s="143"/>
      <c r="R257" s="144"/>
      <c r="S257" s="145"/>
      <c r="T257" s="147"/>
      <c r="U257" s="144">
        <v>1.0</v>
      </c>
      <c r="V257" s="144">
        <v>4.0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5.0</v>
      </c>
      <c r="G259" s="143">
        <f>E259-F259</f>
        <v>5</v>
      </c>
      <c r="H259" s="146">
        <f>F259/E259</f>
        <v>0.5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11.0</v>
      </c>
      <c r="G268" s="143">
        <f>E268-F268</f>
        <v>4</v>
      </c>
      <c r="H268" s="146">
        <f>F268/E268</f>
        <v>0.7333333333</v>
      </c>
      <c r="I268" s="143">
        <v>5.0</v>
      </c>
      <c r="J268" s="144">
        <v>4.0</v>
      </c>
      <c r="K268" s="145">
        <f t="shared" ref="K268:K270" si="96">I268-J268</f>
        <v>1</v>
      </c>
      <c r="L268" s="147">
        <f t="shared" ref="L268:L270" si="97">J268/I268</f>
        <v>0.8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2.0</v>
      </c>
      <c r="K269" s="145">
        <f t="shared" si="96"/>
        <v>9</v>
      </c>
      <c r="L269" s="147">
        <f t="shared" si="97"/>
        <v>0.1818181818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1.0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>
        <v>2.0</v>
      </c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>
        <v>1.0</v>
      </c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2.0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6.0</v>
      </c>
      <c r="G278" s="143">
        <f>E278-F278</f>
        <v>9</v>
      </c>
      <c r="H278" s="146">
        <f>F278/E278</f>
        <v>0.4</v>
      </c>
      <c r="I278" s="143">
        <v>9.0</v>
      </c>
      <c r="J278" s="144">
        <v>5.0</v>
      </c>
      <c r="K278" s="145">
        <f>I278-J278</f>
        <v>4</v>
      </c>
      <c r="L278" s="147">
        <f>J278/I278</f>
        <v>0.5555555556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4.0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>
        <v>6.0</v>
      </c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/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>
        <v>2.0</v>
      </c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5.0</v>
      </c>
      <c r="G287" s="143">
        <f t="shared" ref="G287:G289" si="98">E287-F287</f>
        <v>15</v>
      </c>
      <c r="H287" s="146">
        <f t="shared" ref="H287:H289" si="99">F287/E287</f>
        <v>0.25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4.0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>
        <v>1.0</v>
      </c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116</v>
      </c>
      <c r="G297" s="77">
        <f>E297-F297</f>
        <v>138</v>
      </c>
      <c r="H297" s="33">
        <f t="shared" ref="H297:H298" si="108">F297/E297</f>
        <v>0.4566929134</v>
      </c>
      <c r="I297" s="77">
        <f t="shared" ref="I297:J297" si="103">SUM(I223:I296)</f>
        <v>379</v>
      </c>
      <c r="J297" s="77">
        <f t="shared" si="103"/>
        <v>126</v>
      </c>
      <c r="K297" s="77">
        <f>I297-J297</f>
        <v>253</v>
      </c>
      <c r="L297" s="78">
        <f t="shared" ref="L297:L298" si="110">J297/I297</f>
        <v>0.3324538259</v>
      </c>
      <c r="M297" s="77">
        <f t="shared" ref="M297:N297" si="104">SUM(M223:M296)</f>
        <v>5</v>
      </c>
      <c r="N297" s="77">
        <f t="shared" si="104"/>
        <v>3</v>
      </c>
      <c r="O297" s="77">
        <f>M297-N297</f>
        <v>2</v>
      </c>
      <c r="P297" s="33">
        <f t="shared" ref="P297:P298" si="112">N297/M297</f>
        <v>0.6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15</v>
      </c>
      <c r="V297" s="77">
        <f t="shared" si="106"/>
        <v>96</v>
      </c>
      <c r="W297" s="77">
        <f t="shared" si="106"/>
        <v>0</v>
      </c>
      <c r="X297" s="82">
        <f t="shared" si="106"/>
        <v>3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1061</v>
      </c>
      <c r="G298" s="158">
        <f t="shared" si="107"/>
        <v>767</v>
      </c>
      <c r="H298" s="159">
        <f t="shared" si="108"/>
        <v>0.5804157549</v>
      </c>
      <c r="I298" s="158">
        <f t="shared" ref="I298:K298" si="109">I95+I159+I222+I297</f>
        <v>2116</v>
      </c>
      <c r="J298" s="158">
        <f t="shared" si="109"/>
        <v>820</v>
      </c>
      <c r="K298" s="158">
        <f t="shared" si="109"/>
        <v>1296</v>
      </c>
      <c r="L298" s="160">
        <f t="shared" si="110"/>
        <v>0.3875236295</v>
      </c>
      <c r="M298" s="158">
        <f t="shared" ref="M298:O298" si="111">M95+M159+M222+M297</f>
        <v>22</v>
      </c>
      <c r="N298" s="158">
        <f t="shared" si="111"/>
        <v>4</v>
      </c>
      <c r="O298" s="158">
        <f t="shared" si="111"/>
        <v>18</v>
      </c>
      <c r="P298" s="159">
        <f t="shared" si="112"/>
        <v>0.1818181818</v>
      </c>
      <c r="Q298" s="158">
        <f t="shared" ref="Q298:S298" si="113">Q95+Q159+Q222+Q297</f>
        <v>34</v>
      </c>
      <c r="R298" s="158">
        <f t="shared" si="113"/>
        <v>18</v>
      </c>
      <c r="S298" s="158">
        <f t="shared" si="113"/>
        <v>16</v>
      </c>
      <c r="T298" s="160">
        <f t="shared" si="114"/>
        <v>0.5294117647</v>
      </c>
      <c r="U298" s="157">
        <f t="shared" ref="U298:X298" si="115">U95+U159+U222+U297</f>
        <v>39</v>
      </c>
      <c r="V298" s="158">
        <f t="shared" si="115"/>
        <v>213</v>
      </c>
      <c r="W298" s="158">
        <f t="shared" si="115"/>
        <v>4</v>
      </c>
      <c r="X298" s="161">
        <f t="shared" si="115"/>
        <v>17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582</v>
      </c>
      <c r="G306" s="178">
        <f t="shared" si="116"/>
        <v>357</v>
      </c>
      <c r="H306" s="180">
        <f t="shared" ref="H306:H307" si="120">F306/E306</f>
        <v>0.6198083067</v>
      </c>
      <c r="I306" s="178">
        <f t="shared" ref="I306:O306" si="117">(I95)</f>
        <v>1024</v>
      </c>
      <c r="J306" s="179">
        <f t="shared" si="117"/>
        <v>441</v>
      </c>
      <c r="K306" s="178">
        <f t="shared" si="117"/>
        <v>583</v>
      </c>
      <c r="L306" s="180">
        <f t="shared" si="117"/>
        <v>0.4306640625</v>
      </c>
      <c r="M306" s="178">
        <f t="shared" si="117"/>
        <v>10</v>
      </c>
      <c r="N306" s="179">
        <f t="shared" si="117"/>
        <v>0</v>
      </c>
      <c r="O306" s="178">
        <f t="shared" si="117"/>
        <v>10</v>
      </c>
      <c r="P306" s="180">
        <f t="shared" ref="P306:X306" si="118">P95</f>
        <v>0</v>
      </c>
      <c r="Q306" s="178">
        <f t="shared" si="118"/>
        <v>22</v>
      </c>
      <c r="R306" s="179">
        <f t="shared" si="118"/>
        <v>7</v>
      </c>
      <c r="S306" s="178">
        <f t="shared" si="118"/>
        <v>15</v>
      </c>
      <c r="T306" s="180">
        <f t="shared" si="118"/>
        <v>0.3181818182</v>
      </c>
      <c r="U306" s="181">
        <f t="shared" si="118"/>
        <v>11</v>
      </c>
      <c r="V306" s="181">
        <f t="shared" si="118"/>
        <v>35</v>
      </c>
      <c r="W306" s="181">
        <f t="shared" si="118"/>
        <v>1</v>
      </c>
      <c r="X306" s="182">
        <f t="shared" si="118"/>
        <v>4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227</v>
      </c>
      <c r="G307" s="184">
        <f t="shared" si="119"/>
        <v>129</v>
      </c>
      <c r="H307" s="186">
        <f t="shared" si="120"/>
        <v>0.6376404494</v>
      </c>
      <c r="I307" s="184">
        <f t="shared" ref="I307:L307" si="121">I159</f>
        <v>276</v>
      </c>
      <c r="J307" s="185">
        <f t="shared" si="121"/>
        <v>105</v>
      </c>
      <c r="K307" s="184">
        <f t="shared" si="121"/>
        <v>171</v>
      </c>
      <c r="L307" s="186">
        <f t="shared" si="121"/>
        <v>0.3804347826</v>
      </c>
      <c r="M307" s="184">
        <f t="shared" ref="M307:P307" si="122">(M159)</f>
        <v>2</v>
      </c>
      <c r="N307" s="185">
        <f t="shared" si="122"/>
        <v>0</v>
      </c>
      <c r="O307" s="184">
        <f t="shared" si="122"/>
        <v>2</v>
      </c>
      <c r="P307" s="186">
        <f t="shared" si="122"/>
        <v>0</v>
      </c>
      <c r="Q307" s="184">
        <f t="shared" ref="Q307:X307" si="123">Q159</f>
        <v>2</v>
      </c>
      <c r="R307" s="185">
        <f t="shared" si="123"/>
        <v>2</v>
      </c>
      <c r="S307" s="184">
        <f t="shared" si="123"/>
        <v>0</v>
      </c>
      <c r="T307" s="186">
        <f t="shared" si="123"/>
        <v>1</v>
      </c>
      <c r="U307" s="185">
        <f t="shared" si="123"/>
        <v>11</v>
      </c>
      <c r="V307" s="185">
        <f t="shared" si="123"/>
        <v>53</v>
      </c>
      <c r="W307" s="185">
        <f t="shared" si="123"/>
        <v>3</v>
      </c>
      <c r="X307" s="187">
        <f t="shared" si="123"/>
        <v>9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136</v>
      </c>
      <c r="G308" s="189">
        <f t="shared" si="124"/>
        <v>143</v>
      </c>
      <c r="H308" s="191">
        <f t="shared" si="124"/>
        <v>0.4874551971</v>
      </c>
      <c r="I308" s="189">
        <f t="shared" si="124"/>
        <v>437</v>
      </c>
      <c r="J308" s="190">
        <f t="shared" si="124"/>
        <v>148</v>
      </c>
      <c r="K308" s="189">
        <f t="shared" si="124"/>
        <v>289</v>
      </c>
      <c r="L308" s="191">
        <f t="shared" si="124"/>
        <v>0.3386727689</v>
      </c>
      <c r="M308" s="189">
        <f t="shared" si="124"/>
        <v>5</v>
      </c>
      <c r="N308" s="190">
        <f t="shared" si="124"/>
        <v>1</v>
      </c>
      <c r="O308" s="189">
        <f t="shared" si="124"/>
        <v>4</v>
      </c>
      <c r="P308" s="191">
        <f t="shared" si="124"/>
        <v>0.2</v>
      </c>
      <c r="Q308" s="189">
        <f t="shared" si="124"/>
        <v>5</v>
      </c>
      <c r="R308" s="190">
        <f t="shared" si="124"/>
        <v>5</v>
      </c>
      <c r="S308" s="189">
        <f t="shared" si="124"/>
        <v>0</v>
      </c>
      <c r="T308" s="191">
        <f t="shared" si="124"/>
        <v>1</v>
      </c>
      <c r="U308" s="192">
        <f t="shared" si="124"/>
        <v>2</v>
      </c>
      <c r="V308" s="192">
        <f t="shared" si="124"/>
        <v>29</v>
      </c>
      <c r="W308" s="192">
        <f t="shared" si="124"/>
        <v>0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116</v>
      </c>
      <c r="G309" s="195">
        <f t="shared" si="125"/>
        <v>138</v>
      </c>
      <c r="H309" s="197">
        <f t="shared" si="125"/>
        <v>0.4566929134</v>
      </c>
      <c r="I309" s="195">
        <f t="shared" si="125"/>
        <v>379</v>
      </c>
      <c r="J309" s="196">
        <f t="shared" si="125"/>
        <v>126</v>
      </c>
      <c r="K309" s="195">
        <f t="shared" si="125"/>
        <v>253</v>
      </c>
      <c r="L309" s="197">
        <f t="shared" si="125"/>
        <v>0.3324538259</v>
      </c>
      <c r="M309" s="195">
        <f t="shared" si="125"/>
        <v>5</v>
      </c>
      <c r="N309" s="196">
        <f t="shared" si="125"/>
        <v>3</v>
      </c>
      <c r="O309" s="195">
        <f t="shared" si="125"/>
        <v>2</v>
      </c>
      <c r="P309" s="197">
        <f t="shared" si="125"/>
        <v>0.6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15</v>
      </c>
      <c r="V309" s="196">
        <f t="shared" si="125"/>
        <v>96</v>
      </c>
      <c r="W309" s="196">
        <f t="shared" si="125"/>
        <v>0</v>
      </c>
      <c r="X309" s="198">
        <f t="shared" si="125"/>
        <v>3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1061</v>
      </c>
      <c r="G310" s="200">
        <f t="shared" si="126"/>
        <v>767</v>
      </c>
      <c r="H310" s="201">
        <f t="shared" si="126"/>
        <v>0.5804157549</v>
      </c>
      <c r="I310" s="200">
        <f t="shared" si="126"/>
        <v>2116</v>
      </c>
      <c r="J310" s="200">
        <f t="shared" si="126"/>
        <v>820</v>
      </c>
      <c r="K310" s="200">
        <f t="shared" si="126"/>
        <v>1296</v>
      </c>
      <c r="L310" s="201">
        <f t="shared" si="126"/>
        <v>0.3875236295</v>
      </c>
      <c r="M310" s="200">
        <f t="shared" si="126"/>
        <v>22</v>
      </c>
      <c r="N310" s="200">
        <f t="shared" si="126"/>
        <v>4</v>
      </c>
      <c r="O310" s="200">
        <f t="shared" si="126"/>
        <v>18</v>
      </c>
      <c r="P310" s="201">
        <f t="shared" si="126"/>
        <v>0.1818181818</v>
      </c>
      <c r="Q310" s="200">
        <f t="shared" si="126"/>
        <v>34</v>
      </c>
      <c r="R310" s="200">
        <f t="shared" si="126"/>
        <v>18</v>
      </c>
      <c r="S310" s="200">
        <f t="shared" si="126"/>
        <v>16</v>
      </c>
      <c r="T310" s="201">
        <f t="shared" si="126"/>
        <v>0.5294117647</v>
      </c>
      <c r="U310" s="200">
        <f t="shared" si="126"/>
        <v>39</v>
      </c>
      <c r="V310" s="200">
        <f t="shared" si="126"/>
        <v>213</v>
      </c>
      <c r="W310" s="200">
        <f t="shared" si="126"/>
        <v>4</v>
      </c>
      <c r="X310" s="202">
        <f t="shared" si="126"/>
        <v>17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582</v>
      </c>
      <c r="G318" s="178">
        <f t="shared" si="127"/>
        <v>367</v>
      </c>
      <c r="H318" s="180">
        <f t="shared" ref="H318:H322" si="130">F318/E318</f>
        <v>0.6132771338</v>
      </c>
      <c r="I318" s="178">
        <f t="shared" ref="I318:K318" si="128">I306+Q306</f>
        <v>1046</v>
      </c>
      <c r="J318" s="179">
        <f t="shared" si="128"/>
        <v>448</v>
      </c>
      <c r="K318" s="178">
        <f t="shared" si="128"/>
        <v>598</v>
      </c>
      <c r="L318" s="204">
        <f t="shared" ref="L318:L322" si="132">J318/I318</f>
        <v>0.4282982792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227</v>
      </c>
      <c r="G319" s="206">
        <f t="shared" si="129"/>
        <v>131</v>
      </c>
      <c r="H319" s="208">
        <f t="shared" si="130"/>
        <v>0.6340782123</v>
      </c>
      <c r="I319" s="206">
        <f t="shared" ref="I319:K319" si="131">I307+Q307</f>
        <v>278</v>
      </c>
      <c r="J319" s="207">
        <f t="shared" si="131"/>
        <v>107</v>
      </c>
      <c r="K319" s="206">
        <f t="shared" si="131"/>
        <v>171</v>
      </c>
      <c r="L319" s="209">
        <f t="shared" si="132"/>
        <v>0.3848920863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137</v>
      </c>
      <c r="G320" s="189">
        <f t="shared" si="133"/>
        <v>147</v>
      </c>
      <c r="H320" s="191">
        <f t="shared" si="130"/>
        <v>0.4823943662</v>
      </c>
      <c r="I320" s="189">
        <f t="shared" ref="I320:K320" si="134">I308+Q308</f>
        <v>442</v>
      </c>
      <c r="J320" s="190">
        <f t="shared" si="134"/>
        <v>153</v>
      </c>
      <c r="K320" s="189">
        <f t="shared" si="134"/>
        <v>289</v>
      </c>
      <c r="L320" s="210">
        <f t="shared" si="132"/>
        <v>0.3461538462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119</v>
      </c>
      <c r="G321" s="195">
        <f t="shared" si="135"/>
        <v>140</v>
      </c>
      <c r="H321" s="197">
        <f t="shared" si="130"/>
        <v>0.4594594595</v>
      </c>
      <c r="I321" s="195">
        <f t="shared" ref="I321:K321" si="136">I309+Q309</f>
        <v>384</v>
      </c>
      <c r="J321" s="196">
        <f t="shared" si="136"/>
        <v>130</v>
      </c>
      <c r="K321" s="195">
        <f t="shared" si="136"/>
        <v>254</v>
      </c>
      <c r="L321" s="211">
        <f t="shared" si="132"/>
        <v>0.3385416667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1065</v>
      </c>
      <c r="G322" s="213">
        <f t="shared" si="137"/>
        <v>785</v>
      </c>
      <c r="H322" s="214">
        <f t="shared" si="130"/>
        <v>0.5756756757</v>
      </c>
      <c r="I322" s="213">
        <f t="shared" ref="I322:K322" si="138">I310+Q310</f>
        <v>2150</v>
      </c>
      <c r="J322" s="200">
        <f t="shared" si="138"/>
        <v>838</v>
      </c>
      <c r="K322" s="213">
        <f t="shared" si="138"/>
        <v>1312</v>
      </c>
      <c r="L322" s="215">
        <f t="shared" si="132"/>
        <v>0.3897674419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1061</v>
      </c>
      <c r="G326" s="224">
        <f t="shared" si="139"/>
        <v>767</v>
      </c>
      <c r="H326" s="225">
        <f t="shared" ref="H326:H330" si="141">F326/E326</f>
        <v>0.5804157549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2116</v>
      </c>
      <c r="F327" s="224">
        <f t="shared" si="140"/>
        <v>820</v>
      </c>
      <c r="G327" s="224">
        <f t="shared" si="140"/>
        <v>1296</v>
      </c>
      <c r="H327" s="225">
        <f t="shared" si="141"/>
        <v>0.3875236295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4</v>
      </c>
      <c r="G328" s="224">
        <f t="shared" si="142"/>
        <v>18</v>
      </c>
      <c r="H328" s="225">
        <f t="shared" si="141"/>
        <v>0.1818181818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18</v>
      </c>
      <c r="G329" s="224">
        <f t="shared" si="143"/>
        <v>16</v>
      </c>
      <c r="H329" s="225">
        <f t="shared" si="141"/>
        <v>0.5294117647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4000</v>
      </c>
      <c r="F330" s="213">
        <f t="shared" si="144"/>
        <v>1903</v>
      </c>
      <c r="G330" s="213">
        <f t="shared" si="144"/>
        <v>2097</v>
      </c>
      <c r="H330" s="227">
        <f t="shared" si="141"/>
        <v>0.47575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1061</v>
      </c>
      <c r="F333" s="224">
        <f>U298</f>
        <v>39</v>
      </c>
      <c r="G333" s="224">
        <f t="shared" ref="G333:G334" si="146">J344-G335</f>
        <v>236</v>
      </c>
      <c r="H333" s="230">
        <f t="shared" ref="H333:H336" si="147">E333+F333+G333</f>
        <v>1336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820</v>
      </c>
      <c r="F334" s="224">
        <f>V298</f>
        <v>213</v>
      </c>
      <c r="G334" s="224">
        <f t="shared" si="146"/>
        <v>190</v>
      </c>
      <c r="H334" s="230">
        <f t="shared" si="147"/>
        <v>1223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4</v>
      </c>
      <c r="F335" s="224">
        <f>W298</f>
        <v>4</v>
      </c>
      <c r="G335" s="231">
        <v>0.0</v>
      </c>
      <c r="H335" s="230">
        <f t="shared" si="147"/>
        <v>8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18</v>
      </c>
      <c r="F336" s="224">
        <f>X298</f>
        <v>17</v>
      </c>
      <c r="G336" s="231">
        <v>1.0</v>
      </c>
      <c r="H336" s="230">
        <f t="shared" si="147"/>
        <v>36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1903</v>
      </c>
      <c r="F337" s="213">
        <f t="shared" si="148"/>
        <v>273</v>
      </c>
      <c r="G337" s="213">
        <f t="shared" si="148"/>
        <v>427</v>
      </c>
      <c r="H337" s="232">
        <f>H333+H334+H335+H336</f>
        <v>2603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711</v>
      </c>
      <c r="F344" s="245">
        <v>468.0</v>
      </c>
      <c r="G344" s="245">
        <f t="shared" ref="G344:G346" si="150">SUM(E344:F344)</f>
        <v>1179</v>
      </c>
      <c r="H344" s="246">
        <v>30.0</v>
      </c>
      <c r="I344" s="246">
        <v>135.0</v>
      </c>
      <c r="J344" s="246">
        <v>236.0</v>
      </c>
      <c r="K344" s="247">
        <f t="shared" ref="K344:K345" si="151">M344-L344</f>
        <v>741</v>
      </c>
      <c r="L344" s="247">
        <f t="shared" ref="L344:L345" si="152">F344+I344</f>
        <v>603</v>
      </c>
      <c r="M344" s="248">
        <f t="shared" ref="M344:M345" si="153">H333+H335</f>
        <v>1344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730</v>
      </c>
      <c r="F345" s="245">
        <v>338.0</v>
      </c>
      <c r="G345" s="245">
        <f t="shared" si="150"/>
        <v>1068</v>
      </c>
      <c r="H345" s="246">
        <v>44.0</v>
      </c>
      <c r="I345" s="246">
        <v>147.0</v>
      </c>
      <c r="J345" s="246">
        <f>SUM(H345:I345)</f>
        <v>191</v>
      </c>
      <c r="K345" s="247">
        <f t="shared" si="151"/>
        <v>774</v>
      </c>
      <c r="L345" s="247">
        <f t="shared" si="152"/>
        <v>485</v>
      </c>
      <c r="M345" s="248">
        <f t="shared" si="153"/>
        <v>1259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1441</v>
      </c>
      <c r="F346" s="250">
        <f>SUM(F344:F345)</f>
        <v>806</v>
      </c>
      <c r="G346" s="250">
        <f t="shared" si="150"/>
        <v>2247</v>
      </c>
      <c r="H346" s="251">
        <f t="shared" ref="H346:M346" si="154">SUM(H344:H345)</f>
        <v>74</v>
      </c>
      <c r="I346" s="251">
        <f t="shared" si="154"/>
        <v>282</v>
      </c>
      <c r="J346" s="251">
        <f t="shared" si="154"/>
        <v>427</v>
      </c>
      <c r="K346" s="252">
        <f t="shared" si="154"/>
        <v>1515</v>
      </c>
      <c r="L346" s="252">
        <f t="shared" si="154"/>
        <v>1088</v>
      </c>
      <c r="M346" s="253">
        <f t="shared" si="154"/>
        <v>2603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6.0</v>
      </c>
      <c r="G353" s="266">
        <f t="shared" ref="G353:G356" si="155">SUM(E353:F353)</f>
        <v>7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3.0</v>
      </c>
      <c r="F354" s="268">
        <v>2.0</v>
      </c>
      <c r="G354" s="269">
        <f t="shared" si="155"/>
        <v>5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6.0</v>
      </c>
      <c r="G355" s="272">
        <f t="shared" si="155"/>
        <v>6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1.0</v>
      </c>
      <c r="F356" s="274">
        <v>2.0</v>
      </c>
      <c r="G356" s="275">
        <f t="shared" si="155"/>
        <v>3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5</v>
      </c>
      <c r="F357" s="277">
        <f t="shared" si="156"/>
        <v>16</v>
      </c>
      <c r="G357" s="277">
        <f t="shared" si="156"/>
        <v>21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7.0</v>
      </c>
      <c r="F358" s="279">
        <v>46.0</v>
      </c>
      <c r="G358" s="279">
        <f>SUM(E358:F358)</f>
        <v>53</v>
      </c>
      <c r="H358" s="163"/>
      <c r="I358" s="280">
        <f>G357+G358</f>
        <v>74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42234.0</v>
      </c>
      <c r="K365" s="5"/>
      <c r="L365" s="5"/>
      <c r="M365" s="5"/>
      <c r="N365" s="22"/>
      <c r="O365" s="225">
        <f>J365/J373</f>
        <v>0.5091685052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8562.0</v>
      </c>
      <c r="K366" s="5"/>
      <c r="L366" s="5"/>
      <c r="M366" s="5"/>
      <c r="N366" s="22"/>
      <c r="O366" s="225">
        <f>J366/J373</f>
        <v>0.1032225397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5596.0</v>
      </c>
      <c r="K367" s="5"/>
      <c r="L367" s="5"/>
      <c r="M367" s="5"/>
      <c r="N367" s="22"/>
      <c r="O367" s="225">
        <f>J367/J373</f>
        <v>0.06746476666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4791.0</v>
      </c>
      <c r="K368" s="5"/>
      <c r="L368" s="5"/>
      <c r="M368" s="5"/>
      <c r="N368" s="22"/>
      <c r="O368" s="225">
        <f>J368/J373</f>
        <v>0.05775977431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4356.0</v>
      </c>
      <c r="K369" s="5"/>
      <c r="L369" s="5"/>
      <c r="M369" s="5"/>
      <c r="N369" s="22"/>
      <c r="O369" s="225">
        <f>J369/J373</f>
        <v>0.05251546168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3772.0</v>
      </c>
      <c r="K370" s="5"/>
      <c r="L370" s="5"/>
      <c r="M370" s="5"/>
      <c r="N370" s="22"/>
      <c r="O370" s="225">
        <f>J370/J373</f>
        <v>0.04547482127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v>7715.0</v>
      </c>
      <c r="K371" s="5"/>
      <c r="L371" s="5"/>
      <c r="M371" s="5"/>
      <c r="N371" s="22"/>
      <c r="O371" s="225">
        <f>J371/J373</f>
        <v>0.09301119992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v>5921.0</v>
      </c>
      <c r="K372" s="5"/>
      <c r="L372" s="5"/>
      <c r="M372" s="5"/>
      <c r="N372" s="22"/>
      <c r="O372" s="225">
        <f>J372/J373</f>
        <v>0.07138293127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82947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570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16712.0</v>
      </c>
      <c r="I381" s="22"/>
      <c r="J381" s="316">
        <f>H381/H387</f>
        <v>0.2014780523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19403</v>
      </c>
      <c r="U381" s="22"/>
      <c r="V381" s="322">
        <f>T381/T387</f>
        <v>0.1889528373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3706.0</v>
      </c>
      <c r="I382" s="22"/>
      <c r="J382" s="316">
        <f>H382/H387</f>
        <v>0.04467913246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5033</v>
      </c>
      <c r="U382" s="22"/>
      <c r="V382" s="322">
        <f>T382/T387</f>
        <v>0.04901302015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0.00009644712889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0.0002337199451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0.00002411178222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0.00009738331045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20428</v>
      </c>
      <c r="I385" s="22"/>
      <c r="J385" s="316">
        <f>H385/H387</f>
        <v>0.2462777436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24470</v>
      </c>
      <c r="U385" s="22"/>
      <c r="V385" s="322">
        <f>T385/T387</f>
        <v>0.2382969607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62519</v>
      </c>
      <c r="I386" s="22"/>
      <c r="J386" s="316">
        <f>H386/H387</f>
        <v>0.7537222564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78217</v>
      </c>
      <c r="U386" s="22"/>
      <c r="V386" s="322">
        <f>T386/T387</f>
        <v>0.7617030393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82947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102687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44414.0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16.0</v>
      </c>
      <c r="G16" s="54">
        <f t="shared" ref="G16:G17" si="1">E16-F16</f>
        <v>19</v>
      </c>
      <c r="H16" s="55">
        <f t="shared" ref="H16:H17" si="2">F16/E16</f>
        <v>0.4571428571</v>
      </c>
      <c r="I16" s="54">
        <v>38.0</v>
      </c>
      <c r="J16" s="53">
        <v>16.0</v>
      </c>
      <c r="K16" s="54">
        <f t="shared" ref="K16:K17" si="3">I16-J16</f>
        <v>22</v>
      </c>
      <c r="L16" s="56">
        <f t="shared" ref="L16:L17" si="4">J16/I16</f>
        <v>0.4210526316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8.0</v>
      </c>
      <c r="K17" s="54">
        <f t="shared" si="3"/>
        <v>0</v>
      </c>
      <c r="L17" s="56">
        <f t="shared" si="4"/>
        <v>1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8.0</v>
      </c>
      <c r="K19" s="54">
        <f t="shared" ref="K19:K22" si="7">I19-J19</f>
        <v>2</v>
      </c>
      <c r="L19" s="56">
        <f t="shared" ref="L19:L22" si="8">J19/I19</f>
        <v>0.8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57.0</v>
      </c>
      <c r="G20" s="54">
        <f t="shared" si="5"/>
        <v>23</v>
      </c>
      <c r="H20" s="55">
        <f t="shared" si="6"/>
        <v>0.7125</v>
      </c>
      <c r="I20" s="54">
        <v>70.0</v>
      </c>
      <c r="J20" s="53">
        <v>49.0</v>
      </c>
      <c r="K20" s="54">
        <f t="shared" si="7"/>
        <v>21</v>
      </c>
      <c r="L20" s="56">
        <f t="shared" si="8"/>
        <v>0.7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5.0</v>
      </c>
      <c r="K21" s="54">
        <f t="shared" si="7"/>
        <v>22</v>
      </c>
      <c r="L21" s="56">
        <f t="shared" si="8"/>
        <v>0.1851851852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3.0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27.0</v>
      </c>
      <c r="G22" s="54">
        <f>E22-F22</f>
        <v>21</v>
      </c>
      <c r="H22" s="55">
        <f>F22/E22</f>
        <v>0.5625</v>
      </c>
      <c r="I22" s="54">
        <v>60.0</v>
      </c>
      <c r="J22" s="53">
        <v>36.0</v>
      </c>
      <c r="K22" s="54">
        <f t="shared" si="7"/>
        <v>24</v>
      </c>
      <c r="L22" s="56">
        <f t="shared" si="8"/>
        <v>0.6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0.0</v>
      </c>
      <c r="O23" s="59">
        <f t="shared" si="9"/>
        <v>5</v>
      </c>
      <c r="P23" s="55">
        <f t="shared" si="10"/>
        <v>0</v>
      </c>
      <c r="Q23" s="66">
        <v>10.0</v>
      </c>
      <c r="R23" s="53">
        <v>6.0</v>
      </c>
      <c r="S23" s="54">
        <v>6.0</v>
      </c>
      <c r="T23" s="56">
        <f>R23/Q23</f>
        <v>0.6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5.0</v>
      </c>
      <c r="K25" s="54">
        <f t="shared" ref="K25:K30" si="11">I25-J25</f>
        <v>3</v>
      </c>
      <c r="L25" s="56">
        <f t="shared" ref="L25:L30" si="12">J25/I25</f>
        <v>0.625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10.0</v>
      </c>
      <c r="K26" s="54">
        <f t="shared" si="11"/>
        <v>20</v>
      </c>
      <c r="L26" s="56">
        <f t="shared" si="12"/>
        <v>0.3333333333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23.0</v>
      </c>
      <c r="G28" s="54">
        <f t="shared" ref="G28:G29" si="13">E28-F28</f>
        <v>60</v>
      </c>
      <c r="H28" s="55">
        <f t="shared" ref="H28:H29" si="14">F28/E28</f>
        <v>0.2771084337</v>
      </c>
      <c r="I28" s="54">
        <v>24.0</v>
      </c>
      <c r="J28" s="53">
        <v>21.0</v>
      </c>
      <c r="K28" s="54">
        <f t="shared" si="11"/>
        <v>3</v>
      </c>
      <c r="L28" s="56">
        <f t="shared" si="12"/>
        <v>0.875</v>
      </c>
      <c r="M28" s="66"/>
      <c r="N28" s="61"/>
      <c r="O28" s="59"/>
      <c r="P28" s="55"/>
      <c r="Q28" s="66">
        <v>10.0</v>
      </c>
      <c r="R28" s="53">
        <v>5.0</v>
      </c>
      <c r="S28" s="54">
        <f>Q28-R28</f>
        <v>5</v>
      </c>
      <c r="T28" s="56">
        <f>R28/Q28</f>
        <v>0.5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82.0</v>
      </c>
      <c r="G29" s="54">
        <f t="shared" si="13"/>
        <v>24</v>
      </c>
      <c r="H29" s="55">
        <f t="shared" si="14"/>
        <v>0.7735849057</v>
      </c>
      <c r="I29" s="68">
        <v>101.0</v>
      </c>
      <c r="J29" s="69">
        <v>82.0</v>
      </c>
      <c r="K29" s="54">
        <f t="shared" si="11"/>
        <v>19</v>
      </c>
      <c r="L29" s="56">
        <f t="shared" si="12"/>
        <v>0.8118811881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7.0</v>
      </c>
      <c r="G32" s="54">
        <f>E32-F32</f>
        <v>7</v>
      </c>
      <c r="H32" s="55">
        <f>F32/E32</f>
        <v>0.5</v>
      </c>
      <c r="I32" s="54">
        <v>13.0</v>
      </c>
      <c r="J32" s="53">
        <v>8.0</v>
      </c>
      <c r="K32" s="54">
        <f>I32-J32</f>
        <v>5</v>
      </c>
      <c r="L32" s="56">
        <f>J32/I32</f>
        <v>0.6153846154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59.0</v>
      </c>
      <c r="G34" s="54">
        <f>E34-F34</f>
        <v>9</v>
      </c>
      <c r="H34" s="55">
        <f>F34/E34</f>
        <v>0.8676470588</v>
      </c>
      <c r="I34" s="54">
        <v>14.0</v>
      </c>
      <c r="J34" s="53">
        <v>7.0</v>
      </c>
      <c r="K34" s="54">
        <f>I34-J34</f>
        <v>7</v>
      </c>
      <c r="L34" s="56">
        <f>J34/I34</f>
        <v>0.5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18.0</v>
      </c>
      <c r="G38" s="54">
        <f>E38-F38</f>
        <v>33</v>
      </c>
      <c r="H38" s="55">
        <f>F38/E38</f>
        <v>0.3529411765</v>
      </c>
      <c r="I38" s="54">
        <v>26.0</v>
      </c>
      <c r="J38" s="53">
        <v>13.0</v>
      </c>
      <c r="K38" s="54">
        <f>I38-J38</f>
        <v>13</v>
      </c>
      <c r="L38" s="56">
        <f>J38/I38</f>
        <v>0.5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18.0</v>
      </c>
      <c r="G41" s="54">
        <f t="shared" ref="G41:G42" si="15">E41-F41</f>
        <v>13</v>
      </c>
      <c r="H41" s="55">
        <f t="shared" ref="H41:H42" si="16">F41/E41</f>
        <v>0.5806451613</v>
      </c>
      <c r="I41" s="54">
        <v>36.0</v>
      </c>
      <c r="J41" s="53">
        <v>21.0</v>
      </c>
      <c r="K41" s="54">
        <f t="shared" ref="K41:K42" si="17">I41-J41</f>
        <v>15</v>
      </c>
      <c r="L41" s="56">
        <f t="shared" ref="L41:L42" si="18">J41/I41</f>
        <v>0.5833333333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>
        <v>1.0</v>
      </c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166.0</v>
      </c>
      <c r="G42" s="54">
        <f t="shared" si="15"/>
        <v>40</v>
      </c>
      <c r="H42" s="55">
        <f t="shared" si="16"/>
        <v>0.8058252427</v>
      </c>
      <c r="I42" s="54">
        <v>250.0</v>
      </c>
      <c r="J42" s="53">
        <v>84.0</v>
      </c>
      <c r="K42" s="54">
        <f t="shared" si="17"/>
        <v>166</v>
      </c>
      <c r="L42" s="56">
        <f t="shared" si="18"/>
        <v>0.336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22.0</v>
      </c>
      <c r="K49" s="54">
        <f>I49-J49</f>
        <v>18</v>
      </c>
      <c r="L49" s="56">
        <f>J49/I49</f>
        <v>0.55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4.0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29.0</v>
      </c>
      <c r="G58" s="54">
        <f>E58-F58</f>
        <v>31</v>
      </c>
      <c r="H58" s="55">
        <f>F58/E58</f>
        <v>0.4833333333</v>
      </c>
      <c r="I58" s="54">
        <v>48.0</v>
      </c>
      <c r="J58" s="53">
        <v>26.0</v>
      </c>
      <c r="K58" s="54">
        <f>I58-J58</f>
        <v>22</v>
      </c>
      <c r="L58" s="56">
        <f>J58/I58</f>
        <v>0.5416666667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>
        <v>1.0</v>
      </c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2.0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3.0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2.0</v>
      </c>
      <c r="K68" s="54">
        <f>I68-J68</f>
        <v>18</v>
      </c>
      <c r="L68" s="56">
        <f>J68/I68</f>
        <v>0.1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>
        <v>1.0</v>
      </c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3.0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4.0</v>
      </c>
      <c r="G73" s="54">
        <f t="shared" ref="G73:G75" si="19">E73-F73</f>
        <v>8</v>
      </c>
      <c r="H73" s="55">
        <f t="shared" ref="H73:H75" si="20">F73/E73</f>
        <v>0.3333333333</v>
      </c>
      <c r="I73" s="54">
        <v>11.0</v>
      </c>
      <c r="J73" s="53">
        <v>7.0</v>
      </c>
      <c r="K73" s="54">
        <f t="shared" ref="K73:K76" si="21">I73-J73</f>
        <v>4</v>
      </c>
      <c r="L73" s="56">
        <f t="shared" ref="L73:L76" si="22">J73/I73</f>
        <v>0.6363636364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3.0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12.0</v>
      </c>
      <c r="G75" s="54">
        <f t="shared" si="19"/>
        <v>28</v>
      </c>
      <c r="H75" s="55">
        <f t="shared" si="20"/>
        <v>0.3</v>
      </c>
      <c r="I75" s="54">
        <v>80.0</v>
      </c>
      <c r="J75" s="53">
        <v>9.0</v>
      </c>
      <c r="K75" s="54">
        <f t="shared" si="21"/>
        <v>71</v>
      </c>
      <c r="L75" s="56">
        <f t="shared" si="22"/>
        <v>0.1125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3.0</v>
      </c>
      <c r="K82" s="54">
        <f>I82-J82</f>
        <v>17</v>
      </c>
      <c r="L82" s="56">
        <f>J82/I82</f>
        <v>0.15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5.0</v>
      </c>
      <c r="G93" s="54">
        <f t="shared" ref="G93:G97" si="25">E93-F93</f>
        <v>18</v>
      </c>
      <c r="H93" s="55">
        <f t="shared" ref="H93:H97" si="26">F93/E93</f>
        <v>0.2173913043</v>
      </c>
      <c r="I93" s="54">
        <v>30.0</v>
      </c>
      <c r="J93" s="53">
        <v>6.0</v>
      </c>
      <c r="K93" s="54">
        <f t="shared" si="23"/>
        <v>24</v>
      </c>
      <c r="L93" s="56">
        <f t="shared" si="24"/>
        <v>0.2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9.0</v>
      </c>
      <c r="G94" s="54">
        <f t="shared" si="25"/>
        <v>9</v>
      </c>
      <c r="H94" s="55">
        <f t="shared" si="26"/>
        <v>0.5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558</v>
      </c>
      <c r="G95" s="77">
        <f t="shared" si="25"/>
        <v>381</v>
      </c>
      <c r="H95" s="33">
        <f t="shared" si="26"/>
        <v>0.5942492013</v>
      </c>
      <c r="I95" s="32">
        <f t="shared" ref="I95:J95" si="28">SUM(I11:I94)</f>
        <v>1024</v>
      </c>
      <c r="J95" s="32">
        <f t="shared" si="28"/>
        <v>469</v>
      </c>
      <c r="K95" s="32">
        <f t="shared" ref="K95:K97" si="34">I95-J95</f>
        <v>555</v>
      </c>
      <c r="L95" s="78">
        <f t="shared" ref="L95:L97" si="35">J95/I95</f>
        <v>0.4580078125</v>
      </c>
      <c r="M95" s="79">
        <f t="shared" ref="M95:N95" si="29">SUM(M11:M94)</f>
        <v>10</v>
      </c>
      <c r="N95" s="79">
        <f t="shared" si="29"/>
        <v>0</v>
      </c>
      <c r="O95" s="80">
        <f t="shared" ref="O95:O96" si="36">M95-N95</f>
        <v>10</v>
      </c>
      <c r="P95" s="33">
        <f t="shared" ref="P95:P96" si="37">N95/M95</f>
        <v>0</v>
      </c>
      <c r="Q95" s="79">
        <f t="shared" ref="Q95:R95" si="30">SUM(Q11:Q94)</f>
        <v>22</v>
      </c>
      <c r="R95" s="79">
        <f t="shared" si="30"/>
        <v>11</v>
      </c>
      <c r="S95" s="81">
        <f t="shared" si="31"/>
        <v>11</v>
      </c>
      <c r="T95" s="78">
        <f t="shared" si="32"/>
        <v>0.5</v>
      </c>
      <c r="U95" s="77">
        <f t="shared" ref="U95:X95" si="33">SUM(U11:U94)</f>
        <v>10</v>
      </c>
      <c r="V95" s="77">
        <f t="shared" si="33"/>
        <v>50</v>
      </c>
      <c r="W95" s="77">
        <f t="shared" si="33"/>
        <v>2</v>
      </c>
      <c r="X95" s="82">
        <f t="shared" si="33"/>
        <v>3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0.0</v>
      </c>
      <c r="K96" s="90">
        <f t="shared" si="34"/>
        <v>4</v>
      </c>
      <c r="L96" s="91">
        <f t="shared" si="35"/>
        <v>0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>
        <v>1.0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8.0</v>
      </c>
      <c r="K97" s="98">
        <f t="shared" si="34"/>
        <v>7</v>
      </c>
      <c r="L97" s="99">
        <f t="shared" si="35"/>
        <v>0.5333333333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6.0</v>
      </c>
      <c r="G100" s="96">
        <f>E100-F100</f>
        <v>7</v>
      </c>
      <c r="H100" s="97">
        <f>F100/E100</f>
        <v>0.4615384615</v>
      </c>
      <c r="I100" s="96">
        <v>20.0</v>
      </c>
      <c r="J100" s="95">
        <v>4.0</v>
      </c>
      <c r="K100" s="98">
        <f t="shared" si="38"/>
        <v>16</v>
      </c>
      <c r="L100" s="99">
        <f t="shared" si="39"/>
        <v>0.2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1.0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5.0</v>
      </c>
      <c r="G107" s="96">
        <f>E107-F107</f>
        <v>3</v>
      </c>
      <c r="H107" s="97">
        <f>F107/E107</f>
        <v>0.625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2.0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4.0</v>
      </c>
      <c r="G120" s="96">
        <f t="shared" ref="G120:G123" si="42">E120-F120</f>
        <v>6</v>
      </c>
      <c r="H120" s="97">
        <f t="shared" ref="H120:H123" si="43">F120/E120</f>
        <v>0.4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2.0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48.0</v>
      </c>
      <c r="G123" s="96">
        <f t="shared" si="42"/>
        <v>22</v>
      </c>
      <c r="H123" s="97">
        <f t="shared" si="43"/>
        <v>0.6857142857</v>
      </c>
      <c r="I123" s="96">
        <v>67.0</v>
      </c>
      <c r="J123" s="95">
        <v>17.0</v>
      </c>
      <c r="K123" s="98">
        <f t="shared" si="44"/>
        <v>50</v>
      </c>
      <c r="L123" s="99">
        <f t="shared" si="45"/>
        <v>0.2537313433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/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3.0</v>
      </c>
      <c r="V124" s="95">
        <v>2.0</v>
      </c>
      <c r="W124" s="95"/>
      <c r="X124" s="101">
        <v>3.0</v>
      </c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50.0</v>
      </c>
      <c r="G126" s="96">
        <f t="shared" ref="G126:G129" si="46">E126-F126</f>
        <v>20</v>
      </c>
      <c r="H126" s="97">
        <f t="shared" ref="H126:H129" si="47">F126/E126</f>
        <v>0.7142857143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26.0</v>
      </c>
      <c r="G127" s="96">
        <f t="shared" si="46"/>
        <v>4</v>
      </c>
      <c r="H127" s="97">
        <f t="shared" si="47"/>
        <v>0.8666666667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0.0</v>
      </c>
      <c r="G128" s="96">
        <f t="shared" si="46"/>
        <v>2</v>
      </c>
      <c r="H128" s="97">
        <f t="shared" si="47"/>
        <v>0</v>
      </c>
      <c r="I128" s="96">
        <v>4.0</v>
      </c>
      <c r="J128" s="95">
        <v>1.0</v>
      </c>
      <c r="K128" s="98">
        <f t="shared" si="48"/>
        <v>3</v>
      </c>
      <c r="L128" s="99">
        <f t="shared" si="49"/>
        <v>0.25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9.0</v>
      </c>
      <c r="G129" s="96">
        <f t="shared" si="46"/>
        <v>1</v>
      </c>
      <c r="H129" s="97">
        <f t="shared" si="47"/>
        <v>0.9</v>
      </c>
      <c r="I129" s="96">
        <v>10.0</v>
      </c>
      <c r="J129" s="95">
        <v>8.0</v>
      </c>
      <c r="K129" s="98">
        <f t="shared" si="48"/>
        <v>2</v>
      </c>
      <c r="L129" s="99">
        <f t="shared" si="49"/>
        <v>0.8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1.0</v>
      </c>
      <c r="V131" s="95">
        <v>9.0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6.0</v>
      </c>
      <c r="K136" s="98">
        <f>I136-J136</f>
        <v>6</v>
      </c>
      <c r="L136" s="99">
        <f>J136/I136</f>
        <v>0.5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9.0</v>
      </c>
      <c r="K140" s="98">
        <f t="shared" si="50"/>
        <v>17</v>
      </c>
      <c r="L140" s="99">
        <f t="shared" si="51"/>
        <v>0.3461538462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2.0</v>
      </c>
      <c r="K145" s="98">
        <f t="shared" si="52"/>
        <v>10</v>
      </c>
      <c r="L145" s="99">
        <f t="shared" si="53"/>
        <v>0.1666666667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14.0</v>
      </c>
      <c r="K147" s="98">
        <f>I147-J147</f>
        <v>6</v>
      </c>
      <c r="L147" s="99">
        <f>J147/I147</f>
        <v>0.7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19.0</v>
      </c>
      <c r="G149" s="96">
        <f>E149-F149</f>
        <v>5</v>
      </c>
      <c r="H149" s="97">
        <f>F149/E149</f>
        <v>0.7916666667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237</v>
      </c>
      <c r="G159" s="107">
        <f t="shared" ref="G159:G160" si="61">E159-F159</f>
        <v>119</v>
      </c>
      <c r="H159" s="108">
        <f t="shared" ref="H159:H160" si="62">F159/E159</f>
        <v>0.6657303371</v>
      </c>
      <c r="I159" s="107">
        <f t="shared" ref="I159:J159" si="55">SUM(I96:I158)</f>
        <v>276</v>
      </c>
      <c r="J159" s="107">
        <f t="shared" si="55"/>
        <v>105</v>
      </c>
      <c r="K159" s="109">
        <f t="shared" si="56"/>
        <v>171</v>
      </c>
      <c r="L159" s="110">
        <f t="shared" si="57"/>
        <v>0.3804347826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11</v>
      </c>
      <c r="V159" s="107">
        <f t="shared" si="60"/>
        <v>48</v>
      </c>
      <c r="W159" s="107">
        <f t="shared" si="60"/>
        <v>3</v>
      </c>
      <c r="X159" s="111">
        <f t="shared" si="60"/>
        <v>9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11.0</v>
      </c>
      <c r="K160" s="118">
        <f t="shared" si="56"/>
        <v>4</v>
      </c>
      <c r="L160" s="119">
        <f t="shared" si="57"/>
        <v>0.7333333333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11.0</v>
      </c>
      <c r="K165" s="127">
        <f>I165-J165</f>
        <v>9</v>
      </c>
      <c r="L165" s="128">
        <f>J165/I165</f>
        <v>0.55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0.0</v>
      </c>
      <c r="K171" s="127">
        <f t="shared" si="63"/>
        <v>9</v>
      </c>
      <c r="L171" s="128">
        <f t="shared" si="64"/>
        <v>0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13.0</v>
      </c>
      <c r="G174" s="125">
        <f t="shared" ref="G174:G175" si="65">E174-F174</f>
        <v>14</v>
      </c>
      <c r="H174" s="126">
        <f t="shared" ref="H174:H175" si="66">F174/E174</f>
        <v>0.4814814815</v>
      </c>
      <c r="I174" s="125">
        <v>54.0</v>
      </c>
      <c r="J174" s="121">
        <v>27.0</v>
      </c>
      <c r="K174" s="127">
        <f t="shared" ref="K174:K175" si="67">I174-J174</f>
        <v>27</v>
      </c>
      <c r="L174" s="128">
        <f t="shared" ref="L174:L175" si="68">J174/I174</f>
        <v>0.5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5.0</v>
      </c>
      <c r="G175" s="125">
        <f t="shared" si="65"/>
        <v>5</v>
      </c>
      <c r="H175" s="126">
        <f t="shared" si="66"/>
        <v>0.5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>
        <v>2.0</v>
      </c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3.0</v>
      </c>
      <c r="G187" s="125">
        <f t="shared" ref="G187:G188" si="69">E187-F187</f>
        <v>3</v>
      </c>
      <c r="H187" s="126">
        <f t="shared" ref="H187:H188" si="70">F187/E187</f>
        <v>0.5</v>
      </c>
      <c r="I187" s="125">
        <v>13.0</v>
      </c>
      <c r="J187" s="121">
        <v>7.0</v>
      </c>
      <c r="K187" s="127">
        <f t="shared" ref="K187:K189" si="71">I187-J187</f>
        <v>6</v>
      </c>
      <c r="L187" s="128">
        <f t="shared" ref="L187:L189" si="72">J187/I187</f>
        <v>0.5384615385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5.0</v>
      </c>
      <c r="K188" s="127">
        <f t="shared" si="71"/>
        <v>5</v>
      </c>
      <c r="L188" s="128">
        <f t="shared" si="72"/>
        <v>0.5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>
        <v>0.0</v>
      </c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>
        <v>2.0</v>
      </c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1.0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10.0</v>
      </c>
      <c r="G207" s="125">
        <f t="shared" ref="G207:G210" si="73">E207-F207</f>
        <v>10</v>
      </c>
      <c r="H207" s="126">
        <f t="shared" ref="H207:H210" si="74">F207/E207</f>
        <v>0.5</v>
      </c>
      <c r="I207" s="125">
        <v>30.0</v>
      </c>
      <c r="J207" s="121">
        <v>6.0</v>
      </c>
      <c r="K207" s="127">
        <f t="shared" ref="K207:K210" si="75">I207-J207</f>
        <v>24</v>
      </c>
      <c r="L207" s="128">
        <f t="shared" ref="L207:L210" si="76">J207/I207</f>
        <v>0.2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27.0</v>
      </c>
      <c r="G208" s="125">
        <f t="shared" si="73"/>
        <v>29</v>
      </c>
      <c r="H208" s="126">
        <f t="shared" si="74"/>
        <v>0.4821428571</v>
      </c>
      <c r="I208" s="125">
        <v>89.0</v>
      </c>
      <c r="J208" s="121">
        <v>27.0</v>
      </c>
      <c r="K208" s="127">
        <f t="shared" si="75"/>
        <v>62</v>
      </c>
      <c r="L208" s="128">
        <f t="shared" si="76"/>
        <v>0.3033707865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8.0</v>
      </c>
      <c r="G209" s="125">
        <f t="shared" si="73"/>
        <v>7</v>
      </c>
      <c r="H209" s="126">
        <f t="shared" si="74"/>
        <v>0.5333333333</v>
      </c>
      <c r="I209" s="125">
        <v>10.0</v>
      </c>
      <c r="J209" s="121">
        <v>2.0</v>
      </c>
      <c r="K209" s="127">
        <f t="shared" si="75"/>
        <v>8</v>
      </c>
      <c r="L209" s="128">
        <f t="shared" si="76"/>
        <v>0.2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2.0</v>
      </c>
      <c r="K210" s="127">
        <f t="shared" si="75"/>
        <v>18</v>
      </c>
      <c r="L210" s="128">
        <f t="shared" si="76"/>
        <v>0.1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11.0</v>
      </c>
      <c r="G214" s="125">
        <f t="shared" si="77"/>
        <v>9</v>
      </c>
      <c r="H214" s="126">
        <f t="shared" si="78"/>
        <v>0.55</v>
      </c>
      <c r="I214" s="125">
        <v>30.0</v>
      </c>
      <c r="J214" s="121">
        <v>12.0</v>
      </c>
      <c r="K214" s="127">
        <f t="shared" ref="K214:K215" si="79">I214-J214</f>
        <v>18</v>
      </c>
      <c r="L214" s="128">
        <f t="shared" ref="L214:L215" si="80">J214/I214</f>
        <v>0.4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3.0</v>
      </c>
      <c r="K217" s="127">
        <f>I217-J217</f>
        <v>13</v>
      </c>
      <c r="L217" s="128">
        <f>J217/I217</f>
        <v>0.1875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11.0</v>
      </c>
      <c r="G220" s="125">
        <f>E220-F220</f>
        <v>37</v>
      </c>
      <c r="H220" s="126">
        <f>F220/E220</f>
        <v>0.2291666667</v>
      </c>
      <c r="I220" s="125">
        <v>34.0</v>
      </c>
      <c r="J220" s="121">
        <v>16.0</v>
      </c>
      <c r="K220" s="127">
        <f>I220-J220</f>
        <v>18</v>
      </c>
      <c r="L220" s="128">
        <f>J220/I220</f>
        <v>0.4705882353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127</v>
      </c>
      <c r="G222" s="77">
        <f t="shared" ref="G222:G223" si="86">E222-F222</f>
        <v>152</v>
      </c>
      <c r="H222" s="33">
        <f t="shared" ref="H222:H223" si="87">F222/E222</f>
        <v>0.4551971326</v>
      </c>
      <c r="I222" s="77">
        <f t="shared" ref="I222:J222" si="82">SUM(I160:I221)</f>
        <v>420</v>
      </c>
      <c r="J222" s="77">
        <f t="shared" si="82"/>
        <v>154</v>
      </c>
      <c r="K222" s="32">
        <f t="shared" ref="K222:K223" si="88">I222-J222</f>
        <v>266</v>
      </c>
      <c r="L222" s="78">
        <f t="shared" ref="L222:L223" si="89">J222/I222</f>
        <v>0.3666666667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2</v>
      </c>
      <c r="V222" s="77">
        <f t="shared" si="85"/>
        <v>25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10.0</v>
      </c>
      <c r="G223" s="139">
        <f t="shared" si="86"/>
        <v>46</v>
      </c>
      <c r="H223" s="140">
        <f t="shared" si="87"/>
        <v>0.1785714286</v>
      </c>
      <c r="I223" s="139">
        <v>30.0</v>
      </c>
      <c r="J223" s="138">
        <v>9.0</v>
      </c>
      <c r="K223" s="141">
        <f t="shared" si="88"/>
        <v>21</v>
      </c>
      <c r="L223" s="142">
        <f t="shared" si="89"/>
        <v>0.3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24.0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14.0</v>
      </c>
      <c r="G232" s="143">
        <f>E232-F232</f>
        <v>9</v>
      </c>
      <c r="H232" s="146">
        <f>F232/E232</f>
        <v>0.6086956522</v>
      </c>
      <c r="I232" s="143">
        <v>58.0</v>
      </c>
      <c r="J232" s="144">
        <v>28.0</v>
      </c>
      <c r="K232" s="145">
        <f t="shared" si="90"/>
        <v>30</v>
      </c>
      <c r="L232" s="147">
        <f t="shared" si="91"/>
        <v>0.4827586207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69.0</v>
      </c>
      <c r="G238" s="143">
        <f t="shared" si="92"/>
        <v>37</v>
      </c>
      <c r="H238" s="146">
        <f t="shared" si="93"/>
        <v>0.6509433962</v>
      </c>
      <c r="I238" s="143">
        <v>96.0</v>
      </c>
      <c r="J238" s="144">
        <v>19.0</v>
      </c>
      <c r="K238" s="145">
        <f>I238-J238</f>
        <v>77</v>
      </c>
      <c r="L238" s="147">
        <f>J238/I238</f>
        <v>0.1979166667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26.0</v>
      </c>
      <c r="W238" s="144"/>
      <c r="X238" s="148">
        <v>2.0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3.0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27.0</v>
      </c>
      <c r="K242" s="145">
        <f t="shared" si="94"/>
        <v>13</v>
      </c>
      <c r="L242" s="147">
        <f t="shared" si="95"/>
        <v>0.675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/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7.0</v>
      </c>
      <c r="K257" s="145">
        <f>I257-J257</f>
        <v>3</v>
      </c>
      <c r="L257" s="147">
        <f>J257/I257</f>
        <v>0.7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2.0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4.0</v>
      </c>
      <c r="G259" s="143">
        <f>E259-F259</f>
        <v>6</v>
      </c>
      <c r="H259" s="146">
        <f>F259/E259</f>
        <v>0.4</v>
      </c>
      <c r="I259" s="143">
        <v>20.0</v>
      </c>
      <c r="J259" s="144">
        <v>3.0</v>
      </c>
      <c r="K259" s="145">
        <f>I259-J259</f>
        <v>17</v>
      </c>
      <c r="L259" s="147">
        <f>J259/I259</f>
        <v>0.15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11.0</v>
      </c>
      <c r="G268" s="143">
        <f>E268-F268</f>
        <v>4</v>
      </c>
      <c r="H268" s="146">
        <f>F268/E268</f>
        <v>0.7333333333</v>
      </c>
      <c r="I268" s="143">
        <v>5.0</v>
      </c>
      <c r="J268" s="144">
        <v>3.0</v>
      </c>
      <c r="K268" s="145">
        <f t="shared" ref="K268:K270" si="96">I268-J268</f>
        <v>2</v>
      </c>
      <c r="L268" s="147">
        <f t="shared" ref="L268:L270" si="97">J268/I268</f>
        <v>0.6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7.0</v>
      </c>
      <c r="K269" s="145">
        <f t="shared" si="96"/>
        <v>4</v>
      </c>
      <c r="L269" s="147">
        <f t="shared" si="97"/>
        <v>0.6363636364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2.0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3.0</v>
      </c>
      <c r="K270" s="145">
        <f t="shared" si="96"/>
        <v>7</v>
      </c>
      <c r="L270" s="147">
        <f t="shared" si="97"/>
        <v>0.3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7.0</v>
      </c>
      <c r="G278" s="143">
        <f>E278-F278</f>
        <v>8</v>
      </c>
      <c r="H278" s="146">
        <f>F278/E278</f>
        <v>0.4666666667</v>
      </c>
      <c r="I278" s="143">
        <v>9.0</v>
      </c>
      <c r="J278" s="144">
        <v>7.0</v>
      </c>
      <c r="K278" s="145">
        <f>I278-J278</f>
        <v>2</v>
      </c>
      <c r="L278" s="147">
        <f>J278/I278</f>
        <v>0.7777777778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/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6.0</v>
      </c>
      <c r="G287" s="143">
        <f t="shared" ref="G287:G289" si="98">E287-F287</f>
        <v>14</v>
      </c>
      <c r="H287" s="146">
        <f t="shared" ref="H287:H289" si="99">F287/E287</f>
        <v>0.3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4.0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129</v>
      </c>
      <c r="G297" s="77">
        <f>E297-F297</f>
        <v>125</v>
      </c>
      <c r="H297" s="33">
        <f t="shared" ref="H297:H298" si="108">F297/E297</f>
        <v>0.5078740157</v>
      </c>
      <c r="I297" s="77">
        <f t="shared" ref="I297:J297" si="103">SUM(I223:I296)</f>
        <v>379</v>
      </c>
      <c r="J297" s="77">
        <f t="shared" si="103"/>
        <v>125</v>
      </c>
      <c r="K297" s="77">
        <f>I297-J297</f>
        <v>254</v>
      </c>
      <c r="L297" s="78">
        <f t="shared" ref="L297:L298" si="110">J297/I297</f>
        <v>0.3298153034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14</v>
      </c>
      <c r="V297" s="77">
        <f t="shared" si="106"/>
        <v>75</v>
      </c>
      <c r="W297" s="77">
        <f t="shared" si="106"/>
        <v>0</v>
      </c>
      <c r="X297" s="82">
        <f t="shared" si="106"/>
        <v>4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1051</v>
      </c>
      <c r="G298" s="158">
        <f t="shared" si="107"/>
        <v>777</v>
      </c>
      <c r="H298" s="159">
        <f t="shared" si="108"/>
        <v>0.5749452954</v>
      </c>
      <c r="I298" s="158">
        <f t="shared" ref="I298:K298" si="109">I95+I159+I222+I297</f>
        <v>2099</v>
      </c>
      <c r="J298" s="158">
        <f t="shared" si="109"/>
        <v>853</v>
      </c>
      <c r="K298" s="158">
        <f t="shared" si="109"/>
        <v>1246</v>
      </c>
      <c r="L298" s="160">
        <f t="shared" si="110"/>
        <v>0.4063839924</v>
      </c>
      <c r="M298" s="158">
        <f t="shared" ref="M298:O298" si="111">M95+M159+M222+M297</f>
        <v>22</v>
      </c>
      <c r="N298" s="158">
        <f t="shared" si="111"/>
        <v>4</v>
      </c>
      <c r="O298" s="158">
        <f t="shared" si="111"/>
        <v>18</v>
      </c>
      <c r="P298" s="159">
        <f t="shared" si="112"/>
        <v>0.1818181818</v>
      </c>
      <c r="Q298" s="158">
        <f t="shared" ref="Q298:S298" si="113">Q95+Q159+Q222+Q297</f>
        <v>34</v>
      </c>
      <c r="R298" s="158">
        <f t="shared" si="113"/>
        <v>20</v>
      </c>
      <c r="S298" s="158">
        <f t="shared" si="113"/>
        <v>14</v>
      </c>
      <c r="T298" s="160">
        <f t="shared" si="114"/>
        <v>0.5882352941</v>
      </c>
      <c r="U298" s="157">
        <f t="shared" ref="U298:X298" si="115">U95+U159+U222+U297</f>
        <v>37</v>
      </c>
      <c r="V298" s="158">
        <f t="shared" si="115"/>
        <v>198</v>
      </c>
      <c r="W298" s="158">
        <f t="shared" si="115"/>
        <v>6</v>
      </c>
      <c r="X298" s="161">
        <f t="shared" si="115"/>
        <v>16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558</v>
      </c>
      <c r="G306" s="178">
        <f t="shared" si="116"/>
        <v>381</v>
      </c>
      <c r="H306" s="180">
        <f t="shared" ref="H306:H307" si="120">F306/E306</f>
        <v>0.5942492013</v>
      </c>
      <c r="I306" s="178">
        <f t="shared" ref="I306:O306" si="117">(I95)</f>
        <v>1024</v>
      </c>
      <c r="J306" s="179">
        <f t="shared" si="117"/>
        <v>469</v>
      </c>
      <c r="K306" s="178">
        <f t="shared" si="117"/>
        <v>555</v>
      </c>
      <c r="L306" s="180">
        <f t="shared" si="117"/>
        <v>0.4580078125</v>
      </c>
      <c r="M306" s="178">
        <f t="shared" si="117"/>
        <v>10</v>
      </c>
      <c r="N306" s="179">
        <f t="shared" si="117"/>
        <v>0</v>
      </c>
      <c r="O306" s="178">
        <f t="shared" si="117"/>
        <v>10</v>
      </c>
      <c r="P306" s="180">
        <f t="shared" ref="P306:X306" si="118">P95</f>
        <v>0</v>
      </c>
      <c r="Q306" s="178">
        <f t="shared" si="118"/>
        <v>22</v>
      </c>
      <c r="R306" s="179">
        <f t="shared" si="118"/>
        <v>11</v>
      </c>
      <c r="S306" s="178">
        <f t="shared" si="118"/>
        <v>11</v>
      </c>
      <c r="T306" s="180">
        <f t="shared" si="118"/>
        <v>0.5</v>
      </c>
      <c r="U306" s="181">
        <f t="shared" si="118"/>
        <v>10</v>
      </c>
      <c r="V306" s="181">
        <f t="shared" si="118"/>
        <v>50</v>
      </c>
      <c r="W306" s="181">
        <f t="shared" si="118"/>
        <v>2</v>
      </c>
      <c r="X306" s="182">
        <f t="shared" si="118"/>
        <v>3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237</v>
      </c>
      <c r="G307" s="184">
        <f t="shared" si="119"/>
        <v>119</v>
      </c>
      <c r="H307" s="186">
        <f t="shared" si="120"/>
        <v>0.6657303371</v>
      </c>
      <c r="I307" s="184">
        <f t="shared" ref="I307:L307" si="121">I159</f>
        <v>276</v>
      </c>
      <c r="J307" s="185">
        <f t="shared" si="121"/>
        <v>105</v>
      </c>
      <c r="K307" s="184">
        <f t="shared" si="121"/>
        <v>171</v>
      </c>
      <c r="L307" s="186">
        <f t="shared" si="121"/>
        <v>0.3804347826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11</v>
      </c>
      <c r="V307" s="185">
        <f t="shared" si="123"/>
        <v>48</v>
      </c>
      <c r="W307" s="185">
        <f t="shared" si="123"/>
        <v>3</v>
      </c>
      <c r="X307" s="187">
        <f t="shared" si="123"/>
        <v>9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127</v>
      </c>
      <c r="G308" s="189">
        <f t="shared" si="124"/>
        <v>152</v>
      </c>
      <c r="H308" s="191">
        <f t="shared" si="124"/>
        <v>0.4551971326</v>
      </c>
      <c r="I308" s="189">
        <f t="shared" si="124"/>
        <v>420</v>
      </c>
      <c r="J308" s="190">
        <f t="shared" si="124"/>
        <v>154</v>
      </c>
      <c r="K308" s="189">
        <f t="shared" si="124"/>
        <v>266</v>
      </c>
      <c r="L308" s="191">
        <f t="shared" si="124"/>
        <v>0.3666666667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2</v>
      </c>
      <c r="V308" s="192">
        <f t="shared" si="124"/>
        <v>25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129</v>
      </c>
      <c r="G309" s="195">
        <f t="shared" si="125"/>
        <v>125</v>
      </c>
      <c r="H309" s="197">
        <f t="shared" si="125"/>
        <v>0.5078740157</v>
      </c>
      <c r="I309" s="195">
        <f t="shared" si="125"/>
        <v>379</v>
      </c>
      <c r="J309" s="196">
        <f t="shared" si="125"/>
        <v>125</v>
      </c>
      <c r="K309" s="195">
        <f t="shared" si="125"/>
        <v>254</v>
      </c>
      <c r="L309" s="197">
        <f t="shared" si="125"/>
        <v>0.3298153034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14</v>
      </c>
      <c r="V309" s="196">
        <f t="shared" si="125"/>
        <v>75</v>
      </c>
      <c r="W309" s="196">
        <f t="shared" si="125"/>
        <v>0</v>
      </c>
      <c r="X309" s="198">
        <f t="shared" si="125"/>
        <v>4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1051</v>
      </c>
      <c r="G310" s="200">
        <f t="shared" si="126"/>
        <v>777</v>
      </c>
      <c r="H310" s="201">
        <f t="shared" si="126"/>
        <v>0.5749452954</v>
      </c>
      <c r="I310" s="200">
        <f t="shared" si="126"/>
        <v>2099</v>
      </c>
      <c r="J310" s="200">
        <f t="shared" si="126"/>
        <v>853</v>
      </c>
      <c r="K310" s="200">
        <f t="shared" si="126"/>
        <v>1246</v>
      </c>
      <c r="L310" s="201">
        <f t="shared" si="126"/>
        <v>0.4063839924</v>
      </c>
      <c r="M310" s="200">
        <f t="shared" si="126"/>
        <v>22</v>
      </c>
      <c r="N310" s="200">
        <f t="shared" si="126"/>
        <v>4</v>
      </c>
      <c r="O310" s="200">
        <f t="shared" si="126"/>
        <v>18</v>
      </c>
      <c r="P310" s="201">
        <f t="shared" si="126"/>
        <v>0.1818181818</v>
      </c>
      <c r="Q310" s="200">
        <f t="shared" si="126"/>
        <v>34</v>
      </c>
      <c r="R310" s="200">
        <f t="shared" si="126"/>
        <v>20</v>
      </c>
      <c r="S310" s="200">
        <f t="shared" si="126"/>
        <v>14</v>
      </c>
      <c r="T310" s="201">
        <f t="shared" si="126"/>
        <v>0.5882352941</v>
      </c>
      <c r="U310" s="200">
        <f t="shared" si="126"/>
        <v>37</v>
      </c>
      <c r="V310" s="200">
        <f t="shared" si="126"/>
        <v>198</v>
      </c>
      <c r="W310" s="200">
        <f t="shared" si="126"/>
        <v>6</v>
      </c>
      <c r="X310" s="202">
        <f t="shared" si="126"/>
        <v>16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558</v>
      </c>
      <c r="G318" s="178">
        <f t="shared" si="127"/>
        <v>391</v>
      </c>
      <c r="H318" s="180">
        <f t="shared" ref="H318:H322" si="130">F318/E318</f>
        <v>0.5879873551</v>
      </c>
      <c r="I318" s="178">
        <f t="shared" ref="I318:K318" si="128">I306+Q306</f>
        <v>1046</v>
      </c>
      <c r="J318" s="179">
        <f t="shared" si="128"/>
        <v>480</v>
      </c>
      <c r="K318" s="178">
        <f t="shared" si="128"/>
        <v>566</v>
      </c>
      <c r="L318" s="204">
        <f t="shared" ref="L318:L322" si="132">J318/I318</f>
        <v>0.4588910134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239</v>
      </c>
      <c r="G319" s="206">
        <f t="shared" si="129"/>
        <v>119</v>
      </c>
      <c r="H319" s="208">
        <f t="shared" si="130"/>
        <v>0.6675977654</v>
      </c>
      <c r="I319" s="206">
        <f t="shared" ref="I319:K319" si="131">I307+Q307</f>
        <v>278</v>
      </c>
      <c r="J319" s="207">
        <f t="shared" si="131"/>
        <v>106</v>
      </c>
      <c r="K319" s="206">
        <f t="shared" si="131"/>
        <v>172</v>
      </c>
      <c r="L319" s="209">
        <f t="shared" si="132"/>
        <v>0.381294964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127</v>
      </c>
      <c r="G320" s="189">
        <f t="shared" si="133"/>
        <v>157</v>
      </c>
      <c r="H320" s="191">
        <f t="shared" si="130"/>
        <v>0.4471830986</v>
      </c>
      <c r="I320" s="189">
        <f t="shared" ref="I320:K320" si="134">I308+Q308</f>
        <v>425</v>
      </c>
      <c r="J320" s="190">
        <f t="shared" si="134"/>
        <v>158</v>
      </c>
      <c r="K320" s="189">
        <f t="shared" si="134"/>
        <v>267</v>
      </c>
      <c r="L320" s="210">
        <f t="shared" si="132"/>
        <v>0.3717647059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131</v>
      </c>
      <c r="G321" s="195">
        <f t="shared" si="135"/>
        <v>128</v>
      </c>
      <c r="H321" s="197">
        <f t="shared" si="130"/>
        <v>0.5057915058</v>
      </c>
      <c r="I321" s="195">
        <f t="shared" ref="I321:K321" si="136">I309+Q309</f>
        <v>384</v>
      </c>
      <c r="J321" s="196">
        <f t="shared" si="136"/>
        <v>129</v>
      </c>
      <c r="K321" s="195">
        <f t="shared" si="136"/>
        <v>255</v>
      </c>
      <c r="L321" s="211">
        <f t="shared" si="132"/>
        <v>0.3359375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1055</v>
      </c>
      <c r="G322" s="213">
        <f t="shared" si="137"/>
        <v>795</v>
      </c>
      <c r="H322" s="214">
        <f t="shared" si="130"/>
        <v>0.5702702703</v>
      </c>
      <c r="I322" s="213">
        <f t="shared" ref="I322:K322" si="138">I310+Q310</f>
        <v>2133</v>
      </c>
      <c r="J322" s="200">
        <f t="shared" si="138"/>
        <v>873</v>
      </c>
      <c r="K322" s="213">
        <f t="shared" si="138"/>
        <v>1260</v>
      </c>
      <c r="L322" s="215">
        <f t="shared" si="132"/>
        <v>0.4092827004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1051</v>
      </c>
      <c r="G326" s="224">
        <f t="shared" si="139"/>
        <v>777</v>
      </c>
      <c r="H326" s="225">
        <f t="shared" ref="H326:H330" si="141">F326/E326</f>
        <v>0.5749452954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2099</v>
      </c>
      <c r="F327" s="224">
        <f t="shared" si="140"/>
        <v>853</v>
      </c>
      <c r="G327" s="224">
        <f t="shared" si="140"/>
        <v>1246</v>
      </c>
      <c r="H327" s="225">
        <f t="shared" si="141"/>
        <v>0.4063839924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4</v>
      </c>
      <c r="G328" s="224">
        <f t="shared" si="142"/>
        <v>18</v>
      </c>
      <c r="H328" s="225">
        <f t="shared" si="141"/>
        <v>0.1818181818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20</v>
      </c>
      <c r="G329" s="224">
        <f t="shared" si="143"/>
        <v>14</v>
      </c>
      <c r="H329" s="225">
        <f t="shared" si="141"/>
        <v>0.5882352941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3983</v>
      </c>
      <c r="F330" s="213">
        <f t="shared" si="144"/>
        <v>1928</v>
      </c>
      <c r="G330" s="213">
        <f t="shared" si="144"/>
        <v>2055</v>
      </c>
      <c r="H330" s="227">
        <f t="shared" si="141"/>
        <v>0.4840572433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1051</v>
      </c>
      <c r="F333" s="224">
        <f>U298</f>
        <v>37</v>
      </c>
      <c r="G333" s="224">
        <f t="shared" ref="G333:G334" si="146">J344-G335</f>
        <v>236</v>
      </c>
      <c r="H333" s="230">
        <f t="shared" ref="H333:H336" si="147">E333+F333+G333</f>
        <v>1324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853</v>
      </c>
      <c r="F334" s="224">
        <f>V298</f>
        <v>198</v>
      </c>
      <c r="G334" s="224">
        <f t="shared" si="146"/>
        <v>192</v>
      </c>
      <c r="H334" s="230">
        <f t="shared" si="147"/>
        <v>1243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4</v>
      </c>
      <c r="F335" s="224">
        <f>W298</f>
        <v>6</v>
      </c>
      <c r="G335" s="231">
        <v>0.0</v>
      </c>
      <c r="H335" s="230">
        <f t="shared" si="147"/>
        <v>10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20</v>
      </c>
      <c r="F336" s="224">
        <f>X298</f>
        <v>16</v>
      </c>
      <c r="G336" s="231">
        <v>1.0</v>
      </c>
      <c r="H336" s="230">
        <f t="shared" si="147"/>
        <v>37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1928</v>
      </c>
      <c r="F337" s="213">
        <f t="shared" si="148"/>
        <v>257</v>
      </c>
      <c r="G337" s="213">
        <f t="shared" si="148"/>
        <v>429</v>
      </c>
      <c r="H337" s="232">
        <f>H333+H334+H335+H336</f>
        <v>2614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704</v>
      </c>
      <c r="F344" s="245">
        <v>453.0</v>
      </c>
      <c r="G344" s="245">
        <f t="shared" ref="G344:G346" si="150">SUM(E344:F344)</f>
        <v>1157</v>
      </c>
      <c r="H344" s="246">
        <v>32.0</v>
      </c>
      <c r="I344" s="246">
        <v>145.0</v>
      </c>
      <c r="J344" s="246">
        <v>236.0</v>
      </c>
      <c r="K344" s="247">
        <f t="shared" ref="K344:K345" si="151">M344-L344</f>
        <v>736</v>
      </c>
      <c r="L344" s="247">
        <f t="shared" ref="L344:L345" si="152">F344+I344</f>
        <v>598</v>
      </c>
      <c r="M344" s="248">
        <f t="shared" ref="M344:M345" si="153">H333+H335</f>
        <v>1334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745</v>
      </c>
      <c r="F345" s="245">
        <v>342.0</v>
      </c>
      <c r="G345" s="245">
        <f t="shared" si="150"/>
        <v>1087</v>
      </c>
      <c r="H345" s="246">
        <v>46.0</v>
      </c>
      <c r="I345" s="246">
        <v>147.0</v>
      </c>
      <c r="J345" s="246">
        <f>SUM(H345:I345)</f>
        <v>193</v>
      </c>
      <c r="K345" s="247">
        <f t="shared" si="151"/>
        <v>791</v>
      </c>
      <c r="L345" s="247">
        <f t="shared" si="152"/>
        <v>489</v>
      </c>
      <c r="M345" s="248">
        <f t="shared" si="153"/>
        <v>1280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1449</v>
      </c>
      <c r="F346" s="250">
        <f>SUM(F344:F345)</f>
        <v>795</v>
      </c>
      <c r="G346" s="250">
        <f t="shared" si="150"/>
        <v>2244</v>
      </c>
      <c r="H346" s="251">
        <f t="shared" ref="H346:M346" si="154">SUM(H344:H345)</f>
        <v>78</v>
      </c>
      <c r="I346" s="251">
        <f t="shared" si="154"/>
        <v>292</v>
      </c>
      <c r="J346" s="251">
        <f t="shared" si="154"/>
        <v>429</v>
      </c>
      <c r="K346" s="252">
        <f t="shared" si="154"/>
        <v>1527</v>
      </c>
      <c r="L346" s="252">
        <f t="shared" si="154"/>
        <v>1087</v>
      </c>
      <c r="M346" s="253">
        <f t="shared" si="154"/>
        <v>2614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5.0</v>
      </c>
      <c r="G353" s="266">
        <f t="shared" ref="G353:G356" si="155">SUM(E353:F353)</f>
        <v>5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5.0</v>
      </c>
      <c r="G354" s="269">
        <f t="shared" si="155"/>
        <v>5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4.0</v>
      </c>
      <c r="G355" s="272">
        <f t="shared" si="155"/>
        <v>4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3.0</v>
      </c>
      <c r="F356" s="274">
        <v>3.0</v>
      </c>
      <c r="G356" s="275">
        <f t="shared" si="155"/>
        <v>6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3</v>
      </c>
      <c r="F357" s="277">
        <f t="shared" si="156"/>
        <v>17</v>
      </c>
      <c r="G357" s="277">
        <f t="shared" si="156"/>
        <v>20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8.0</v>
      </c>
      <c r="F358" s="279">
        <v>38.0</v>
      </c>
      <c r="G358" s="279">
        <f>SUM(E358:F358)</f>
        <v>46</v>
      </c>
      <c r="H358" s="163"/>
      <c r="I358" s="280">
        <f>G357+G358</f>
        <v>66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42311.0</v>
      </c>
      <c r="K365" s="5"/>
      <c r="L365" s="5"/>
      <c r="M365" s="5"/>
      <c r="N365" s="22"/>
      <c r="O365" s="225">
        <f>J365/J373</f>
        <v>0.509127008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8591.0</v>
      </c>
      <c r="K366" s="5"/>
      <c r="L366" s="5"/>
      <c r="M366" s="5"/>
      <c r="N366" s="22"/>
      <c r="O366" s="225">
        <f>J366/J373</f>
        <v>0.1033752482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5606.0</v>
      </c>
      <c r="K367" s="5"/>
      <c r="L367" s="5"/>
      <c r="M367" s="5"/>
      <c r="N367" s="22"/>
      <c r="O367" s="225">
        <f>J367/J373</f>
        <v>0.06745683172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4802.0</v>
      </c>
      <c r="K368" s="5"/>
      <c r="L368" s="5"/>
      <c r="M368" s="5"/>
      <c r="N368" s="22"/>
      <c r="O368" s="225">
        <f>J368/J373</f>
        <v>0.05778232357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4367.0</v>
      </c>
      <c r="K369" s="5"/>
      <c r="L369" s="5"/>
      <c r="M369" s="5"/>
      <c r="N369" s="22"/>
      <c r="O369" s="225">
        <f>J369/J373</f>
        <v>0.05254798147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3779.0</v>
      </c>
      <c r="K370" s="5"/>
      <c r="L370" s="5"/>
      <c r="M370" s="5"/>
      <c r="N370" s="22"/>
      <c r="O370" s="225">
        <f>J370/J373</f>
        <v>0.04547259491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2628+1738+991+788+803+776</f>
        <v>7724</v>
      </c>
      <c r="K371" s="5"/>
      <c r="L371" s="5"/>
      <c r="M371" s="5"/>
      <c r="N371" s="22"/>
      <c r="O371" s="225">
        <f>J371/J373</f>
        <v>0.0929426629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83105-77180</f>
        <v>5925</v>
      </c>
      <c r="K372" s="5"/>
      <c r="L372" s="5"/>
      <c r="M372" s="5"/>
      <c r="N372" s="22"/>
      <c r="O372" s="225">
        <f>J372/J373</f>
        <v>0.07129534926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83105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571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16747.0</v>
      </c>
      <c r="I381" s="22"/>
      <c r="J381" s="316">
        <f>H381/H387</f>
        <v>0.2015161543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19438</v>
      </c>
      <c r="U381" s="22"/>
      <c r="V381" s="322">
        <f>T381/T387</f>
        <v>0.1890028684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3709.0</v>
      </c>
      <c r="I382" s="22"/>
      <c r="J382" s="316">
        <f>H382/H387</f>
        <v>0.04463028699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5036</v>
      </c>
      <c r="U382" s="22"/>
      <c r="V382" s="322">
        <f>T382/T387</f>
        <v>0.04896689192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0.00009626376271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0.0002333608829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0.00002406594068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0.0000972337012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20466</v>
      </c>
      <c r="I385" s="22"/>
      <c r="J385" s="316">
        <f>H385/H387</f>
        <v>0.246266771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24508</v>
      </c>
      <c r="U385" s="22"/>
      <c r="V385" s="322">
        <f>T385/T387</f>
        <v>0.2383003549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62639</v>
      </c>
      <c r="I386" s="22"/>
      <c r="J386" s="316">
        <f>H386/H387</f>
        <v>0.753733229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78337</v>
      </c>
      <c r="U386" s="22"/>
      <c r="V386" s="322">
        <f>T386/T387</f>
        <v>0.7616996451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83105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102845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15" width="4.57"/>
    <col customWidth="1" min="16" max="16" width="5.71"/>
    <col customWidth="1" min="17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44415.0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17.0</v>
      </c>
      <c r="G16" s="54">
        <f t="shared" ref="G16:G17" si="1">E16-F16</f>
        <v>18</v>
      </c>
      <c r="H16" s="55">
        <f t="shared" ref="H16:H17" si="2">F16/E16</f>
        <v>0.4857142857</v>
      </c>
      <c r="I16" s="54">
        <v>38.0</v>
      </c>
      <c r="J16" s="53">
        <v>16.0</v>
      </c>
      <c r="K16" s="54">
        <f t="shared" ref="K16:K17" si="3">I16-J16</f>
        <v>22</v>
      </c>
      <c r="L16" s="56">
        <f t="shared" ref="L16:L17" si="4">J16/I16</f>
        <v>0.4210526316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2.0</v>
      </c>
      <c r="G19" s="54">
        <f t="shared" ref="G19:G20" si="5">E19-F19</f>
        <v>8</v>
      </c>
      <c r="H19" s="55">
        <f t="shared" ref="H19:H20" si="6">F19/E19</f>
        <v>0.2</v>
      </c>
      <c r="I19" s="54">
        <v>10.0</v>
      </c>
      <c r="J19" s="53">
        <v>9.0</v>
      </c>
      <c r="K19" s="54">
        <f t="shared" ref="K19:K22" si="7">I19-J19</f>
        <v>1</v>
      </c>
      <c r="L19" s="56">
        <f t="shared" ref="L19:L22" si="8">J19/I19</f>
        <v>0.9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54.0</v>
      </c>
      <c r="G20" s="54">
        <f t="shared" si="5"/>
        <v>26</v>
      </c>
      <c r="H20" s="55">
        <f t="shared" si="6"/>
        <v>0.675</v>
      </c>
      <c r="I20" s="54">
        <v>70.0</v>
      </c>
      <c r="J20" s="53">
        <v>44.0</v>
      </c>
      <c r="K20" s="54">
        <f t="shared" si="7"/>
        <v>26</v>
      </c>
      <c r="L20" s="56">
        <f t="shared" si="8"/>
        <v>0.6285714286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7.0</v>
      </c>
      <c r="K21" s="54">
        <f t="shared" si="7"/>
        <v>20</v>
      </c>
      <c r="L21" s="56">
        <f t="shared" si="8"/>
        <v>0.2592592593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3.0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29.0</v>
      </c>
      <c r="G22" s="54">
        <f>E22-F22</f>
        <v>19</v>
      </c>
      <c r="H22" s="55">
        <f>F22/E22</f>
        <v>0.6041666667</v>
      </c>
      <c r="I22" s="54">
        <v>60.0</v>
      </c>
      <c r="J22" s="53">
        <v>36.0</v>
      </c>
      <c r="K22" s="54">
        <f t="shared" si="7"/>
        <v>24</v>
      </c>
      <c r="L22" s="56">
        <f t="shared" si="8"/>
        <v>0.6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0.0</v>
      </c>
      <c r="O23" s="59">
        <f t="shared" si="9"/>
        <v>5</v>
      </c>
      <c r="P23" s="55">
        <f t="shared" si="10"/>
        <v>0</v>
      </c>
      <c r="Q23" s="66">
        <v>10.0</v>
      </c>
      <c r="R23" s="53">
        <v>7.0</v>
      </c>
      <c r="S23" s="54">
        <f>Q23-R23</f>
        <v>3</v>
      </c>
      <c r="T23" s="56">
        <f>R23/Q23</f>
        <v>0.7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3.0</v>
      </c>
      <c r="K25" s="54">
        <f t="shared" ref="K25:K30" si="11">I25-J25</f>
        <v>5</v>
      </c>
      <c r="L25" s="56">
        <f t="shared" ref="L25:L30" si="12">J25/I25</f>
        <v>0.375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15.0</v>
      </c>
      <c r="K27" s="54">
        <f t="shared" si="11"/>
        <v>0</v>
      </c>
      <c r="L27" s="56">
        <f t="shared" si="12"/>
        <v>1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30.0</v>
      </c>
      <c r="G28" s="54">
        <f t="shared" ref="G28:G29" si="13">E28-F28</f>
        <v>53</v>
      </c>
      <c r="H28" s="55">
        <f t="shared" ref="H28:H29" si="14">F28/E28</f>
        <v>0.3614457831</v>
      </c>
      <c r="I28" s="54">
        <v>24.0</v>
      </c>
      <c r="J28" s="53">
        <v>18.0</v>
      </c>
      <c r="K28" s="54">
        <f t="shared" si="11"/>
        <v>6</v>
      </c>
      <c r="L28" s="56">
        <f t="shared" si="12"/>
        <v>0.75</v>
      </c>
      <c r="M28" s="66"/>
      <c r="N28" s="61"/>
      <c r="O28" s="59"/>
      <c r="P28" s="55"/>
      <c r="Q28" s="66">
        <v>10.0</v>
      </c>
      <c r="R28" s="53">
        <v>5.0</v>
      </c>
      <c r="S28" s="54">
        <f>Q28-R28</f>
        <v>5</v>
      </c>
      <c r="T28" s="56">
        <f>R28/Q28</f>
        <v>0.5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76.0</v>
      </c>
      <c r="G29" s="54">
        <f t="shared" si="13"/>
        <v>30</v>
      </c>
      <c r="H29" s="55">
        <f t="shared" si="14"/>
        <v>0.7169811321</v>
      </c>
      <c r="I29" s="68">
        <v>101.0</v>
      </c>
      <c r="J29" s="69">
        <v>91.0</v>
      </c>
      <c r="K29" s="54">
        <f t="shared" si="11"/>
        <v>10</v>
      </c>
      <c r="L29" s="56">
        <f t="shared" si="12"/>
        <v>0.900990099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8.0</v>
      </c>
      <c r="G32" s="54">
        <f>E32-F32</f>
        <v>6</v>
      </c>
      <c r="H32" s="55">
        <f>F32/E32</f>
        <v>0.5714285714</v>
      </c>
      <c r="I32" s="54">
        <v>13.0</v>
      </c>
      <c r="J32" s="53">
        <v>9.0</v>
      </c>
      <c r="K32" s="54">
        <f>I32-J32</f>
        <v>4</v>
      </c>
      <c r="L32" s="56">
        <f>J32/I32</f>
        <v>0.6923076923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61.0</v>
      </c>
      <c r="G34" s="54">
        <f>E34-F34</f>
        <v>7</v>
      </c>
      <c r="H34" s="55">
        <f>F34/E34</f>
        <v>0.8970588235</v>
      </c>
      <c r="I34" s="54">
        <v>14.0</v>
      </c>
      <c r="J34" s="53">
        <v>7.0</v>
      </c>
      <c r="K34" s="54">
        <f>I34-J34</f>
        <v>7</v>
      </c>
      <c r="L34" s="56">
        <f>J34/I34</f>
        <v>0.5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19.0</v>
      </c>
      <c r="G38" s="54">
        <f>E38-F38</f>
        <v>32</v>
      </c>
      <c r="H38" s="55">
        <f>F38/E38</f>
        <v>0.3725490196</v>
      </c>
      <c r="I38" s="54">
        <v>26.0</v>
      </c>
      <c r="J38" s="53">
        <v>22.0</v>
      </c>
      <c r="K38" s="54">
        <f>I38-J38</f>
        <v>4</v>
      </c>
      <c r="L38" s="56">
        <f>J38/I38</f>
        <v>0.8461538462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19.0</v>
      </c>
      <c r="G41" s="54">
        <f t="shared" ref="G41:G42" si="15">E41-F41</f>
        <v>12</v>
      </c>
      <c r="H41" s="55">
        <f t="shared" ref="H41:H42" si="16">F41/E41</f>
        <v>0.6129032258</v>
      </c>
      <c r="I41" s="54">
        <v>36.0</v>
      </c>
      <c r="J41" s="53">
        <v>17.0</v>
      </c>
      <c r="K41" s="54">
        <f t="shared" ref="K41:K42" si="17">I41-J41</f>
        <v>19</v>
      </c>
      <c r="L41" s="56">
        <f t="shared" ref="L41:L42" si="18">J41/I41</f>
        <v>0.4722222222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>
        <v>1.0</v>
      </c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176.0</v>
      </c>
      <c r="G42" s="54">
        <f t="shared" si="15"/>
        <v>30</v>
      </c>
      <c r="H42" s="55">
        <f t="shared" si="16"/>
        <v>0.854368932</v>
      </c>
      <c r="I42" s="54">
        <v>250.0</v>
      </c>
      <c r="J42" s="53">
        <v>77.0</v>
      </c>
      <c r="K42" s="54">
        <f t="shared" si="17"/>
        <v>173</v>
      </c>
      <c r="L42" s="56">
        <f t="shared" si="18"/>
        <v>0.308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8.0</v>
      </c>
      <c r="G49" s="54">
        <f>E49-F49</f>
        <v>1</v>
      </c>
      <c r="H49" s="55">
        <f>F49/E49</f>
        <v>0.8888888889</v>
      </c>
      <c r="I49" s="54">
        <v>40.0</v>
      </c>
      <c r="J49" s="53">
        <v>18.0</v>
      </c>
      <c r="K49" s="54">
        <f>I49-J49</f>
        <v>22</v>
      </c>
      <c r="L49" s="56">
        <f>J49/I49</f>
        <v>0.45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4.0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25.0</v>
      </c>
      <c r="G58" s="54">
        <f>E58-F58</f>
        <v>35</v>
      </c>
      <c r="H58" s="55">
        <f>F58/E58</f>
        <v>0.4166666667</v>
      </c>
      <c r="I58" s="54">
        <v>48.0</v>
      </c>
      <c r="J58" s="53">
        <v>33.0</v>
      </c>
      <c r="K58" s="54">
        <f>I58-J58</f>
        <v>15</v>
      </c>
      <c r="L58" s="56">
        <f>J58/I58</f>
        <v>0.6875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>
        <v>1.0</v>
      </c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2.0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3.0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3.0</v>
      </c>
      <c r="K68" s="54">
        <f>I68-J68</f>
        <v>17</v>
      </c>
      <c r="L68" s="56">
        <f>J68/I68</f>
        <v>0.15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>
        <v>1.0</v>
      </c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3.0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3.0</v>
      </c>
      <c r="G73" s="54">
        <f t="shared" ref="G73:G75" si="19">E73-F73</f>
        <v>9</v>
      </c>
      <c r="H73" s="55">
        <f t="shared" ref="H73:H75" si="20">F73/E73</f>
        <v>0.25</v>
      </c>
      <c r="I73" s="54">
        <v>11.0</v>
      </c>
      <c r="J73" s="53">
        <v>7.0</v>
      </c>
      <c r="K73" s="54">
        <f t="shared" ref="K73:K76" si="21">I73-J73</f>
        <v>4</v>
      </c>
      <c r="L73" s="56">
        <f t="shared" ref="L73:L76" si="22">J73/I73</f>
        <v>0.6363636364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3.0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11.0</v>
      </c>
      <c r="G75" s="54">
        <f t="shared" si="19"/>
        <v>29</v>
      </c>
      <c r="H75" s="55">
        <f t="shared" si="20"/>
        <v>0.275</v>
      </c>
      <c r="I75" s="54">
        <v>80.0</v>
      </c>
      <c r="J75" s="53">
        <v>7.0</v>
      </c>
      <c r="K75" s="54">
        <f t="shared" si="21"/>
        <v>73</v>
      </c>
      <c r="L75" s="56">
        <f t="shared" si="22"/>
        <v>0.0875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2.0</v>
      </c>
      <c r="K78" s="54">
        <f>I78-J78</f>
        <v>18</v>
      </c>
      <c r="L78" s="56">
        <f>J78/I78</f>
        <v>0.1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0.0</v>
      </c>
      <c r="K82" s="54">
        <f>I82-J82</f>
        <v>20</v>
      </c>
      <c r="L82" s="56">
        <f>J82/I82</f>
        <v>0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2.0</v>
      </c>
      <c r="K85" s="54">
        <f>I85-J85</f>
        <v>10</v>
      </c>
      <c r="L85" s="56">
        <f>J85/I85</f>
        <v>0.1666666667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575</v>
      </c>
      <c r="G95" s="77">
        <f t="shared" si="25"/>
        <v>364</v>
      </c>
      <c r="H95" s="33">
        <f t="shared" si="26"/>
        <v>0.6123535676</v>
      </c>
      <c r="I95" s="32">
        <f t="shared" ref="I95:J95" si="28">SUM(I11:I94)</f>
        <v>1024</v>
      </c>
      <c r="J95" s="32">
        <f t="shared" si="28"/>
        <v>475</v>
      </c>
      <c r="K95" s="32">
        <f t="shared" ref="K95:K97" si="34">I95-J95</f>
        <v>549</v>
      </c>
      <c r="L95" s="78">
        <f t="shared" ref="L95:L97" si="35">J95/I95</f>
        <v>0.4638671875</v>
      </c>
      <c r="M95" s="79">
        <f t="shared" ref="M95:N95" si="29">SUM(M11:M94)</f>
        <v>10</v>
      </c>
      <c r="N95" s="79">
        <f t="shared" si="29"/>
        <v>0</v>
      </c>
      <c r="O95" s="80">
        <f t="shared" ref="O95:O96" si="36">M95-N95</f>
        <v>10</v>
      </c>
      <c r="P95" s="33">
        <f t="shared" ref="P95:P96" si="37">N95/M95</f>
        <v>0</v>
      </c>
      <c r="Q95" s="79">
        <f t="shared" ref="Q95:R95" si="30">SUM(Q11:Q94)</f>
        <v>22</v>
      </c>
      <c r="R95" s="79">
        <f t="shared" si="30"/>
        <v>12</v>
      </c>
      <c r="S95" s="81">
        <f t="shared" si="31"/>
        <v>10</v>
      </c>
      <c r="T95" s="78">
        <f t="shared" si="32"/>
        <v>0.5454545455</v>
      </c>
      <c r="U95" s="77">
        <f t="shared" ref="U95:X95" si="33">SUM(U11:U94)</f>
        <v>10</v>
      </c>
      <c r="V95" s="77">
        <f t="shared" si="33"/>
        <v>50</v>
      </c>
      <c r="W95" s="77">
        <f t="shared" si="33"/>
        <v>2</v>
      </c>
      <c r="X95" s="82">
        <f t="shared" si="33"/>
        <v>3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>
        <v>1.0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6.0</v>
      </c>
      <c r="K97" s="98">
        <f t="shared" si="34"/>
        <v>9</v>
      </c>
      <c r="L97" s="99">
        <f t="shared" si="35"/>
        <v>0.4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8.0</v>
      </c>
      <c r="G100" s="96">
        <f>E100-F100</f>
        <v>5</v>
      </c>
      <c r="H100" s="97">
        <f>F100/E100</f>
        <v>0.6153846154</v>
      </c>
      <c r="I100" s="96">
        <v>20.0</v>
      </c>
      <c r="J100" s="95">
        <v>7.0</v>
      </c>
      <c r="K100" s="98">
        <f t="shared" si="38"/>
        <v>13</v>
      </c>
      <c r="L100" s="99">
        <f t="shared" si="39"/>
        <v>0.35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1.0</v>
      </c>
      <c r="G102" s="96">
        <f>E102-F102</f>
        <v>12</v>
      </c>
      <c r="H102" s="97">
        <f>F102/E102</f>
        <v>0.07692307692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1.0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4.0</v>
      </c>
      <c r="G107" s="96">
        <f>E107-F107</f>
        <v>4</v>
      </c>
      <c r="H107" s="97">
        <f>F107/E107</f>
        <v>0.5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2.0</v>
      </c>
      <c r="K109" s="98">
        <f t="shared" si="40"/>
        <v>8</v>
      </c>
      <c r="L109" s="99">
        <f t="shared" si="41"/>
        <v>0.2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2.0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2.0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0.0</v>
      </c>
      <c r="K122" s="98">
        <f t="shared" ref="K122:K123" si="44">I122-J122</f>
        <v>10</v>
      </c>
      <c r="L122" s="99">
        <f t="shared" ref="L122:L123" si="45">J122/I122</f>
        <v>0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44.0</v>
      </c>
      <c r="G123" s="96">
        <f t="shared" si="42"/>
        <v>26</v>
      </c>
      <c r="H123" s="97">
        <f t="shared" si="43"/>
        <v>0.6285714286</v>
      </c>
      <c r="I123" s="96">
        <v>67.0</v>
      </c>
      <c r="J123" s="95">
        <v>14.0</v>
      </c>
      <c r="K123" s="98">
        <f t="shared" si="44"/>
        <v>53</v>
      </c>
      <c r="L123" s="99">
        <f t="shared" si="45"/>
        <v>0.2089552239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/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3.0</v>
      </c>
      <c r="V124" s="95">
        <v>2.0</v>
      </c>
      <c r="W124" s="95"/>
      <c r="X124" s="101">
        <v>3.0</v>
      </c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52.0</v>
      </c>
      <c r="G126" s="96">
        <f t="shared" ref="G126:G129" si="46">E126-F126</f>
        <v>18</v>
      </c>
      <c r="H126" s="97">
        <f t="shared" ref="H126:H129" si="47">F126/E126</f>
        <v>0.7428571429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24.0</v>
      </c>
      <c r="G127" s="96">
        <f t="shared" si="46"/>
        <v>6</v>
      </c>
      <c r="H127" s="97">
        <f t="shared" si="47"/>
        <v>0.8</v>
      </c>
      <c r="I127" s="96">
        <v>28.0</v>
      </c>
      <c r="J127" s="95">
        <v>17.0</v>
      </c>
      <c r="K127" s="98">
        <f t="shared" ref="K127:K129" si="48">I127-J127</f>
        <v>11</v>
      </c>
      <c r="L127" s="99">
        <f t="shared" ref="L127:L129" si="49">J127/I127</f>
        <v>0.6071428571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0.0</v>
      </c>
      <c r="G128" s="96">
        <f t="shared" si="46"/>
        <v>2</v>
      </c>
      <c r="H128" s="97">
        <f t="shared" si="47"/>
        <v>0</v>
      </c>
      <c r="I128" s="96">
        <v>4.0</v>
      </c>
      <c r="J128" s="95">
        <v>1.0</v>
      </c>
      <c r="K128" s="98">
        <f t="shared" si="48"/>
        <v>3</v>
      </c>
      <c r="L128" s="99">
        <f t="shared" si="49"/>
        <v>0.25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8.0</v>
      </c>
      <c r="G129" s="96">
        <f t="shared" si="46"/>
        <v>2</v>
      </c>
      <c r="H129" s="97">
        <f t="shared" si="47"/>
        <v>0.8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1.0</v>
      </c>
      <c r="V131" s="95">
        <v>9.0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6.0</v>
      </c>
      <c r="K136" s="98">
        <f>I136-J136</f>
        <v>6</v>
      </c>
      <c r="L136" s="99">
        <f>J136/I136</f>
        <v>0.5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/>
      <c r="G140" s="96">
        <f>E140-F140</f>
        <v>10</v>
      </c>
      <c r="H140" s="97">
        <f>F140/E140</f>
        <v>0</v>
      </c>
      <c r="I140" s="96">
        <v>26.0</v>
      </c>
      <c r="J140" s="95"/>
      <c r="K140" s="98">
        <f t="shared" si="50"/>
        <v>26</v>
      </c>
      <c r="L140" s="99">
        <f t="shared" si="51"/>
        <v>0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0.0</v>
      </c>
      <c r="K145" s="98">
        <f t="shared" si="52"/>
        <v>12</v>
      </c>
      <c r="L145" s="99">
        <f t="shared" si="53"/>
        <v>0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17.0</v>
      </c>
      <c r="G147" s="96">
        <f>E147-F147</f>
        <v>11</v>
      </c>
      <c r="H147" s="97">
        <f>F147/E147</f>
        <v>0.6071428571</v>
      </c>
      <c r="I147" s="96">
        <v>20.0</v>
      </c>
      <c r="J147" s="95">
        <v>17.0</v>
      </c>
      <c r="K147" s="98">
        <f>I147-J147</f>
        <v>3</v>
      </c>
      <c r="L147" s="99">
        <f>J147/I147</f>
        <v>0.85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20.0</v>
      </c>
      <c r="G149" s="96">
        <f>E149-F149</f>
        <v>4</v>
      </c>
      <c r="H149" s="97">
        <f>F149/E149</f>
        <v>0.8333333333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222</v>
      </c>
      <c r="G159" s="107">
        <f t="shared" ref="G159:G160" si="61">E159-F159</f>
        <v>134</v>
      </c>
      <c r="H159" s="108">
        <f t="shared" ref="H159:H160" si="62">F159/E159</f>
        <v>0.6235955056</v>
      </c>
      <c r="I159" s="107">
        <f t="shared" ref="I159:J159" si="55">SUM(I96:I158)</f>
        <v>276</v>
      </c>
      <c r="J159" s="107">
        <f t="shared" si="55"/>
        <v>91</v>
      </c>
      <c r="K159" s="109">
        <f t="shared" si="56"/>
        <v>185</v>
      </c>
      <c r="L159" s="110">
        <f t="shared" si="57"/>
        <v>0.3297101449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11</v>
      </c>
      <c r="V159" s="107">
        <f t="shared" si="60"/>
        <v>48</v>
      </c>
      <c r="W159" s="107">
        <f t="shared" si="60"/>
        <v>3</v>
      </c>
      <c r="X159" s="111">
        <f t="shared" si="60"/>
        <v>9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9.0</v>
      </c>
      <c r="K160" s="118">
        <f t="shared" si="56"/>
        <v>6</v>
      </c>
      <c r="L160" s="119">
        <f t="shared" si="57"/>
        <v>0.6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3.0</v>
      </c>
      <c r="K162" s="127">
        <f>I162-J162</f>
        <v>2</v>
      </c>
      <c r="L162" s="128">
        <f>J162/I162</f>
        <v>0.6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8.0</v>
      </c>
      <c r="G165" s="125">
        <f>E165-F165</f>
        <v>5</v>
      </c>
      <c r="H165" s="126">
        <f>F165/E165</f>
        <v>0.6153846154</v>
      </c>
      <c r="I165" s="125">
        <v>20.0</v>
      </c>
      <c r="J165" s="121">
        <v>9.0</v>
      </c>
      <c r="K165" s="127">
        <f>I165-J165</f>
        <v>11</v>
      </c>
      <c r="L165" s="128">
        <f>J165/I165</f>
        <v>0.45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4.0</v>
      </c>
      <c r="K170" s="127">
        <f t="shared" ref="K170:K171" si="63">I170-J170</f>
        <v>11</v>
      </c>
      <c r="L170" s="128">
        <f t="shared" ref="L170:L171" si="64">J170/I170</f>
        <v>0.2666666667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3.0</v>
      </c>
      <c r="K171" s="127">
        <f t="shared" si="63"/>
        <v>6</v>
      </c>
      <c r="L171" s="128">
        <f t="shared" si="64"/>
        <v>0.3333333333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30.0</v>
      </c>
      <c r="K174" s="127">
        <f t="shared" ref="K174:K175" si="67">I174-J174</f>
        <v>24</v>
      </c>
      <c r="L174" s="128">
        <f t="shared" ref="L174:L175" si="68">J174/I174</f>
        <v>0.5555555556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4.0</v>
      </c>
      <c r="G175" s="125">
        <f t="shared" si="65"/>
        <v>6</v>
      </c>
      <c r="H175" s="126">
        <f t="shared" si="66"/>
        <v>0.4</v>
      </c>
      <c r="I175" s="125">
        <v>10.0</v>
      </c>
      <c r="J175" s="121">
        <v>5.0</v>
      </c>
      <c r="K175" s="127">
        <f t="shared" si="67"/>
        <v>5</v>
      </c>
      <c r="L175" s="128">
        <f t="shared" si="68"/>
        <v>0.5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>
        <v>2.0</v>
      </c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7.0</v>
      </c>
      <c r="K187" s="127">
        <f t="shared" ref="K187:K189" si="71">I187-J187</f>
        <v>6</v>
      </c>
      <c r="L187" s="128">
        <f t="shared" ref="L187:L189" si="72">J187/I187</f>
        <v>0.5384615385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12.0</v>
      </c>
      <c r="G188" s="125">
        <f t="shared" si="69"/>
        <v>8</v>
      </c>
      <c r="H188" s="126">
        <f t="shared" si="70"/>
        <v>0.6</v>
      </c>
      <c r="I188" s="125">
        <v>10.0</v>
      </c>
      <c r="J188" s="121">
        <v>6.0</v>
      </c>
      <c r="K188" s="127">
        <f t="shared" si="71"/>
        <v>4</v>
      </c>
      <c r="L188" s="128">
        <f t="shared" si="72"/>
        <v>0.6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>
        <v>2.0</v>
      </c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1.0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8.0</v>
      </c>
      <c r="K198" s="127">
        <f>I198-J198</f>
        <v>7</v>
      </c>
      <c r="L198" s="128">
        <f>J198/I198</f>
        <v>0.5333333333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6.0</v>
      </c>
      <c r="G207" s="125">
        <f t="shared" ref="G207:G210" si="73">E207-F207</f>
        <v>14</v>
      </c>
      <c r="H207" s="126">
        <f t="shared" ref="H207:H210" si="74">F207/E207</f>
        <v>0.3</v>
      </c>
      <c r="I207" s="125">
        <v>30.0</v>
      </c>
      <c r="J207" s="121">
        <v>4.0</v>
      </c>
      <c r="K207" s="127">
        <f t="shared" ref="K207:K210" si="75">I207-J207</f>
        <v>26</v>
      </c>
      <c r="L207" s="128">
        <f t="shared" ref="L207:L210" si="76">J207/I207</f>
        <v>0.1333333333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89.0</v>
      </c>
      <c r="J208" s="121">
        <v>29.0</v>
      </c>
      <c r="K208" s="127">
        <f t="shared" si="75"/>
        <v>60</v>
      </c>
      <c r="L208" s="128">
        <f t="shared" si="76"/>
        <v>0.3258426966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6.0</v>
      </c>
      <c r="G209" s="125">
        <f t="shared" si="73"/>
        <v>9</v>
      </c>
      <c r="H209" s="126">
        <f t="shared" si="74"/>
        <v>0.4</v>
      </c>
      <c r="I209" s="125">
        <v>10.0</v>
      </c>
      <c r="J209" s="121">
        <v>3.0</v>
      </c>
      <c r="K209" s="127">
        <f t="shared" si="75"/>
        <v>7</v>
      </c>
      <c r="L209" s="128">
        <f t="shared" si="76"/>
        <v>0.3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2.0</v>
      </c>
      <c r="S209" s="127">
        <f>Q209-R209</f>
        <v>3</v>
      </c>
      <c r="T209" s="128">
        <f>R209/Q209</f>
        <v>0.4</v>
      </c>
      <c r="U209" s="120"/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3.0</v>
      </c>
      <c r="G210" s="125">
        <f t="shared" si="73"/>
        <v>7</v>
      </c>
      <c r="H210" s="126">
        <f t="shared" si="74"/>
        <v>0.3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13.0</v>
      </c>
      <c r="K214" s="127">
        <f t="shared" ref="K214:K215" si="79">I214-J214</f>
        <v>17</v>
      </c>
      <c r="L214" s="128">
        <f t="shared" ref="L214:L215" si="80">J214/I214</f>
        <v>0.4333333333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5.0</v>
      </c>
      <c r="K215" s="127">
        <f t="shared" si="79"/>
        <v>20</v>
      </c>
      <c r="L215" s="128">
        <f t="shared" si="80"/>
        <v>0.2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13.0</v>
      </c>
      <c r="G220" s="125">
        <f>E220-F220</f>
        <v>35</v>
      </c>
      <c r="H220" s="126">
        <f>F220/E220</f>
        <v>0.2708333333</v>
      </c>
      <c r="I220" s="125">
        <v>34.0</v>
      </c>
      <c r="J220" s="121">
        <v>11.0</v>
      </c>
      <c r="K220" s="127">
        <f>I220-J220</f>
        <v>23</v>
      </c>
      <c r="L220" s="128">
        <f>J220/I220</f>
        <v>0.3235294118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121</v>
      </c>
      <c r="G222" s="77">
        <f t="shared" ref="G222:G223" si="86">E222-F222</f>
        <v>158</v>
      </c>
      <c r="H222" s="33">
        <f t="shared" ref="H222:H223" si="87">F222/E222</f>
        <v>0.4336917563</v>
      </c>
      <c r="I222" s="77">
        <f t="shared" ref="I222:J222" si="82">SUM(I160:I221)</f>
        <v>420</v>
      </c>
      <c r="J222" s="77">
        <f t="shared" si="82"/>
        <v>155</v>
      </c>
      <c r="K222" s="32">
        <f t="shared" ref="K222:K223" si="88">I222-J222</f>
        <v>265</v>
      </c>
      <c r="L222" s="78">
        <f t="shared" ref="L222:L223" si="89">J222/I222</f>
        <v>0.369047619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2</v>
      </c>
      <c r="S222" s="32">
        <f>Q222-R222</f>
        <v>3</v>
      </c>
      <c r="T222" s="78">
        <f>R222/Q222</f>
        <v>0.4</v>
      </c>
      <c r="U222" s="76">
        <f t="shared" ref="U222:X222" si="85">SUM(U160:U221)</f>
        <v>2</v>
      </c>
      <c r="V222" s="77">
        <f t="shared" si="85"/>
        <v>25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8.0</v>
      </c>
      <c r="G223" s="139">
        <f t="shared" si="86"/>
        <v>48</v>
      </c>
      <c r="H223" s="140">
        <f t="shared" si="87"/>
        <v>0.1428571429</v>
      </c>
      <c r="I223" s="139">
        <v>30.0</v>
      </c>
      <c r="J223" s="138">
        <v>9.0</v>
      </c>
      <c r="K223" s="141">
        <f t="shared" si="88"/>
        <v>21</v>
      </c>
      <c r="L223" s="142">
        <f t="shared" si="89"/>
        <v>0.3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24.0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14.0</v>
      </c>
      <c r="G232" s="143">
        <f>E232-F232</f>
        <v>9</v>
      </c>
      <c r="H232" s="146">
        <f>F232/E232</f>
        <v>0.6086956522</v>
      </c>
      <c r="I232" s="143">
        <v>58.0</v>
      </c>
      <c r="J232" s="144">
        <v>24.0</v>
      </c>
      <c r="K232" s="145">
        <f t="shared" si="90"/>
        <v>34</v>
      </c>
      <c r="L232" s="147">
        <f t="shared" si="91"/>
        <v>0.4137931034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4.0</v>
      </c>
      <c r="S233" s="145">
        <f>Q233-R233</f>
        <v>1</v>
      </c>
      <c r="T233" s="147">
        <f>R233/Q233</f>
        <v>0.8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69.0</v>
      </c>
      <c r="G238" s="143">
        <f t="shared" si="92"/>
        <v>37</v>
      </c>
      <c r="H238" s="146">
        <f t="shared" si="93"/>
        <v>0.6509433962</v>
      </c>
      <c r="I238" s="143">
        <v>96.0</v>
      </c>
      <c r="J238" s="144">
        <v>31.0</v>
      </c>
      <c r="K238" s="145">
        <f>I238-J238</f>
        <v>65</v>
      </c>
      <c r="L238" s="147">
        <f>J238/I238</f>
        <v>0.3229166667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26.0</v>
      </c>
      <c r="W238" s="144"/>
      <c r="X238" s="148">
        <v>2.0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3.0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29.0</v>
      </c>
      <c r="K242" s="145">
        <f t="shared" si="94"/>
        <v>11</v>
      </c>
      <c r="L242" s="147">
        <f t="shared" si="95"/>
        <v>0.725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/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5.0</v>
      </c>
      <c r="G257" s="143">
        <f>E257-F257</f>
        <v>0</v>
      </c>
      <c r="H257" s="146">
        <f>F257/E257</f>
        <v>1</v>
      </c>
      <c r="I257" s="143">
        <v>10.0</v>
      </c>
      <c r="J257" s="144">
        <v>7.0</v>
      </c>
      <c r="K257" s="145">
        <f>I257-J257</f>
        <v>3</v>
      </c>
      <c r="L257" s="147">
        <f>J257/I257</f>
        <v>0.7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2.0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3.0</v>
      </c>
      <c r="G259" s="143">
        <f>E259-F259</f>
        <v>7</v>
      </c>
      <c r="H259" s="146">
        <f>F259/E259</f>
        <v>0.3</v>
      </c>
      <c r="I259" s="143">
        <v>20.0</v>
      </c>
      <c r="J259" s="144">
        <v>4.0</v>
      </c>
      <c r="K259" s="145">
        <f>I259-J259</f>
        <v>16</v>
      </c>
      <c r="L259" s="147">
        <f>J259/I259</f>
        <v>0.2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11.0</v>
      </c>
      <c r="G268" s="143">
        <f>E268-F268</f>
        <v>4</v>
      </c>
      <c r="H268" s="146">
        <f>F268/E268</f>
        <v>0.7333333333</v>
      </c>
      <c r="I268" s="143">
        <v>5.0</v>
      </c>
      <c r="J268" s="144">
        <v>1.0</v>
      </c>
      <c r="K268" s="145">
        <f t="shared" ref="K268:K270" si="96">I268-J268</f>
        <v>4</v>
      </c>
      <c r="L268" s="147">
        <f t="shared" ref="L268:L270" si="97">J268/I268</f>
        <v>0.2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6.0</v>
      </c>
      <c r="K269" s="145">
        <f t="shared" si="96"/>
        <v>5</v>
      </c>
      <c r="L269" s="147">
        <f t="shared" si="97"/>
        <v>0.5454545455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2.0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3.0</v>
      </c>
      <c r="G270" s="143">
        <f>E270-F270</f>
        <v>1</v>
      </c>
      <c r="H270" s="146">
        <f>F270/E270</f>
        <v>0.75</v>
      </c>
      <c r="I270" s="143">
        <v>10.0</v>
      </c>
      <c r="J270" s="144">
        <v>4.0</v>
      </c>
      <c r="K270" s="145">
        <f t="shared" si="96"/>
        <v>6</v>
      </c>
      <c r="L270" s="147">
        <f t="shared" si="97"/>
        <v>0.4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6.0</v>
      </c>
      <c r="K278" s="145">
        <f>I278-J278</f>
        <v>3</v>
      </c>
      <c r="L278" s="147">
        <f>J278/I278</f>
        <v>0.6666666667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/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4.0</v>
      </c>
      <c r="G287" s="143">
        <f t="shared" ref="G287:G289" si="98">E287-F287</f>
        <v>16</v>
      </c>
      <c r="H287" s="146">
        <f t="shared" ref="H287:H289" si="99">F287/E287</f>
        <v>0.2</v>
      </c>
      <c r="I287" s="143">
        <v>40.0</v>
      </c>
      <c r="J287" s="144">
        <v>11.0</v>
      </c>
      <c r="K287" s="145">
        <f t="shared" ref="K287:K289" si="100">I287-J287</f>
        <v>29</v>
      </c>
      <c r="L287" s="147">
        <f t="shared" ref="L287:L289" si="101">J287/I287</f>
        <v>0.275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4.0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127</v>
      </c>
      <c r="G297" s="77">
        <f>E297-F297</f>
        <v>127</v>
      </c>
      <c r="H297" s="33">
        <f t="shared" ref="H297:H298" si="108">F297/E297</f>
        <v>0.5</v>
      </c>
      <c r="I297" s="77">
        <f t="shared" ref="I297:J297" si="103">SUM(I223:I296)</f>
        <v>379</v>
      </c>
      <c r="J297" s="77">
        <f t="shared" si="103"/>
        <v>133</v>
      </c>
      <c r="K297" s="77">
        <f>I297-J297</f>
        <v>246</v>
      </c>
      <c r="L297" s="78">
        <f t="shared" ref="L297:L298" si="110">J297/I297</f>
        <v>0.3509234828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4</v>
      </c>
      <c r="S297" s="77">
        <f>Q297-R297</f>
        <v>1</v>
      </c>
      <c r="T297" s="78">
        <f t="shared" ref="T297:T298" si="114">R297/Q297</f>
        <v>0.8</v>
      </c>
      <c r="U297" s="77">
        <f t="shared" ref="U297:X297" si="106">SUM(U223:U296)</f>
        <v>14</v>
      </c>
      <c r="V297" s="77">
        <f t="shared" si="106"/>
        <v>75</v>
      </c>
      <c r="W297" s="77">
        <f t="shared" si="106"/>
        <v>0</v>
      </c>
      <c r="X297" s="82">
        <f t="shared" si="106"/>
        <v>4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1045</v>
      </c>
      <c r="G298" s="158">
        <f t="shared" si="107"/>
        <v>783</v>
      </c>
      <c r="H298" s="159">
        <f t="shared" si="108"/>
        <v>0.5716630197</v>
      </c>
      <c r="I298" s="158">
        <f t="shared" ref="I298:K298" si="109">I95+I159+I222+I297</f>
        <v>2099</v>
      </c>
      <c r="J298" s="158">
        <f t="shared" si="109"/>
        <v>854</v>
      </c>
      <c r="K298" s="158">
        <f t="shared" si="109"/>
        <v>1245</v>
      </c>
      <c r="L298" s="160">
        <f t="shared" si="110"/>
        <v>0.4068604097</v>
      </c>
      <c r="M298" s="158">
        <f t="shared" ref="M298:O298" si="111">M95+M159+M222+M297</f>
        <v>22</v>
      </c>
      <c r="N298" s="158">
        <f t="shared" si="111"/>
        <v>4</v>
      </c>
      <c r="O298" s="158">
        <f t="shared" si="111"/>
        <v>18</v>
      </c>
      <c r="P298" s="159">
        <f t="shared" si="112"/>
        <v>0.1818181818</v>
      </c>
      <c r="Q298" s="158">
        <f t="shared" ref="Q298:S298" si="113">Q95+Q159+Q222+Q297</f>
        <v>34</v>
      </c>
      <c r="R298" s="158">
        <f t="shared" si="113"/>
        <v>19</v>
      </c>
      <c r="S298" s="158">
        <f t="shared" si="113"/>
        <v>15</v>
      </c>
      <c r="T298" s="160">
        <f t="shared" si="114"/>
        <v>0.5588235294</v>
      </c>
      <c r="U298" s="157">
        <f t="shared" ref="U298:X298" si="115">U95+U159+U222+U297</f>
        <v>37</v>
      </c>
      <c r="V298" s="158">
        <f t="shared" si="115"/>
        <v>198</v>
      </c>
      <c r="W298" s="158">
        <f t="shared" si="115"/>
        <v>6</v>
      </c>
      <c r="X298" s="161">
        <f t="shared" si="115"/>
        <v>16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575</v>
      </c>
      <c r="G306" s="178">
        <f t="shared" si="116"/>
        <v>364</v>
      </c>
      <c r="H306" s="180">
        <f t="shared" ref="H306:H307" si="120">F306/E306</f>
        <v>0.6123535676</v>
      </c>
      <c r="I306" s="178">
        <f t="shared" ref="I306:O306" si="117">(I95)</f>
        <v>1024</v>
      </c>
      <c r="J306" s="179">
        <f t="shared" si="117"/>
        <v>475</v>
      </c>
      <c r="K306" s="178">
        <f t="shared" si="117"/>
        <v>549</v>
      </c>
      <c r="L306" s="180">
        <f t="shared" si="117"/>
        <v>0.4638671875</v>
      </c>
      <c r="M306" s="178">
        <f t="shared" si="117"/>
        <v>10</v>
      </c>
      <c r="N306" s="179">
        <f t="shared" si="117"/>
        <v>0</v>
      </c>
      <c r="O306" s="178">
        <f t="shared" si="117"/>
        <v>10</v>
      </c>
      <c r="P306" s="180">
        <f t="shared" ref="P306:X306" si="118">P95</f>
        <v>0</v>
      </c>
      <c r="Q306" s="178">
        <f t="shared" si="118"/>
        <v>22</v>
      </c>
      <c r="R306" s="179">
        <f t="shared" si="118"/>
        <v>12</v>
      </c>
      <c r="S306" s="178">
        <f t="shared" si="118"/>
        <v>10</v>
      </c>
      <c r="T306" s="180">
        <f t="shared" si="118"/>
        <v>0.5454545455</v>
      </c>
      <c r="U306" s="181">
        <f t="shared" si="118"/>
        <v>10</v>
      </c>
      <c r="V306" s="181">
        <f t="shared" si="118"/>
        <v>50</v>
      </c>
      <c r="W306" s="181">
        <f t="shared" si="118"/>
        <v>2</v>
      </c>
      <c r="X306" s="182">
        <f t="shared" si="118"/>
        <v>3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222</v>
      </c>
      <c r="G307" s="184">
        <f t="shared" si="119"/>
        <v>134</v>
      </c>
      <c r="H307" s="186">
        <f t="shared" si="120"/>
        <v>0.6235955056</v>
      </c>
      <c r="I307" s="184">
        <f t="shared" ref="I307:L307" si="121">I159</f>
        <v>276</v>
      </c>
      <c r="J307" s="185">
        <f t="shared" si="121"/>
        <v>91</v>
      </c>
      <c r="K307" s="184">
        <f t="shared" si="121"/>
        <v>185</v>
      </c>
      <c r="L307" s="186">
        <f t="shared" si="121"/>
        <v>0.3297101449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11</v>
      </c>
      <c r="V307" s="185">
        <f t="shared" si="123"/>
        <v>48</v>
      </c>
      <c r="W307" s="185">
        <f t="shared" si="123"/>
        <v>3</v>
      </c>
      <c r="X307" s="187">
        <f t="shared" si="123"/>
        <v>9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121</v>
      </c>
      <c r="G308" s="189">
        <f t="shared" si="124"/>
        <v>158</v>
      </c>
      <c r="H308" s="191">
        <f t="shared" si="124"/>
        <v>0.4336917563</v>
      </c>
      <c r="I308" s="189">
        <f t="shared" si="124"/>
        <v>420</v>
      </c>
      <c r="J308" s="190">
        <f t="shared" si="124"/>
        <v>155</v>
      </c>
      <c r="K308" s="189">
        <f t="shared" si="124"/>
        <v>265</v>
      </c>
      <c r="L308" s="191">
        <f t="shared" si="124"/>
        <v>0.369047619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2</v>
      </c>
      <c r="S308" s="189">
        <f t="shared" si="124"/>
        <v>3</v>
      </c>
      <c r="T308" s="191">
        <f t="shared" si="124"/>
        <v>0.4</v>
      </c>
      <c r="U308" s="192">
        <f t="shared" si="124"/>
        <v>2</v>
      </c>
      <c r="V308" s="192">
        <f t="shared" si="124"/>
        <v>25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127</v>
      </c>
      <c r="G309" s="195">
        <f t="shared" si="125"/>
        <v>127</v>
      </c>
      <c r="H309" s="197">
        <f t="shared" si="125"/>
        <v>0.5</v>
      </c>
      <c r="I309" s="195">
        <f t="shared" si="125"/>
        <v>379</v>
      </c>
      <c r="J309" s="196">
        <f t="shared" si="125"/>
        <v>133</v>
      </c>
      <c r="K309" s="195">
        <f t="shared" si="125"/>
        <v>246</v>
      </c>
      <c r="L309" s="197">
        <f t="shared" si="125"/>
        <v>0.3509234828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4</v>
      </c>
      <c r="S309" s="195">
        <f t="shared" si="125"/>
        <v>1</v>
      </c>
      <c r="T309" s="197">
        <f t="shared" si="125"/>
        <v>0.8</v>
      </c>
      <c r="U309" s="196">
        <f t="shared" si="125"/>
        <v>14</v>
      </c>
      <c r="V309" s="196">
        <f t="shared" si="125"/>
        <v>75</v>
      </c>
      <c r="W309" s="196">
        <f t="shared" si="125"/>
        <v>0</v>
      </c>
      <c r="X309" s="198">
        <f t="shared" si="125"/>
        <v>4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1045</v>
      </c>
      <c r="G310" s="200">
        <f t="shared" si="126"/>
        <v>783</v>
      </c>
      <c r="H310" s="201">
        <f t="shared" si="126"/>
        <v>0.5716630197</v>
      </c>
      <c r="I310" s="200">
        <f t="shared" si="126"/>
        <v>2099</v>
      </c>
      <c r="J310" s="200">
        <f t="shared" si="126"/>
        <v>854</v>
      </c>
      <c r="K310" s="200">
        <f t="shared" si="126"/>
        <v>1245</v>
      </c>
      <c r="L310" s="201">
        <f t="shared" si="126"/>
        <v>0.4068604097</v>
      </c>
      <c r="M310" s="200">
        <f t="shared" si="126"/>
        <v>22</v>
      </c>
      <c r="N310" s="200">
        <f t="shared" si="126"/>
        <v>4</v>
      </c>
      <c r="O310" s="200">
        <f t="shared" si="126"/>
        <v>18</v>
      </c>
      <c r="P310" s="201">
        <f t="shared" si="126"/>
        <v>0.1818181818</v>
      </c>
      <c r="Q310" s="200">
        <f t="shared" si="126"/>
        <v>34</v>
      </c>
      <c r="R310" s="200">
        <f t="shared" si="126"/>
        <v>19</v>
      </c>
      <c r="S310" s="200">
        <f t="shared" si="126"/>
        <v>15</v>
      </c>
      <c r="T310" s="201">
        <f t="shared" si="126"/>
        <v>0.5588235294</v>
      </c>
      <c r="U310" s="200">
        <f t="shared" si="126"/>
        <v>37</v>
      </c>
      <c r="V310" s="200">
        <f t="shared" si="126"/>
        <v>198</v>
      </c>
      <c r="W310" s="200">
        <f t="shared" si="126"/>
        <v>6</v>
      </c>
      <c r="X310" s="202">
        <f t="shared" si="126"/>
        <v>16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575</v>
      </c>
      <c r="G318" s="178">
        <f t="shared" si="127"/>
        <v>374</v>
      </c>
      <c r="H318" s="180">
        <f t="shared" ref="H318:H322" si="130">F318/E318</f>
        <v>0.6059009484</v>
      </c>
      <c r="I318" s="178">
        <f t="shared" ref="I318:K318" si="128">I306+Q306</f>
        <v>1046</v>
      </c>
      <c r="J318" s="179">
        <f t="shared" si="128"/>
        <v>487</v>
      </c>
      <c r="K318" s="178">
        <f t="shared" si="128"/>
        <v>559</v>
      </c>
      <c r="L318" s="204">
        <f t="shared" ref="L318:L322" si="132">J318/I318</f>
        <v>0.465583174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224</v>
      </c>
      <c r="G319" s="206">
        <f t="shared" si="129"/>
        <v>134</v>
      </c>
      <c r="H319" s="208">
        <f t="shared" si="130"/>
        <v>0.625698324</v>
      </c>
      <c r="I319" s="206">
        <f t="shared" ref="I319:K319" si="131">I307+Q307</f>
        <v>278</v>
      </c>
      <c r="J319" s="207">
        <f t="shared" si="131"/>
        <v>92</v>
      </c>
      <c r="K319" s="206">
        <f t="shared" si="131"/>
        <v>186</v>
      </c>
      <c r="L319" s="209">
        <f t="shared" si="132"/>
        <v>0.3309352518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121</v>
      </c>
      <c r="G320" s="189">
        <f t="shared" si="133"/>
        <v>163</v>
      </c>
      <c r="H320" s="191">
        <f t="shared" si="130"/>
        <v>0.426056338</v>
      </c>
      <c r="I320" s="189">
        <f t="shared" ref="I320:K320" si="134">I308+Q308</f>
        <v>425</v>
      </c>
      <c r="J320" s="190">
        <f t="shared" si="134"/>
        <v>157</v>
      </c>
      <c r="K320" s="189">
        <f t="shared" si="134"/>
        <v>268</v>
      </c>
      <c r="L320" s="210">
        <f t="shared" si="132"/>
        <v>0.3694117647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129</v>
      </c>
      <c r="G321" s="195">
        <f t="shared" si="135"/>
        <v>130</v>
      </c>
      <c r="H321" s="197">
        <f t="shared" si="130"/>
        <v>0.4980694981</v>
      </c>
      <c r="I321" s="195">
        <f t="shared" ref="I321:K321" si="136">I309+Q309</f>
        <v>384</v>
      </c>
      <c r="J321" s="196">
        <f t="shared" si="136"/>
        <v>137</v>
      </c>
      <c r="K321" s="195">
        <f t="shared" si="136"/>
        <v>247</v>
      </c>
      <c r="L321" s="211">
        <f t="shared" si="132"/>
        <v>0.3567708333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1049</v>
      </c>
      <c r="G322" s="213">
        <f t="shared" si="137"/>
        <v>801</v>
      </c>
      <c r="H322" s="214">
        <f t="shared" si="130"/>
        <v>0.567027027</v>
      </c>
      <c r="I322" s="213">
        <f t="shared" ref="I322:K322" si="138">I310+Q310</f>
        <v>2133</v>
      </c>
      <c r="J322" s="200">
        <f t="shared" si="138"/>
        <v>873</v>
      </c>
      <c r="K322" s="213">
        <f t="shared" si="138"/>
        <v>1260</v>
      </c>
      <c r="L322" s="215">
        <f t="shared" si="132"/>
        <v>0.4092827004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1045</v>
      </c>
      <c r="G326" s="224">
        <f t="shared" si="139"/>
        <v>783</v>
      </c>
      <c r="H326" s="225">
        <f t="shared" ref="H326:H330" si="141">F326/E326</f>
        <v>0.5716630197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2099</v>
      </c>
      <c r="F327" s="224">
        <f t="shared" si="140"/>
        <v>854</v>
      </c>
      <c r="G327" s="224">
        <f t="shared" si="140"/>
        <v>1245</v>
      </c>
      <c r="H327" s="225">
        <f t="shared" si="141"/>
        <v>0.4068604097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4</v>
      </c>
      <c r="G328" s="224">
        <f t="shared" si="142"/>
        <v>18</v>
      </c>
      <c r="H328" s="225">
        <f t="shared" si="141"/>
        <v>0.1818181818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19</v>
      </c>
      <c r="G329" s="224">
        <f t="shared" si="143"/>
        <v>15</v>
      </c>
      <c r="H329" s="225">
        <f t="shared" si="141"/>
        <v>0.5588235294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3983</v>
      </c>
      <c r="F330" s="213">
        <f t="shared" si="144"/>
        <v>1922</v>
      </c>
      <c r="G330" s="213">
        <f t="shared" si="144"/>
        <v>2061</v>
      </c>
      <c r="H330" s="227">
        <f t="shared" si="141"/>
        <v>0.4825508411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1045</v>
      </c>
      <c r="F333" s="224">
        <f>U298</f>
        <v>37</v>
      </c>
      <c r="G333" s="224">
        <f t="shared" ref="G333:G334" si="146">J344-G335</f>
        <v>236</v>
      </c>
      <c r="H333" s="230">
        <f t="shared" ref="H333:H336" si="147">E333+F333+G333</f>
        <v>1318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854</v>
      </c>
      <c r="F334" s="224">
        <f>V298</f>
        <v>198</v>
      </c>
      <c r="G334" s="224">
        <f t="shared" si="146"/>
        <v>186</v>
      </c>
      <c r="H334" s="230">
        <f t="shared" si="147"/>
        <v>1238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4</v>
      </c>
      <c r="F335" s="224">
        <f>W298</f>
        <v>6</v>
      </c>
      <c r="G335" s="231">
        <v>0.0</v>
      </c>
      <c r="H335" s="230">
        <f t="shared" si="147"/>
        <v>10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19</v>
      </c>
      <c r="F336" s="224">
        <f>X298</f>
        <v>16</v>
      </c>
      <c r="G336" s="231">
        <v>1.0</v>
      </c>
      <c r="H336" s="230">
        <f t="shared" si="147"/>
        <v>36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1922</v>
      </c>
      <c r="F337" s="213">
        <f t="shared" si="148"/>
        <v>257</v>
      </c>
      <c r="G337" s="213">
        <f t="shared" si="148"/>
        <v>423</v>
      </c>
      <c r="H337" s="232">
        <f>H333+H334+H335+H336</f>
        <v>2602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681</v>
      </c>
      <c r="F344" s="245">
        <v>463.0</v>
      </c>
      <c r="G344" s="245">
        <f t="shared" ref="G344:G346" si="150">SUM(E344:F344)</f>
        <v>1144</v>
      </c>
      <c r="H344" s="246">
        <v>35.0</v>
      </c>
      <c r="I344" s="246">
        <v>149.0</v>
      </c>
      <c r="J344" s="246">
        <v>236.0</v>
      </c>
      <c r="K344" s="247">
        <f t="shared" ref="K344:K345" si="151">M344-L344</f>
        <v>716</v>
      </c>
      <c r="L344" s="247">
        <f t="shared" ref="L344:L345" si="152">F344+I344</f>
        <v>612</v>
      </c>
      <c r="M344" s="248">
        <f t="shared" ref="M344:M345" si="153">H333+H335</f>
        <v>1328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729</v>
      </c>
      <c r="F345" s="245">
        <v>358.0</v>
      </c>
      <c r="G345" s="245">
        <f t="shared" si="150"/>
        <v>1087</v>
      </c>
      <c r="H345" s="246">
        <v>41.0</v>
      </c>
      <c r="I345" s="246">
        <v>146.0</v>
      </c>
      <c r="J345" s="246">
        <f>SUM(H345:I345)</f>
        <v>187</v>
      </c>
      <c r="K345" s="247">
        <f t="shared" si="151"/>
        <v>770</v>
      </c>
      <c r="L345" s="247">
        <f t="shared" si="152"/>
        <v>504</v>
      </c>
      <c r="M345" s="248">
        <f t="shared" si="153"/>
        <v>1274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1410</v>
      </c>
      <c r="F346" s="250">
        <f>SUM(F344:F345)</f>
        <v>821</v>
      </c>
      <c r="G346" s="250">
        <f t="shared" si="150"/>
        <v>2231</v>
      </c>
      <c r="H346" s="251">
        <f t="shared" ref="H346:M346" si="154">SUM(H344:H345)</f>
        <v>76</v>
      </c>
      <c r="I346" s="251">
        <f t="shared" si="154"/>
        <v>295</v>
      </c>
      <c r="J346" s="251">
        <f t="shared" si="154"/>
        <v>423</v>
      </c>
      <c r="K346" s="252">
        <f t="shared" si="154"/>
        <v>1486</v>
      </c>
      <c r="L346" s="252">
        <f t="shared" si="154"/>
        <v>1116</v>
      </c>
      <c r="M346" s="253">
        <f t="shared" si="154"/>
        <v>2602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4.0</v>
      </c>
      <c r="G353" s="266">
        <f t="shared" ref="G353:G356" si="155">SUM(E353:F353)</f>
        <v>4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2.0</v>
      </c>
      <c r="G354" s="269">
        <f t="shared" si="155"/>
        <v>2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9.0</v>
      </c>
      <c r="G355" s="272">
        <f t="shared" si="155"/>
        <v>9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4.0</v>
      </c>
      <c r="F356" s="274">
        <v>4.0</v>
      </c>
      <c r="G356" s="275">
        <f t="shared" si="155"/>
        <v>8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4</v>
      </c>
      <c r="F357" s="277">
        <f t="shared" si="156"/>
        <v>19</v>
      </c>
      <c r="G357" s="277">
        <f t="shared" si="156"/>
        <v>23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5.0</v>
      </c>
      <c r="F358" s="279">
        <v>32.0</v>
      </c>
      <c r="G358" s="279">
        <f>SUM(E358:F358)</f>
        <v>37</v>
      </c>
      <c r="H358" s="163"/>
      <c r="I358" s="280">
        <f>G357+G358</f>
        <v>60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42311.0</v>
      </c>
      <c r="K365" s="5"/>
      <c r="L365" s="5"/>
      <c r="M365" s="5"/>
      <c r="N365" s="22"/>
      <c r="O365" s="225">
        <f>J365/J373</f>
        <v>0.509127008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8591.0</v>
      </c>
      <c r="K366" s="5"/>
      <c r="L366" s="5"/>
      <c r="M366" s="5"/>
      <c r="N366" s="22"/>
      <c r="O366" s="225">
        <f>J366/J373</f>
        <v>0.1033752482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5606.0</v>
      </c>
      <c r="K367" s="5"/>
      <c r="L367" s="5"/>
      <c r="M367" s="5"/>
      <c r="N367" s="22"/>
      <c r="O367" s="225">
        <f>J367/J373</f>
        <v>0.06745683172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4802.0</v>
      </c>
      <c r="K368" s="5"/>
      <c r="L368" s="5"/>
      <c r="M368" s="5"/>
      <c r="N368" s="22"/>
      <c r="O368" s="225">
        <f>J368/J373</f>
        <v>0.05778232357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4367.0</v>
      </c>
      <c r="K369" s="5"/>
      <c r="L369" s="5"/>
      <c r="M369" s="5"/>
      <c r="N369" s="22"/>
      <c r="O369" s="225">
        <f>J369/J373</f>
        <v>0.05254798147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3779.0</v>
      </c>
      <c r="K370" s="5"/>
      <c r="L370" s="5"/>
      <c r="M370" s="5"/>
      <c r="N370" s="22"/>
      <c r="O370" s="225">
        <f>J370/J373</f>
        <v>0.04547259491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2628+1738+991+788+803+776</f>
        <v>7724</v>
      </c>
      <c r="K371" s="5"/>
      <c r="L371" s="5"/>
      <c r="M371" s="5"/>
      <c r="N371" s="22"/>
      <c r="O371" s="225">
        <f>J371/J373</f>
        <v>0.0929426629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83105-77180</f>
        <v>5925</v>
      </c>
      <c r="K372" s="5"/>
      <c r="L372" s="5"/>
      <c r="M372" s="5"/>
      <c r="N372" s="22"/>
      <c r="O372" s="225">
        <f>J372/J373</f>
        <v>0.07129534926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83105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572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16747.0</v>
      </c>
      <c r="I381" s="22"/>
      <c r="J381" s="316">
        <f>H381/H387</f>
        <v>0.2015161543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19438</v>
      </c>
      <c r="U381" s="22"/>
      <c r="V381" s="322">
        <f>T381/T387</f>
        <v>0.1890028684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3709.0</v>
      </c>
      <c r="I382" s="22"/>
      <c r="J382" s="316">
        <f>H382/H387</f>
        <v>0.04463028699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5036</v>
      </c>
      <c r="U382" s="22"/>
      <c r="V382" s="322">
        <f>T382/T387</f>
        <v>0.04896689192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0.00009626376271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0.0002333608829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0.00002406594068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0.0000972337012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20466</v>
      </c>
      <c r="I385" s="22"/>
      <c r="J385" s="316">
        <f>H385/H387</f>
        <v>0.246266771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24508</v>
      </c>
      <c r="U385" s="22"/>
      <c r="V385" s="322">
        <f>T385/T387</f>
        <v>0.2383003549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62639</v>
      </c>
      <c r="I386" s="22"/>
      <c r="J386" s="316">
        <f>H386/H387</f>
        <v>0.753733229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78337</v>
      </c>
      <c r="U386" s="22"/>
      <c r="V386" s="322">
        <f>T386/T387</f>
        <v>0.7616996451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83105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102845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11" width="4.57"/>
    <col customWidth="1" min="12" max="12" width="5.43"/>
    <col customWidth="1" min="13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44416.0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>
        <v>2.0</v>
      </c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5.0</v>
      </c>
      <c r="G17" s="54">
        <f t="shared" si="1"/>
        <v>2</v>
      </c>
      <c r="H17" s="55">
        <f t="shared" si="2"/>
        <v>0.7142857143</v>
      </c>
      <c r="I17" s="54">
        <v>8.0</v>
      </c>
      <c r="J17" s="53">
        <v>6.0</v>
      </c>
      <c r="K17" s="54">
        <f t="shared" si="3"/>
        <v>2</v>
      </c>
      <c r="L17" s="56">
        <f t="shared" si="4"/>
        <v>0.75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>
        <v>1.0</v>
      </c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4.0</v>
      </c>
      <c r="G19" s="54">
        <f t="shared" ref="G19:G20" si="5">E19-F19</f>
        <v>6</v>
      </c>
      <c r="H19" s="55">
        <f t="shared" ref="H19:H20" si="6">F19/E19</f>
        <v>0.4</v>
      </c>
      <c r="I19" s="54">
        <v>10.0</v>
      </c>
      <c r="J19" s="53">
        <v>4.0</v>
      </c>
      <c r="K19" s="54">
        <f t="shared" ref="K19:K22" si="7">I19-J19</f>
        <v>6</v>
      </c>
      <c r="L19" s="56">
        <f t="shared" ref="L19:L22" si="8">J19/I19</f>
        <v>0.4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59.0</v>
      </c>
      <c r="G20" s="54">
        <f t="shared" si="5"/>
        <v>21</v>
      </c>
      <c r="H20" s="55">
        <f t="shared" si="6"/>
        <v>0.7375</v>
      </c>
      <c r="I20" s="54">
        <v>70.0</v>
      </c>
      <c r="J20" s="53">
        <v>44.0</v>
      </c>
      <c r="K20" s="54">
        <f t="shared" si="7"/>
        <v>26</v>
      </c>
      <c r="L20" s="56">
        <f t="shared" si="8"/>
        <v>0.6285714286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7.0</v>
      </c>
      <c r="K21" s="54">
        <f t="shared" si="7"/>
        <v>20</v>
      </c>
      <c r="L21" s="56">
        <f t="shared" si="8"/>
        <v>0.2592592593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3.0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32.0</v>
      </c>
      <c r="G22" s="54">
        <f>E22-F22</f>
        <v>16</v>
      </c>
      <c r="H22" s="55">
        <f>F22/E22</f>
        <v>0.6666666667</v>
      </c>
      <c r="I22" s="54">
        <v>60.0</v>
      </c>
      <c r="J22" s="53">
        <v>32.0</v>
      </c>
      <c r="K22" s="54">
        <f t="shared" si="7"/>
        <v>28</v>
      </c>
      <c r="L22" s="56">
        <f t="shared" si="8"/>
        <v>0.5333333333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0.0</v>
      </c>
      <c r="O23" s="59">
        <f t="shared" si="9"/>
        <v>5</v>
      </c>
      <c r="P23" s="55">
        <f t="shared" si="10"/>
        <v>0</v>
      </c>
      <c r="Q23" s="66">
        <v>10.0</v>
      </c>
      <c r="R23" s="53">
        <v>6.0</v>
      </c>
      <c r="S23" s="54">
        <v>6.0</v>
      </c>
      <c r="T23" s="56">
        <f>R23/Q23</f>
        <v>0.6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2.0</v>
      </c>
      <c r="G25" s="54">
        <f>E25-F25</f>
        <v>3</v>
      </c>
      <c r="H25" s="55">
        <f>F25/E25</f>
        <v>0.4</v>
      </c>
      <c r="I25" s="54">
        <v>8.0</v>
      </c>
      <c r="J25" s="53">
        <v>2.0</v>
      </c>
      <c r="K25" s="54">
        <f t="shared" ref="K25:K30" si="11">I25-J25</f>
        <v>6</v>
      </c>
      <c r="L25" s="56">
        <f t="shared" ref="L25:L30" si="12">J25/I25</f>
        <v>0.25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21.0</v>
      </c>
      <c r="K26" s="54">
        <f t="shared" si="11"/>
        <v>9</v>
      </c>
      <c r="L26" s="56">
        <f t="shared" si="12"/>
        <v>0.7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11.0</v>
      </c>
      <c r="K27" s="54">
        <f t="shared" si="11"/>
        <v>4</v>
      </c>
      <c r="L27" s="56">
        <f t="shared" si="12"/>
        <v>0.7333333333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33.0</v>
      </c>
      <c r="G28" s="54">
        <f t="shared" ref="G28:G29" si="13">E28-F28</f>
        <v>50</v>
      </c>
      <c r="H28" s="55">
        <f t="shared" ref="H28:H29" si="14">F28/E28</f>
        <v>0.3975903614</v>
      </c>
      <c r="I28" s="54">
        <v>24.0</v>
      </c>
      <c r="J28" s="53">
        <v>17.0</v>
      </c>
      <c r="K28" s="54">
        <f t="shared" si="11"/>
        <v>7</v>
      </c>
      <c r="L28" s="56">
        <f t="shared" si="12"/>
        <v>0.7083333333</v>
      </c>
      <c r="M28" s="66"/>
      <c r="N28" s="61"/>
      <c r="O28" s="59"/>
      <c r="P28" s="55"/>
      <c r="Q28" s="66">
        <v>10.0</v>
      </c>
      <c r="R28" s="53">
        <v>5.0</v>
      </c>
      <c r="S28" s="54">
        <f>Q28-R28</f>
        <v>5</v>
      </c>
      <c r="T28" s="56">
        <f>R28/Q28</f>
        <v>0.5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73.0</v>
      </c>
      <c r="G29" s="54">
        <f t="shared" si="13"/>
        <v>33</v>
      </c>
      <c r="H29" s="55">
        <f t="shared" si="14"/>
        <v>0.6886792453</v>
      </c>
      <c r="I29" s="68">
        <v>101.0</v>
      </c>
      <c r="J29" s="69">
        <v>92.0</v>
      </c>
      <c r="K29" s="54">
        <f t="shared" si="11"/>
        <v>9</v>
      </c>
      <c r="L29" s="56">
        <f t="shared" si="12"/>
        <v>0.9108910891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>
        <v>14.0</v>
      </c>
      <c r="F32" s="53">
        <v>7.0</v>
      </c>
      <c r="G32" s="54">
        <f>E32-F32</f>
        <v>7</v>
      </c>
      <c r="H32" s="55">
        <f>F32/E32</f>
        <v>0.5</v>
      </c>
      <c r="I32" s="54">
        <v>13.0</v>
      </c>
      <c r="J32" s="53">
        <v>6.0</v>
      </c>
      <c r="K32" s="54">
        <f>I32-J32</f>
        <v>7</v>
      </c>
      <c r="L32" s="56">
        <f>J32/I32</f>
        <v>0.4615384615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60.0</v>
      </c>
      <c r="G34" s="54">
        <f>E34-F34</f>
        <v>8</v>
      </c>
      <c r="H34" s="55">
        <f>F34/E34</f>
        <v>0.8823529412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8.0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21.0</v>
      </c>
      <c r="G38" s="54">
        <f>E38-F38</f>
        <v>30</v>
      </c>
      <c r="H38" s="55">
        <f>F38/E38</f>
        <v>0.4117647059</v>
      </c>
      <c r="I38" s="54">
        <v>26.0</v>
      </c>
      <c r="J38" s="53">
        <v>20.0</v>
      </c>
      <c r="K38" s="54">
        <f>I38-J38</f>
        <v>6</v>
      </c>
      <c r="L38" s="56">
        <f>J38/I38</f>
        <v>0.7692307692</v>
      </c>
      <c r="M38" s="66"/>
      <c r="N38" s="61"/>
      <c r="O38" s="59"/>
      <c r="P38" s="55"/>
      <c r="Q38" s="66"/>
      <c r="R38" s="53"/>
      <c r="S38" s="54"/>
      <c r="T38" s="56"/>
      <c r="U38" s="61">
        <v>1.0</v>
      </c>
      <c r="V38" s="61">
        <v>1.0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17.0</v>
      </c>
      <c r="K41" s="54">
        <f t="shared" ref="K41:K42" si="17">I41-J41</f>
        <v>19</v>
      </c>
      <c r="L41" s="56">
        <f t="shared" ref="L41:L42" si="18">J41/I41</f>
        <v>0.4722222222</v>
      </c>
      <c r="M41" s="66"/>
      <c r="N41" s="61"/>
      <c r="O41" s="59"/>
      <c r="P41" s="55"/>
      <c r="Q41" s="66"/>
      <c r="R41" s="53"/>
      <c r="S41" s="54"/>
      <c r="T41" s="56"/>
      <c r="U41" s="61"/>
      <c r="V41" s="61"/>
      <c r="W41" s="61">
        <v>1.0</v>
      </c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188.0</v>
      </c>
      <c r="G42" s="54">
        <f t="shared" si="15"/>
        <v>18</v>
      </c>
      <c r="H42" s="55">
        <f t="shared" si="16"/>
        <v>0.9126213592</v>
      </c>
      <c r="I42" s="54">
        <v>250.0</v>
      </c>
      <c r="J42" s="53">
        <v>64.0</v>
      </c>
      <c r="K42" s="54">
        <f t="shared" si="17"/>
        <v>186</v>
      </c>
      <c r="L42" s="56">
        <f t="shared" si="18"/>
        <v>0.256</v>
      </c>
      <c r="M42" s="66"/>
      <c r="N42" s="61"/>
      <c r="O42" s="59"/>
      <c r="P42" s="55"/>
      <c r="Q42" s="66"/>
      <c r="R42" s="53"/>
      <c r="S42" s="54"/>
      <c r="T42" s="56"/>
      <c r="U42" s="61">
        <v>6.0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/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>
        <v>1.0</v>
      </c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1.0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7.0</v>
      </c>
      <c r="G49" s="54">
        <f>E49-F49</f>
        <v>2</v>
      </c>
      <c r="H49" s="55">
        <f>F49/E49</f>
        <v>0.7777777778</v>
      </c>
      <c r="I49" s="54">
        <v>40.0</v>
      </c>
      <c r="J49" s="53">
        <v>19.0</v>
      </c>
      <c r="K49" s="54">
        <f>I49-J49</f>
        <v>21</v>
      </c>
      <c r="L49" s="56">
        <f>J49/I49</f>
        <v>0.475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4.0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>
        <v>2.0</v>
      </c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2.0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60.0</v>
      </c>
      <c r="F58" s="53">
        <v>26.0</v>
      </c>
      <c r="G58" s="54">
        <f>E58-F58</f>
        <v>34</v>
      </c>
      <c r="H58" s="55">
        <f>F58/E58</f>
        <v>0.4333333333</v>
      </c>
      <c r="I58" s="54">
        <v>48.0</v>
      </c>
      <c r="J58" s="53">
        <v>29.0</v>
      </c>
      <c r="K58" s="54">
        <f>I58-J58</f>
        <v>19</v>
      </c>
      <c r="L58" s="56">
        <f>J58/I58</f>
        <v>0.6041666667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>
        <v>1.0</v>
      </c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2.0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/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3.0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1.0</v>
      </c>
      <c r="G68" s="54">
        <f>E68-F68</f>
        <v>11</v>
      </c>
      <c r="H68" s="55">
        <f>F68/E68</f>
        <v>0.08333333333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>
        <v>1.0</v>
      </c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/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>
        <v>3.0</v>
      </c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2.0</v>
      </c>
      <c r="G73" s="54">
        <f t="shared" ref="G73:G75" si="19">E73-F73</f>
        <v>10</v>
      </c>
      <c r="H73" s="55">
        <f t="shared" ref="H73:H75" si="20">F73/E73</f>
        <v>0.1666666667</v>
      </c>
      <c r="I73" s="54">
        <v>11.0</v>
      </c>
      <c r="J73" s="53">
        <v>6.0</v>
      </c>
      <c r="K73" s="54">
        <f t="shared" ref="K73:K76" si="21">I73-J73</f>
        <v>5</v>
      </c>
      <c r="L73" s="56">
        <f t="shared" ref="L73:L76" si="22">J73/I73</f>
        <v>0.5454545455</v>
      </c>
      <c r="M73" s="66"/>
      <c r="N73" s="61"/>
      <c r="O73" s="59"/>
      <c r="P73" s="55"/>
      <c r="Q73" s="66"/>
      <c r="R73" s="53"/>
      <c r="S73" s="54"/>
      <c r="T73" s="56"/>
      <c r="U73" s="61"/>
      <c r="V73" s="61">
        <v>3.0</v>
      </c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>
        <v>4.0</v>
      </c>
      <c r="W74" s="61"/>
      <c r="X74" s="62">
        <v>1.0</v>
      </c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13.0</v>
      </c>
      <c r="G75" s="54">
        <f t="shared" si="19"/>
        <v>27</v>
      </c>
      <c r="H75" s="55">
        <f t="shared" si="20"/>
        <v>0.325</v>
      </c>
      <c r="I75" s="54">
        <v>80.0</v>
      </c>
      <c r="J75" s="53">
        <v>9.0</v>
      </c>
      <c r="K75" s="54">
        <f t="shared" si="21"/>
        <v>71</v>
      </c>
      <c r="L75" s="56">
        <f t="shared" si="22"/>
        <v>0.1125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4.0</v>
      </c>
      <c r="K78" s="54">
        <f>I78-J78</f>
        <v>16</v>
      </c>
      <c r="L78" s="56">
        <f>J78/I78</f>
        <v>0.2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/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/>
      <c r="W80" s="61"/>
      <c r="X80" s="62"/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10.0</v>
      </c>
      <c r="G82" s="54">
        <f>E82-F82</f>
        <v>0</v>
      </c>
      <c r="H82" s="55">
        <f>F82/E82</f>
        <v>1</v>
      </c>
      <c r="I82" s="54">
        <v>20.0</v>
      </c>
      <c r="J82" s="53">
        <v>2.0</v>
      </c>
      <c r="K82" s="54">
        <f>I82-J82</f>
        <v>18</v>
      </c>
      <c r="L82" s="56">
        <f>J82/I82</f>
        <v>0.1</v>
      </c>
      <c r="M82" s="66"/>
      <c r="N82" s="61"/>
      <c r="O82" s="59"/>
      <c r="P82" s="55"/>
      <c r="Q82" s="66"/>
      <c r="R82" s="53"/>
      <c r="S82" s="54"/>
      <c r="T82" s="56"/>
      <c r="U82" s="61"/>
      <c r="V82" s="61">
        <v>1.0</v>
      </c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>
        <v>1.0</v>
      </c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0.0</v>
      </c>
      <c r="K85" s="54">
        <f>I85-J85</f>
        <v>12</v>
      </c>
      <c r="L85" s="56">
        <f>J85/I85</f>
        <v>0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/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8.0</v>
      </c>
      <c r="G94" s="54">
        <f t="shared" si="25"/>
        <v>10</v>
      </c>
      <c r="H94" s="55">
        <f t="shared" si="26"/>
        <v>0.4444444444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/>
      <c r="S94" s="54">
        <f t="shared" ref="S94:S96" si="31">Q94-R94</f>
        <v>2</v>
      </c>
      <c r="T94" s="56">
        <f t="shared" ref="T94:T96" si="32">R94/Q94</f>
        <v>0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939</v>
      </c>
      <c r="F95" s="77">
        <f t="shared" si="27"/>
        <v>595</v>
      </c>
      <c r="G95" s="77">
        <f t="shared" si="25"/>
        <v>344</v>
      </c>
      <c r="H95" s="33">
        <f t="shared" si="26"/>
        <v>0.6336528222</v>
      </c>
      <c r="I95" s="32">
        <f t="shared" ref="I95:J95" si="28">SUM(I11:I94)</f>
        <v>1024</v>
      </c>
      <c r="J95" s="32">
        <f t="shared" si="28"/>
        <v>445</v>
      </c>
      <c r="K95" s="32">
        <f t="shared" ref="K95:K97" si="34">I95-J95</f>
        <v>579</v>
      </c>
      <c r="L95" s="78">
        <f t="shared" ref="L95:L97" si="35">J95/I95</f>
        <v>0.4345703125</v>
      </c>
      <c r="M95" s="79">
        <f t="shared" ref="M95:N95" si="29">SUM(M11:M94)</f>
        <v>10</v>
      </c>
      <c r="N95" s="79">
        <f t="shared" si="29"/>
        <v>0</v>
      </c>
      <c r="O95" s="80">
        <f t="shared" ref="O95:O96" si="36">M95-N95</f>
        <v>10</v>
      </c>
      <c r="P95" s="33">
        <f t="shared" ref="P95:P96" si="37">N95/M95</f>
        <v>0</v>
      </c>
      <c r="Q95" s="79">
        <f t="shared" ref="Q95:R95" si="30">SUM(Q11:Q94)</f>
        <v>22</v>
      </c>
      <c r="R95" s="79">
        <f t="shared" si="30"/>
        <v>11</v>
      </c>
      <c r="S95" s="81">
        <f t="shared" si="31"/>
        <v>11</v>
      </c>
      <c r="T95" s="78">
        <f t="shared" si="32"/>
        <v>0.5</v>
      </c>
      <c r="U95" s="77">
        <f t="shared" ref="U95:X95" si="33">SUM(U11:U94)</f>
        <v>10</v>
      </c>
      <c r="V95" s="77">
        <f t="shared" si="33"/>
        <v>50</v>
      </c>
      <c r="W95" s="77">
        <f t="shared" si="33"/>
        <v>2</v>
      </c>
      <c r="X95" s="82">
        <f t="shared" si="33"/>
        <v>3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1.0</v>
      </c>
      <c r="S96" s="90">
        <f t="shared" si="31"/>
        <v>1</v>
      </c>
      <c r="T96" s="91">
        <f t="shared" si="32"/>
        <v>0.5</v>
      </c>
      <c r="U96" s="92"/>
      <c r="V96" s="87"/>
      <c r="W96" s="87">
        <v>1.0</v>
      </c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8.0</v>
      </c>
      <c r="K97" s="98">
        <f t="shared" si="34"/>
        <v>7</v>
      </c>
      <c r="L97" s="99">
        <f t="shared" si="35"/>
        <v>0.5333333333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2.0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7.0</v>
      </c>
      <c r="G100" s="96">
        <f>E100-F100</f>
        <v>6</v>
      </c>
      <c r="H100" s="97">
        <f>F100/E100</f>
        <v>0.5384615385</v>
      </c>
      <c r="I100" s="96">
        <v>20.0</v>
      </c>
      <c r="J100" s="95">
        <v>6.0</v>
      </c>
      <c r="K100" s="98">
        <f t="shared" si="38"/>
        <v>14</v>
      </c>
      <c r="L100" s="99">
        <f t="shared" si="39"/>
        <v>0.3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3.0</v>
      </c>
      <c r="G102" s="96">
        <f>E102-F102</f>
        <v>10</v>
      </c>
      <c r="H102" s="97">
        <f>F102/E102</f>
        <v>0.2307692308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>
        <v>1.0</v>
      </c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/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4.0</v>
      </c>
      <c r="G107" s="96">
        <f>E107-F107</f>
        <v>4</v>
      </c>
      <c r="H107" s="97">
        <f>F107/E107</f>
        <v>0.5</v>
      </c>
      <c r="I107" s="96">
        <v>10.0</v>
      </c>
      <c r="J107" s="95">
        <v>1.0</v>
      </c>
      <c r="K107" s="98">
        <f t="shared" si="40"/>
        <v>9</v>
      </c>
      <c r="L107" s="99">
        <f t="shared" si="41"/>
        <v>0.1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1.0</v>
      </c>
      <c r="K109" s="98">
        <f t="shared" si="40"/>
        <v>9</v>
      </c>
      <c r="L109" s="99">
        <f t="shared" si="41"/>
        <v>0.1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>
        <v>2.0</v>
      </c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/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2.0</v>
      </c>
      <c r="K116" s="98">
        <f>I116-J116</f>
        <v>1</v>
      </c>
      <c r="L116" s="99">
        <f>J116/I116</f>
        <v>0.6666666667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1.0</v>
      </c>
      <c r="W117" s="95"/>
      <c r="X117" s="101">
        <v>1.0</v>
      </c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/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>
        <v>2.0</v>
      </c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46.0</v>
      </c>
      <c r="G123" s="96">
        <f t="shared" si="42"/>
        <v>24</v>
      </c>
      <c r="H123" s="97">
        <f t="shared" si="43"/>
        <v>0.6571428571</v>
      </c>
      <c r="I123" s="96">
        <v>67.0</v>
      </c>
      <c r="J123" s="95">
        <v>16.0</v>
      </c>
      <c r="K123" s="98">
        <f t="shared" si="44"/>
        <v>51</v>
      </c>
      <c r="L123" s="99">
        <f t="shared" si="45"/>
        <v>0.2388059701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/>
      <c r="W123" s="95"/>
      <c r="X123" s="101"/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3.0</v>
      </c>
      <c r="V124" s="95">
        <v>2.0</v>
      </c>
      <c r="W124" s="95"/>
      <c r="X124" s="101">
        <v>3.0</v>
      </c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52.0</v>
      </c>
      <c r="G126" s="96">
        <f t="shared" ref="G126:G129" si="46">E126-F126</f>
        <v>18</v>
      </c>
      <c r="H126" s="97">
        <f t="shared" ref="H126:H129" si="47">F126/E126</f>
        <v>0.7428571429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>
        <v>2.0</v>
      </c>
      <c r="W126" s="95"/>
      <c r="X126" s="101">
        <v>2.0</v>
      </c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21.0</v>
      </c>
      <c r="G127" s="96">
        <f t="shared" si="46"/>
        <v>9</v>
      </c>
      <c r="H127" s="97">
        <f t="shared" si="47"/>
        <v>0.7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0.0</v>
      </c>
      <c r="G128" s="96">
        <f t="shared" si="46"/>
        <v>2</v>
      </c>
      <c r="H128" s="97">
        <f t="shared" si="47"/>
        <v>0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7.0</v>
      </c>
      <c r="G129" s="96">
        <f t="shared" si="46"/>
        <v>3</v>
      </c>
      <c r="H129" s="97">
        <f t="shared" si="47"/>
        <v>0.7</v>
      </c>
      <c r="I129" s="96">
        <v>10.0</v>
      </c>
      <c r="J129" s="95">
        <v>7.0</v>
      </c>
      <c r="K129" s="98">
        <f t="shared" si="48"/>
        <v>3</v>
      </c>
      <c r="L129" s="99">
        <f t="shared" si="49"/>
        <v>0.7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1.0</v>
      </c>
      <c r="V131" s="95">
        <v>9.0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>
        <v>1.0</v>
      </c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/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6.0</v>
      </c>
      <c r="K136" s="98">
        <f>I136-J136</f>
        <v>6</v>
      </c>
      <c r="L136" s="99">
        <f>J136/I136</f>
        <v>0.5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3.0</v>
      </c>
      <c r="K139" s="98">
        <f t="shared" ref="K139:K142" si="50">I139-J139</f>
        <v>7</v>
      </c>
      <c r="L139" s="99">
        <f t="shared" ref="L139:L142" si="51">J139/I139</f>
        <v>0.3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9.0</v>
      </c>
      <c r="G140" s="96">
        <f>E140-F140</f>
        <v>1</v>
      </c>
      <c r="H140" s="97">
        <f>F140/E140</f>
        <v>0.9</v>
      </c>
      <c r="I140" s="96">
        <v>26.0</v>
      </c>
      <c r="J140" s="95">
        <v>9.0</v>
      </c>
      <c r="K140" s="98">
        <f t="shared" si="50"/>
        <v>17</v>
      </c>
      <c r="L140" s="99">
        <f t="shared" si="51"/>
        <v>0.3461538462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>
        <v>1.0</v>
      </c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0.0</v>
      </c>
      <c r="K145" s="98">
        <f t="shared" si="52"/>
        <v>12</v>
      </c>
      <c r="L145" s="99">
        <f t="shared" si="53"/>
        <v>0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/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19.0</v>
      </c>
      <c r="G147" s="96">
        <f>E147-F147</f>
        <v>9</v>
      </c>
      <c r="H147" s="97">
        <f>F147/E147</f>
        <v>0.6785714286</v>
      </c>
      <c r="I147" s="96">
        <v>20.0</v>
      </c>
      <c r="J147" s="95">
        <v>13.0</v>
      </c>
      <c r="K147" s="98">
        <f>I147-J147</f>
        <v>7</v>
      </c>
      <c r="L147" s="99">
        <f>J147/I147</f>
        <v>0.65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21.0</v>
      </c>
      <c r="G149" s="96">
        <f>E149-F149</f>
        <v>3</v>
      </c>
      <c r="H149" s="97">
        <f>F149/E149</f>
        <v>0.875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>
        <v>1.0</v>
      </c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>
        <v>2.0</v>
      </c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8.0</v>
      </c>
      <c r="G155" s="96">
        <f>E155-F155</f>
        <v>2</v>
      </c>
      <c r="H155" s="97">
        <f>F155/E155</f>
        <v>0.8</v>
      </c>
      <c r="I155" s="96">
        <v>8.0</v>
      </c>
      <c r="J155" s="95">
        <v>8.0</v>
      </c>
      <c r="K155" s="98">
        <f>I155-J155</f>
        <v>0</v>
      </c>
      <c r="L155" s="99">
        <f>J155/I155</f>
        <v>1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/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233</v>
      </c>
      <c r="G159" s="107">
        <f t="shared" ref="G159:G160" si="61">E159-F159</f>
        <v>123</v>
      </c>
      <c r="H159" s="108">
        <f t="shared" ref="H159:H160" si="62">F159/E159</f>
        <v>0.654494382</v>
      </c>
      <c r="I159" s="107">
        <f t="shared" ref="I159:J159" si="55">SUM(I96:I158)</f>
        <v>276</v>
      </c>
      <c r="J159" s="107">
        <f t="shared" si="55"/>
        <v>100</v>
      </c>
      <c r="K159" s="109">
        <f t="shared" si="56"/>
        <v>176</v>
      </c>
      <c r="L159" s="110">
        <f t="shared" si="57"/>
        <v>0.3623188406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1</v>
      </c>
      <c r="S159" s="109">
        <f>Q159-R159</f>
        <v>1</v>
      </c>
      <c r="T159" s="110">
        <f>R159/Q159</f>
        <v>0.5</v>
      </c>
      <c r="U159" s="106">
        <f t="shared" ref="U159:X159" si="60">SUM(U96:U158)</f>
        <v>11</v>
      </c>
      <c r="V159" s="107">
        <f t="shared" si="60"/>
        <v>48</v>
      </c>
      <c r="W159" s="107">
        <f t="shared" si="60"/>
        <v>3</v>
      </c>
      <c r="X159" s="111">
        <f t="shared" si="60"/>
        <v>9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/>
      <c r="G160" s="116">
        <f t="shared" si="61"/>
        <v>19</v>
      </c>
      <c r="H160" s="117">
        <f t="shared" si="62"/>
        <v>0</v>
      </c>
      <c r="I160" s="116">
        <v>15.0</v>
      </c>
      <c r="J160" s="115"/>
      <c r="K160" s="118">
        <f t="shared" si="56"/>
        <v>15</v>
      </c>
      <c r="L160" s="119">
        <f t="shared" si="57"/>
        <v>0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/>
      <c r="W160" s="121"/>
      <c r="X160" s="122"/>
    </row>
    <row r="161" ht="14.25" customHeight="1">
      <c r="A161" s="14"/>
      <c r="B161" s="15"/>
      <c r="C161" s="15"/>
      <c r="D161" s="113" t="s">
        <v>573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6.0</v>
      </c>
      <c r="G162" s="125">
        <f>E162-F162</f>
        <v>4</v>
      </c>
      <c r="H162" s="126">
        <f>F162/E162</f>
        <v>0.6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8.0</v>
      </c>
      <c r="G165" s="125">
        <f>E165-F165</f>
        <v>5</v>
      </c>
      <c r="H165" s="126">
        <f>F165/E165</f>
        <v>0.6153846154</v>
      </c>
      <c r="I165" s="125">
        <v>20.0</v>
      </c>
      <c r="J165" s="121">
        <v>4.0</v>
      </c>
      <c r="K165" s="127">
        <f>I165-J165</f>
        <v>16</v>
      </c>
      <c r="L165" s="128">
        <f>J165/I165</f>
        <v>0.2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/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>
        <v>1.0</v>
      </c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/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1.0</v>
      </c>
      <c r="K170" s="127">
        <f t="shared" ref="K170:K171" si="63">I170-J170</f>
        <v>14</v>
      </c>
      <c r="L170" s="128">
        <f t="shared" ref="L170:L171" si="64">J170/I170</f>
        <v>0.06666666667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3.0</v>
      </c>
      <c r="K171" s="127">
        <f t="shared" si="63"/>
        <v>6</v>
      </c>
      <c r="L171" s="128">
        <f t="shared" si="64"/>
        <v>0.3333333333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>
        <v>1.0</v>
      </c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29.0</v>
      </c>
      <c r="K174" s="127">
        <f t="shared" ref="K174:K175" si="67">I174-J174</f>
        <v>25</v>
      </c>
      <c r="L174" s="128">
        <f t="shared" ref="L174:L175" si="68">J174/I174</f>
        <v>0.537037037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7.0</v>
      </c>
      <c r="K175" s="127">
        <f t="shared" si="67"/>
        <v>3</v>
      </c>
      <c r="L175" s="128">
        <f t="shared" si="68"/>
        <v>0.7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>
        <v>2.0</v>
      </c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/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>
        <v>1.0</v>
      </c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1.0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>
        <v>1.0</v>
      </c>
      <c r="V187" s="121"/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12.0</v>
      </c>
      <c r="G188" s="125">
        <f t="shared" si="69"/>
        <v>8</v>
      </c>
      <c r="H188" s="126">
        <f t="shared" si="70"/>
        <v>0.6</v>
      </c>
      <c r="I188" s="125">
        <v>10.0</v>
      </c>
      <c r="J188" s="121">
        <v>7.0</v>
      </c>
      <c r="K188" s="127">
        <f t="shared" si="71"/>
        <v>3</v>
      </c>
      <c r="L188" s="128">
        <f t="shared" si="72"/>
        <v>0.7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>
        <v>1.0</v>
      </c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>
        <v>2.0</v>
      </c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1.0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9.0</v>
      </c>
      <c r="K198" s="127">
        <f>I198-J198</f>
        <v>6</v>
      </c>
      <c r="L198" s="128">
        <f>J198/I198</f>
        <v>0.6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2.0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>
        <v>1.0</v>
      </c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5.0</v>
      </c>
      <c r="G207" s="125">
        <f t="shared" ref="G207:G210" si="73">E207-F207</f>
        <v>15</v>
      </c>
      <c r="H207" s="126">
        <f t="shared" ref="H207:H210" si="74">F207/E207</f>
        <v>0.25</v>
      </c>
      <c r="I207" s="125">
        <v>30.0</v>
      </c>
      <c r="J207" s="121">
        <v>3.0</v>
      </c>
      <c r="K207" s="127">
        <f t="shared" ref="K207:K210" si="75">I207-J207</f>
        <v>27</v>
      </c>
      <c r="L207" s="128">
        <f t="shared" ref="L207:L210" si="76">J207/I207</f>
        <v>0.1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/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89.0</v>
      </c>
      <c r="J208" s="121">
        <v>31.0</v>
      </c>
      <c r="K208" s="127">
        <f t="shared" si="75"/>
        <v>58</v>
      </c>
      <c r="L208" s="128">
        <f t="shared" si="76"/>
        <v>0.3483146067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/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4.0</v>
      </c>
      <c r="G209" s="125">
        <f t="shared" si="73"/>
        <v>11</v>
      </c>
      <c r="H209" s="126">
        <f t="shared" si="74"/>
        <v>0.2666666667</v>
      </c>
      <c r="I209" s="125">
        <v>10.0</v>
      </c>
      <c r="J209" s="121">
        <v>4.0</v>
      </c>
      <c r="K209" s="127">
        <f t="shared" si="75"/>
        <v>6</v>
      </c>
      <c r="L209" s="128">
        <f t="shared" si="76"/>
        <v>0.4</v>
      </c>
      <c r="M209" s="125">
        <v>5.0</v>
      </c>
      <c r="N209" s="121">
        <v>0.0</v>
      </c>
      <c r="O209" s="127">
        <f>M209-N209</f>
        <v>5</v>
      </c>
      <c r="P209" s="126">
        <f>N209/M209</f>
        <v>0</v>
      </c>
      <c r="Q209" s="125">
        <v>5.0</v>
      </c>
      <c r="R209" s="121">
        <v>3.0</v>
      </c>
      <c r="S209" s="127">
        <f>Q209-R209</f>
        <v>2</v>
      </c>
      <c r="T209" s="128">
        <f>R209/Q209</f>
        <v>0.6</v>
      </c>
      <c r="U209" s="120"/>
      <c r="V209" s="121">
        <v>1.0</v>
      </c>
      <c r="W209" s="121"/>
      <c r="X209" s="122"/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1.0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13.0</v>
      </c>
      <c r="G214" s="125">
        <f t="shared" si="77"/>
        <v>7</v>
      </c>
      <c r="H214" s="126">
        <f t="shared" si="78"/>
        <v>0.65</v>
      </c>
      <c r="I214" s="125">
        <v>30.0</v>
      </c>
      <c r="J214" s="121">
        <v>13.0</v>
      </c>
      <c r="K214" s="127">
        <f t="shared" ref="K214:K215" si="79">I214-J214</f>
        <v>17</v>
      </c>
      <c r="L214" s="128">
        <f t="shared" ref="L214:L215" si="80">J214/I214</f>
        <v>0.4333333333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/>
      <c r="W214" s="121">
        <v>1.0</v>
      </c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3.0</v>
      </c>
      <c r="K217" s="127">
        <f>I217-J217</f>
        <v>13</v>
      </c>
      <c r="L217" s="128">
        <f>J217/I217</f>
        <v>0.1875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12.0</v>
      </c>
      <c r="K220" s="127">
        <f>I220-J220</f>
        <v>22</v>
      </c>
      <c r="L220" s="128">
        <f>J220/I220</f>
        <v>0.3529411765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3.0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114</v>
      </c>
      <c r="G222" s="77">
        <f t="shared" ref="G222:G223" si="86">E222-F222</f>
        <v>165</v>
      </c>
      <c r="H222" s="33">
        <f t="shared" ref="H222:H223" si="87">F222/E222</f>
        <v>0.4086021505</v>
      </c>
      <c r="I222" s="77">
        <f t="shared" ref="I222:J222" si="82">SUM(I160:I221)</f>
        <v>420</v>
      </c>
      <c r="J222" s="77">
        <f t="shared" si="82"/>
        <v>144</v>
      </c>
      <c r="K222" s="32">
        <f t="shared" ref="K222:K223" si="88">I222-J222</f>
        <v>276</v>
      </c>
      <c r="L222" s="78">
        <f t="shared" ref="L222:L223" si="89">J222/I222</f>
        <v>0.3428571429</v>
      </c>
      <c r="M222" s="77">
        <f t="shared" ref="M222:N222" si="83">SUM(M160:M221)</f>
        <v>5</v>
      </c>
      <c r="N222" s="77">
        <f t="shared" si="83"/>
        <v>0</v>
      </c>
      <c r="O222" s="32">
        <f>M222-N222</f>
        <v>5</v>
      </c>
      <c r="P222" s="33">
        <f>N222/M222</f>
        <v>0</v>
      </c>
      <c r="Q222" s="77">
        <f t="shared" ref="Q222:R222" si="84">SUM(Q160:Q221)</f>
        <v>5</v>
      </c>
      <c r="R222" s="77">
        <f t="shared" si="84"/>
        <v>3</v>
      </c>
      <c r="S222" s="32">
        <f>Q222-R222</f>
        <v>2</v>
      </c>
      <c r="T222" s="78">
        <f>R222/Q222</f>
        <v>0.6</v>
      </c>
      <c r="U222" s="76">
        <f t="shared" ref="U222:X222" si="85">SUM(U160:U221)</f>
        <v>2</v>
      </c>
      <c r="V222" s="77">
        <f t="shared" si="85"/>
        <v>25</v>
      </c>
      <c r="W222" s="77">
        <f t="shared" si="85"/>
        <v>1</v>
      </c>
      <c r="X222" s="82">
        <f t="shared" si="85"/>
        <v>0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8.0</v>
      </c>
      <c r="G223" s="139">
        <f t="shared" si="86"/>
        <v>48</v>
      </c>
      <c r="H223" s="140">
        <f t="shared" si="87"/>
        <v>0.1428571429</v>
      </c>
      <c r="I223" s="139">
        <v>30.0</v>
      </c>
      <c r="J223" s="138">
        <v>10.0</v>
      </c>
      <c r="K223" s="141">
        <f t="shared" si="88"/>
        <v>20</v>
      </c>
      <c r="L223" s="142">
        <f t="shared" si="89"/>
        <v>0.3333333333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/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/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24.0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1.0</v>
      </c>
      <c r="K231" s="145">
        <f t="shared" ref="K231:K232" si="90">I231-J231</f>
        <v>49</v>
      </c>
      <c r="L231" s="147">
        <f t="shared" ref="L231:L232" si="91">J231/I231</f>
        <v>0.02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13.0</v>
      </c>
      <c r="G232" s="143">
        <f>E232-F232</f>
        <v>10</v>
      </c>
      <c r="H232" s="146">
        <f>F232/E232</f>
        <v>0.5652173913</v>
      </c>
      <c r="I232" s="143">
        <v>58.0</v>
      </c>
      <c r="J232" s="144">
        <v>20.0</v>
      </c>
      <c r="K232" s="145">
        <f t="shared" si="90"/>
        <v>38</v>
      </c>
      <c r="L232" s="147">
        <f t="shared" si="91"/>
        <v>0.3448275862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3.0</v>
      </c>
      <c r="S233" s="145">
        <f>Q233-R233</f>
        <v>2</v>
      </c>
      <c r="T233" s="147">
        <f>R233/Q233</f>
        <v>0.6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/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66.0</v>
      </c>
      <c r="G238" s="143">
        <f t="shared" si="92"/>
        <v>40</v>
      </c>
      <c r="H238" s="146">
        <f t="shared" si="93"/>
        <v>0.6226415094</v>
      </c>
      <c r="I238" s="143">
        <v>96.0</v>
      </c>
      <c r="J238" s="144">
        <v>38.0</v>
      </c>
      <c r="K238" s="145">
        <f>I238-J238</f>
        <v>58</v>
      </c>
      <c r="L238" s="147">
        <f>J238/I238</f>
        <v>0.3958333333</v>
      </c>
      <c r="M238" s="143">
        <v>5.0</v>
      </c>
      <c r="N238" s="144">
        <v>2.0</v>
      </c>
      <c r="O238" s="145">
        <f>M238-N238</f>
        <v>3</v>
      </c>
      <c r="P238" s="146">
        <f>N238/M238</f>
        <v>0.4</v>
      </c>
      <c r="Q238" s="143"/>
      <c r="R238" s="144"/>
      <c r="S238" s="145"/>
      <c r="T238" s="147"/>
      <c r="U238" s="144">
        <v>6.0</v>
      </c>
      <c r="V238" s="144">
        <v>26.0</v>
      </c>
      <c r="W238" s="144"/>
      <c r="X238" s="148">
        <v>2.0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3.0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28.0</v>
      </c>
      <c r="K242" s="145">
        <f t="shared" si="94"/>
        <v>12</v>
      </c>
      <c r="L242" s="147">
        <f t="shared" si="95"/>
        <v>0.7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>
        <v>1.0</v>
      </c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>
        <v>1.0</v>
      </c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/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>
        <v>1.0</v>
      </c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>
        <v>1.0</v>
      </c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6.0</v>
      </c>
      <c r="K257" s="145">
        <f>I257-J257</f>
        <v>4</v>
      </c>
      <c r="L257" s="147">
        <f>J257/I257</f>
        <v>0.6</v>
      </c>
      <c r="M257" s="143"/>
      <c r="N257" s="144"/>
      <c r="O257" s="145"/>
      <c r="P257" s="146"/>
      <c r="Q257" s="143"/>
      <c r="R257" s="144"/>
      <c r="S257" s="145"/>
      <c r="T257" s="147"/>
      <c r="U257" s="144">
        <v>2.0</v>
      </c>
      <c r="V257" s="144">
        <v>2.0</v>
      </c>
      <c r="W257" s="144"/>
      <c r="X257" s="148"/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2.0</v>
      </c>
      <c r="G259" s="143">
        <f>E259-F259</f>
        <v>8</v>
      </c>
      <c r="H259" s="146">
        <f>F259/E259</f>
        <v>0.2</v>
      </c>
      <c r="I259" s="143">
        <v>20.0</v>
      </c>
      <c r="J259" s="144">
        <v>5.0</v>
      </c>
      <c r="K259" s="145">
        <f>I259-J259</f>
        <v>15</v>
      </c>
      <c r="L259" s="147">
        <f>J259/I259</f>
        <v>0.25</v>
      </c>
      <c r="M259" s="143"/>
      <c r="N259" s="144"/>
      <c r="O259" s="145"/>
      <c r="P259" s="146"/>
      <c r="Q259" s="143"/>
      <c r="R259" s="144"/>
      <c r="S259" s="145"/>
      <c r="T259" s="147"/>
      <c r="U259" s="144"/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10.0</v>
      </c>
      <c r="G268" s="143">
        <f>E268-F268</f>
        <v>5</v>
      </c>
      <c r="H268" s="146">
        <f>F268/E268</f>
        <v>0.6666666667</v>
      </c>
      <c r="I268" s="143">
        <v>5.0</v>
      </c>
      <c r="J268" s="144">
        <v>3.0</v>
      </c>
      <c r="K268" s="145">
        <f t="shared" ref="K268:K270" si="96">I268-J268</f>
        <v>2</v>
      </c>
      <c r="L268" s="147">
        <f t="shared" ref="L268:L270" si="97">J268/I268</f>
        <v>0.6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>
        <v>4.0</v>
      </c>
      <c r="K269" s="145">
        <f t="shared" si="96"/>
        <v>7</v>
      </c>
      <c r="L269" s="147">
        <f t="shared" si="97"/>
        <v>0.3636363636</v>
      </c>
      <c r="M269" s="143"/>
      <c r="N269" s="144"/>
      <c r="O269" s="145"/>
      <c r="P269" s="146"/>
      <c r="Q269" s="143"/>
      <c r="R269" s="144"/>
      <c r="S269" s="145"/>
      <c r="T269" s="147"/>
      <c r="U269" s="144"/>
      <c r="V269" s="144">
        <v>2.0</v>
      </c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5.0</v>
      </c>
      <c r="K270" s="145">
        <f t="shared" si="96"/>
        <v>5</v>
      </c>
      <c r="L270" s="147">
        <f t="shared" si="97"/>
        <v>0.5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>
        <v>1.0</v>
      </c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/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/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9.0</v>
      </c>
      <c r="G278" s="143">
        <f>E278-F278</f>
        <v>6</v>
      </c>
      <c r="H278" s="146">
        <f>F278/E278</f>
        <v>0.6</v>
      </c>
      <c r="I278" s="143">
        <v>9.0</v>
      </c>
      <c r="J278" s="144">
        <v>6.0</v>
      </c>
      <c r="K278" s="145">
        <f>I278-J278</f>
        <v>3</v>
      </c>
      <c r="L278" s="147">
        <f>J278/I278</f>
        <v>0.6666666667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/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2.0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>
        <v>1.0</v>
      </c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/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4.0</v>
      </c>
      <c r="G287" s="143">
        <f t="shared" ref="G287:G289" si="98">E287-F287</f>
        <v>16</v>
      </c>
      <c r="H287" s="146">
        <f t="shared" ref="H287:H289" si="99">F287/E287</f>
        <v>0.2</v>
      </c>
      <c r="I287" s="143">
        <v>40.0</v>
      </c>
      <c r="J287" s="144">
        <v>10.0</v>
      </c>
      <c r="K287" s="145">
        <f t="shared" ref="K287:K289" si="100">I287-J287</f>
        <v>30</v>
      </c>
      <c r="L287" s="147">
        <f t="shared" ref="L287:L289" si="101">J287/I287</f>
        <v>0.25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/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4.0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/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120</v>
      </c>
      <c r="G297" s="77">
        <f>E297-F297</f>
        <v>134</v>
      </c>
      <c r="H297" s="33">
        <f t="shared" ref="H297:H298" si="108">F297/E297</f>
        <v>0.4724409449</v>
      </c>
      <c r="I297" s="77">
        <f t="shared" ref="I297:J297" si="103">SUM(I223:I296)</f>
        <v>379</v>
      </c>
      <c r="J297" s="77">
        <f t="shared" si="103"/>
        <v>136</v>
      </c>
      <c r="K297" s="77">
        <f>I297-J297</f>
        <v>243</v>
      </c>
      <c r="L297" s="78">
        <f t="shared" ref="L297:L298" si="110">J297/I297</f>
        <v>0.3588390501</v>
      </c>
      <c r="M297" s="77">
        <f t="shared" ref="M297:N297" si="104">SUM(M223:M296)</f>
        <v>5</v>
      </c>
      <c r="N297" s="77">
        <f t="shared" si="104"/>
        <v>2</v>
      </c>
      <c r="O297" s="77">
        <f>M297-N297</f>
        <v>3</v>
      </c>
      <c r="P297" s="33">
        <f t="shared" ref="P297:P298" si="112">N297/M297</f>
        <v>0.4</v>
      </c>
      <c r="Q297" s="77">
        <f t="shared" ref="Q297:R297" si="105">SUM(Q223:Q296)</f>
        <v>5</v>
      </c>
      <c r="R297" s="77">
        <f t="shared" si="105"/>
        <v>3</v>
      </c>
      <c r="S297" s="77">
        <f>Q297-R297</f>
        <v>2</v>
      </c>
      <c r="T297" s="78">
        <f t="shared" ref="T297:T298" si="114">R297/Q297</f>
        <v>0.6</v>
      </c>
      <c r="U297" s="77">
        <f t="shared" ref="U297:X297" si="106">SUM(U223:U296)</f>
        <v>14</v>
      </c>
      <c r="V297" s="77">
        <f t="shared" si="106"/>
        <v>75</v>
      </c>
      <c r="W297" s="77">
        <f t="shared" si="106"/>
        <v>0</v>
      </c>
      <c r="X297" s="82">
        <f t="shared" si="106"/>
        <v>4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1828</v>
      </c>
      <c r="F298" s="158">
        <f t="shared" si="107"/>
        <v>1062</v>
      </c>
      <c r="G298" s="158">
        <f t="shared" si="107"/>
        <v>766</v>
      </c>
      <c r="H298" s="159">
        <f t="shared" si="108"/>
        <v>0.5809628009</v>
      </c>
      <c r="I298" s="158">
        <f t="shared" ref="I298:K298" si="109">I95+I159+I222+I297</f>
        <v>2099</v>
      </c>
      <c r="J298" s="158">
        <f t="shared" si="109"/>
        <v>825</v>
      </c>
      <c r="K298" s="158">
        <f t="shared" si="109"/>
        <v>1274</v>
      </c>
      <c r="L298" s="160">
        <f t="shared" si="110"/>
        <v>0.3930443068</v>
      </c>
      <c r="M298" s="158">
        <f t="shared" ref="M298:O298" si="111">M95+M159+M222+M297</f>
        <v>22</v>
      </c>
      <c r="N298" s="158">
        <f t="shared" si="111"/>
        <v>4</v>
      </c>
      <c r="O298" s="158">
        <f t="shared" si="111"/>
        <v>18</v>
      </c>
      <c r="P298" s="159">
        <f t="shared" si="112"/>
        <v>0.1818181818</v>
      </c>
      <c r="Q298" s="158">
        <f t="shared" ref="Q298:S298" si="113">Q95+Q159+Q222+Q297</f>
        <v>34</v>
      </c>
      <c r="R298" s="158">
        <f t="shared" si="113"/>
        <v>18</v>
      </c>
      <c r="S298" s="158">
        <f t="shared" si="113"/>
        <v>16</v>
      </c>
      <c r="T298" s="160">
        <f t="shared" si="114"/>
        <v>0.5294117647</v>
      </c>
      <c r="U298" s="157">
        <f t="shared" ref="U298:X298" si="115">U95+U159+U222+U297</f>
        <v>37</v>
      </c>
      <c r="V298" s="158">
        <f t="shared" si="115"/>
        <v>198</v>
      </c>
      <c r="W298" s="158">
        <f t="shared" si="115"/>
        <v>6</v>
      </c>
      <c r="X298" s="161">
        <f t="shared" si="115"/>
        <v>16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939</v>
      </c>
      <c r="F306" s="179">
        <f t="shared" si="116"/>
        <v>595</v>
      </c>
      <c r="G306" s="178">
        <f t="shared" si="116"/>
        <v>344</v>
      </c>
      <c r="H306" s="180">
        <f t="shared" ref="H306:H307" si="120">F306/E306</f>
        <v>0.6336528222</v>
      </c>
      <c r="I306" s="178">
        <f t="shared" ref="I306:O306" si="117">(I95)</f>
        <v>1024</v>
      </c>
      <c r="J306" s="179">
        <f t="shared" si="117"/>
        <v>445</v>
      </c>
      <c r="K306" s="178">
        <f t="shared" si="117"/>
        <v>579</v>
      </c>
      <c r="L306" s="180">
        <f t="shared" si="117"/>
        <v>0.4345703125</v>
      </c>
      <c r="M306" s="178">
        <f t="shared" si="117"/>
        <v>10</v>
      </c>
      <c r="N306" s="179">
        <f t="shared" si="117"/>
        <v>0</v>
      </c>
      <c r="O306" s="178">
        <f t="shared" si="117"/>
        <v>10</v>
      </c>
      <c r="P306" s="180">
        <f t="shared" ref="P306:X306" si="118">P95</f>
        <v>0</v>
      </c>
      <c r="Q306" s="178">
        <f t="shared" si="118"/>
        <v>22</v>
      </c>
      <c r="R306" s="179">
        <f t="shared" si="118"/>
        <v>11</v>
      </c>
      <c r="S306" s="178">
        <f t="shared" si="118"/>
        <v>11</v>
      </c>
      <c r="T306" s="180">
        <f t="shared" si="118"/>
        <v>0.5</v>
      </c>
      <c r="U306" s="181">
        <f t="shared" si="118"/>
        <v>10</v>
      </c>
      <c r="V306" s="181">
        <f t="shared" si="118"/>
        <v>50</v>
      </c>
      <c r="W306" s="181">
        <f t="shared" si="118"/>
        <v>2</v>
      </c>
      <c r="X306" s="182">
        <f t="shared" si="118"/>
        <v>3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233</v>
      </c>
      <c r="G307" s="184">
        <f t="shared" si="119"/>
        <v>123</v>
      </c>
      <c r="H307" s="186">
        <f t="shared" si="120"/>
        <v>0.654494382</v>
      </c>
      <c r="I307" s="184">
        <f t="shared" ref="I307:L307" si="121">I159</f>
        <v>276</v>
      </c>
      <c r="J307" s="185">
        <f t="shared" si="121"/>
        <v>100</v>
      </c>
      <c r="K307" s="184">
        <f t="shared" si="121"/>
        <v>176</v>
      </c>
      <c r="L307" s="186">
        <f t="shared" si="121"/>
        <v>0.3623188406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1</v>
      </c>
      <c r="S307" s="184">
        <f t="shared" si="123"/>
        <v>1</v>
      </c>
      <c r="T307" s="186">
        <f t="shared" si="123"/>
        <v>0.5</v>
      </c>
      <c r="U307" s="185">
        <f t="shared" si="123"/>
        <v>11</v>
      </c>
      <c r="V307" s="185">
        <f t="shared" si="123"/>
        <v>48</v>
      </c>
      <c r="W307" s="185">
        <f t="shared" si="123"/>
        <v>3</v>
      </c>
      <c r="X307" s="187">
        <f t="shared" si="123"/>
        <v>9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114</v>
      </c>
      <c r="G308" s="189">
        <f t="shared" si="124"/>
        <v>165</v>
      </c>
      <c r="H308" s="191">
        <f t="shared" si="124"/>
        <v>0.4086021505</v>
      </c>
      <c r="I308" s="189">
        <f t="shared" si="124"/>
        <v>420</v>
      </c>
      <c r="J308" s="190">
        <f t="shared" si="124"/>
        <v>144</v>
      </c>
      <c r="K308" s="189">
        <f t="shared" si="124"/>
        <v>276</v>
      </c>
      <c r="L308" s="191">
        <f t="shared" si="124"/>
        <v>0.3428571429</v>
      </c>
      <c r="M308" s="189">
        <f t="shared" si="124"/>
        <v>5</v>
      </c>
      <c r="N308" s="190">
        <f t="shared" si="124"/>
        <v>0</v>
      </c>
      <c r="O308" s="189">
        <f t="shared" si="124"/>
        <v>5</v>
      </c>
      <c r="P308" s="191">
        <f t="shared" si="124"/>
        <v>0</v>
      </c>
      <c r="Q308" s="189">
        <f t="shared" si="124"/>
        <v>5</v>
      </c>
      <c r="R308" s="190">
        <f t="shared" si="124"/>
        <v>3</v>
      </c>
      <c r="S308" s="189">
        <f t="shared" si="124"/>
        <v>2</v>
      </c>
      <c r="T308" s="191">
        <f t="shared" si="124"/>
        <v>0.6</v>
      </c>
      <c r="U308" s="192">
        <f t="shared" si="124"/>
        <v>2</v>
      </c>
      <c r="V308" s="192">
        <f t="shared" si="124"/>
        <v>25</v>
      </c>
      <c r="W308" s="192">
        <f t="shared" si="124"/>
        <v>1</v>
      </c>
      <c r="X308" s="193">
        <f t="shared" si="124"/>
        <v>0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120</v>
      </c>
      <c r="G309" s="195">
        <f t="shared" si="125"/>
        <v>134</v>
      </c>
      <c r="H309" s="197">
        <f t="shared" si="125"/>
        <v>0.4724409449</v>
      </c>
      <c r="I309" s="195">
        <f t="shared" si="125"/>
        <v>379</v>
      </c>
      <c r="J309" s="196">
        <f t="shared" si="125"/>
        <v>136</v>
      </c>
      <c r="K309" s="195">
        <f t="shared" si="125"/>
        <v>243</v>
      </c>
      <c r="L309" s="197">
        <f t="shared" si="125"/>
        <v>0.3588390501</v>
      </c>
      <c r="M309" s="195">
        <f t="shared" si="125"/>
        <v>5</v>
      </c>
      <c r="N309" s="196">
        <f t="shared" si="125"/>
        <v>2</v>
      </c>
      <c r="O309" s="195">
        <f t="shared" si="125"/>
        <v>3</v>
      </c>
      <c r="P309" s="197">
        <f t="shared" si="125"/>
        <v>0.4</v>
      </c>
      <c r="Q309" s="195">
        <f t="shared" si="125"/>
        <v>5</v>
      </c>
      <c r="R309" s="196">
        <f t="shared" si="125"/>
        <v>3</v>
      </c>
      <c r="S309" s="195">
        <f t="shared" si="125"/>
        <v>2</v>
      </c>
      <c r="T309" s="197">
        <f t="shared" si="125"/>
        <v>0.6</v>
      </c>
      <c r="U309" s="196">
        <f t="shared" si="125"/>
        <v>14</v>
      </c>
      <c r="V309" s="196">
        <f t="shared" si="125"/>
        <v>75</v>
      </c>
      <c r="W309" s="196">
        <f t="shared" si="125"/>
        <v>0</v>
      </c>
      <c r="X309" s="198">
        <f t="shared" si="125"/>
        <v>4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1828</v>
      </c>
      <c r="F310" s="200">
        <f t="shared" si="126"/>
        <v>1062</v>
      </c>
      <c r="G310" s="200">
        <f t="shared" si="126"/>
        <v>766</v>
      </c>
      <c r="H310" s="201">
        <f t="shared" si="126"/>
        <v>0.5809628009</v>
      </c>
      <c r="I310" s="200">
        <f t="shared" si="126"/>
        <v>2099</v>
      </c>
      <c r="J310" s="200">
        <f t="shared" si="126"/>
        <v>825</v>
      </c>
      <c r="K310" s="200">
        <f t="shared" si="126"/>
        <v>1274</v>
      </c>
      <c r="L310" s="201">
        <f t="shared" si="126"/>
        <v>0.3930443068</v>
      </c>
      <c r="M310" s="200">
        <f t="shared" si="126"/>
        <v>22</v>
      </c>
      <c r="N310" s="200">
        <f t="shared" si="126"/>
        <v>4</v>
      </c>
      <c r="O310" s="200">
        <f t="shared" si="126"/>
        <v>18</v>
      </c>
      <c r="P310" s="201">
        <f t="shared" si="126"/>
        <v>0.1818181818</v>
      </c>
      <c r="Q310" s="200">
        <f t="shared" si="126"/>
        <v>34</v>
      </c>
      <c r="R310" s="200">
        <f t="shared" si="126"/>
        <v>18</v>
      </c>
      <c r="S310" s="200">
        <f t="shared" si="126"/>
        <v>16</v>
      </c>
      <c r="T310" s="201">
        <f t="shared" si="126"/>
        <v>0.5294117647</v>
      </c>
      <c r="U310" s="200">
        <f t="shared" si="126"/>
        <v>37</v>
      </c>
      <c r="V310" s="200">
        <f t="shared" si="126"/>
        <v>198</v>
      </c>
      <c r="W310" s="200">
        <f t="shared" si="126"/>
        <v>6</v>
      </c>
      <c r="X310" s="202">
        <f t="shared" si="126"/>
        <v>16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949</v>
      </c>
      <c r="F318" s="179">
        <f t="shared" si="127"/>
        <v>595</v>
      </c>
      <c r="G318" s="178">
        <f t="shared" si="127"/>
        <v>354</v>
      </c>
      <c r="H318" s="180">
        <f t="shared" ref="H318:H322" si="130">F318/E318</f>
        <v>0.626975764</v>
      </c>
      <c r="I318" s="178">
        <f t="shared" ref="I318:K318" si="128">I306+Q306</f>
        <v>1046</v>
      </c>
      <c r="J318" s="179">
        <f t="shared" si="128"/>
        <v>456</v>
      </c>
      <c r="K318" s="178">
        <f t="shared" si="128"/>
        <v>590</v>
      </c>
      <c r="L318" s="204">
        <f t="shared" ref="L318:L322" si="132">J318/I318</f>
        <v>0.4359464627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235</v>
      </c>
      <c r="G319" s="206">
        <f t="shared" si="129"/>
        <v>123</v>
      </c>
      <c r="H319" s="208">
        <f t="shared" si="130"/>
        <v>0.656424581</v>
      </c>
      <c r="I319" s="206">
        <f t="shared" ref="I319:K319" si="131">I307+Q307</f>
        <v>278</v>
      </c>
      <c r="J319" s="207">
        <f t="shared" si="131"/>
        <v>101</v>
      </c>
      <c r="K319" s="206">
        <f t="shared" si="131"/>
        <v>177</v>
      </c>
      <c r="L319" s="209">
        <f t="shared" si="132"/>
        <v>0.3633093525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114</v>
      </c>
      <c r="G320" s="189">
        <f t="shared" si="133"/>
        <v>170</v>
      </c>
      <c r="H320" s="191">
        <f t="shared" si="130"/>
        <v>0.4014084507</v>
      </c>
      <c r="I320" s="189">
        <f t="shared" ref="I320:K320" si="134">I308+Q308</f>
        <v>425</v>
      </c>
      <c r="J320" s="190">
        <f t="shared" si="134"/>
        <v>147</v>
      </c>
      <c r="K320" s="189">
        <f t="shared" si="134"/>
        <v>278</v>
      </c>
      <c r="L320" s="210">
        <f t="shared" si="132"/>
        <v>0.3458823529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122</v>
      </c>
      <c r="G321" s="195">
        <f t="shared" si="135"/>
        <v>137</v>
      </c>
      <c r="H321" s="197">
        <f t="shared" si="130"/>
        <v>0.471042471</v>
      </c>
      <c r="I321" s="195">
        <f t="shared" ref="I321:K321" si="136">I309+Q309</f>
        <v>384</v>
      </c>
      <c r="J321" s="196">
        <f t="shared" si="136"/>
        <v>139</v>
      </c>
      <c r="K321" s="195">
        <f t="shared" si="136"/>
        <v>245</v>
      </c>
      <c r="L321" s="211">
        <f t="shared" si="132"/>
        <v>0.3619791667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1850</v>
      </c>
      <c r="F322" s="200">
        <f t="shared" si="137"/>
        <v>1066</v>
      </c>
      <c r="G322" s="213">
        <f t="shared" si="137"/>
        <v>784</v>
      </c>
      <c r="H322" s="214">
        <f t="shared" si="130"/>
        <v>0.5762162162</v>
      </c>
      <c r="I322" s="213">
        <f t="shared" ref="I322:K322" si="138">I310+Q310</f>
        <v>2133</v>
      </c>
      <c r="J322" s="200">
        <f t="shared" si="138"/>
        <v>843</v>
      </c>
      <c r="K322" s="213">
        <f t="shared" si="138"/>
        <v>1290</v>
      </c>
      <c r="L322" s="215">
        <f t="shared" si="132"/>
        <v>0.3952180028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1828</v>
      </c>
      <c r="F326" s="224">
        <f t="shared" si="139"/>
        <v>1062</v>
      </c>
      <c r="G326" s="224">
        <f t="shared" si="139"/>
        <v>766</v>
      </c>
      <c r="H326" s="225">
        <f t="shared" ref="H326:H330" si="141">F326/E326</f>
        <v>0.5809628009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2099</v>
      </c>
      <c r="F327" s="224">
        <f t="shared" si="140"/>
        <v>825</v>
      </c>
      <c r="G327" s="224">
        <f t="shared" si="140"/>
        <v>1274</v>
      </c>
      <c r="H327" s="225">
        <f t="shared" si="141"/>
        <v>0.3930443068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4</v>
      </c>
      <c r="G328" s="224">
        <f t="shared" si="142"/>
        <v>18</v>
      </c>
      <c r="H328" s="225">
        <f t="shared" si="141"/>
        <v>0.1818181818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18</v>
      </c>
      <c r="G329" s="224">
        <f t="shared" si="143"/>
        <v>16</v>
      </c>
      <c r="H329" s="225">
        <f t="shared" si="141"/>
        <v>0.5294117647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3983</v>
      </c>
      <c r="F330" s="213">
        <f t="shared" si="144"/>
        <v>1909</v>
      </c>
      <c r="G330" s="213">
        <f t="shared" si="144"/>
        <v>2074</v>
      </c>
      <c r="H330" s="227">
        <f t="shared" si="141"/>
        <v>0.4792869696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1062</v>
      </c>
      <c r="F333" s="224">
        <f>U298</f>
        <v>37</v>
      </c>
      <c r="G333" s="224">
        <f t="shared" ref="G333:G334" si="146">J344-G335</f>
        <v>236</v>
      </c>
      <c r="H333" s="230">
        <f t="shared" ref="H333:H336" si="147">E333+F333+G333</f>
        <v>1335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825</v>
      </c>
      <c r="F334" s="224">
        <f>V298</f>
        <v>198</v>
      </c>
      <c r="G334" s="224">
        <f t="shared" si="146"/>
        <v>177</v>
      </c>
      <c r="H334" s="230">
        <f t="shared" si="147"/>
        <v>1200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4</v>
      </c>
      <c r="F335" s="224">
        <f>W298</f>
        <v>6</v>
      </c>
      <c r="G335" s="231">
        <v>0.0</v>
      </c>
      <c r="H335" s="230">
        <f t="shared" si="147"/>
        <v>10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18</v>
      </c>
      <c r="F336" s="224">
        <f>X298</f>
        <v>16</v>
      </c>
      <c r="G336" s="231">
        <v>1.0</v>
      </c>
      <c r="H336" s="230">
        <f t="shared" si="147"/>
        <v>35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1909</v>
      </c>
      <c r="F337" s="213">
        <f t="shared" si="148"/>
        <v>257</v>
      </c>
      <c r="G337" s="213">
        <f t="shared" si="148"/>
        <v>414</v>
      </c>
      <c r="H337" s="232">
        <f>H333+H334+H335+H336</f>
        <v>2580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697</v>
      </c>
      <c r="F344" s="245">
        <v>472.0</v>
      </c>
      <c r="G344" s="245">
        <f t="shared" ref="G344:G346" si="150">SUM(E344:F344)</f>
        <v>1169</v>
      </c>
      <c r="H344" s="246">
        <v>30.0</v>
      </c>
      <c r="I344" s="246">
        <v>146.0</v>
      </c>
      <c r="J344" s="246">
        <v>236.0</v>
      </c>
      <c r="K344" s="247">
        <f t="shared" ref="K344:K345" si="151">M344-L344</f>
        <v>727</v>
      </c>
      <c r="L344" s="247">
        <f t="shared" ref="L344:L345" si="152">F344+I344</f>
        <v>618</v>
      </c>
      <c r="M344" s="248">
        <f t="shared" ref="M344:M345" si="153">H333+H335</f>
        <v>1345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707</v>
      </c>
      <c r="F345" s="245">
        <v>350.0</v>
      </c>
      <c r="G345" s="245">
        <f t="shared" si="150"/>
        <v>1057</v>
      </c>
      <c r="H345" s="246">
        <v>36.0</v>
      </c>
      <c r="I345" s="246">
        <v>142.0</v>
      </c>
      <c r="J345" s="246">
        <f>SUM(H345:I345)</f>
        <v>178</v>
      </c>
      <c r="K345" s="247">
        <f t="shared" si="151"/>
        <v>743</v>
      </c>
      <c r="L345" s="247">
        <f t="shared" si="152"/>
        <v>492</v>
      </c>
      <c r="M345" s="248">
        <f t="shared" si="153"/>
        <v>1235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1404</v>
      </c>
      <c r="F346" s="250">
        <f>SUM(F344:F345)</f>
        <v>822</v>
      </c>
      <c r="G346" s="250">
        <f t="shared" si="150"/>
        <v>2226</v>
      </c>
      <c r="H346" s="251">
        <f t="shared" ref="H346:M346" si="154">SUM(H344:H345)</f>
        <v>66</v>
      </c>
      <c r="I346" s="251">
        <f t="shared" si="154"/>
        <v>288</v>
      </c>
      <c r="J346" s="251">
        <f t="shared" si="154"/>
        <v>414</v>
      </c>
      <c r="K346" s="252">
        <f t="shared" si="154"/>
        <v>1470</v>
      </c>
      <c r="L346" s="252">
        <f t="shared" si="154"/>
        <v>1110</v>
      </c>
      <c r="M346" s="253">
        <f t="shared" si="154"/>
        <v>2580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1.0</v>
      </c>
      <c r="F353" s="265">
        <v>12.0</v>
      </c>
      <c r="G353" s="266">
        <f t="shared" ref="G353:G356" si="155">SUM(E353:F353)</f>
        <v>13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0.0</v>
      </c>
      <c r="F354" s="268">
        <v>2.0</v>
      </c>
      <c r="G354" s="269">
        <f t="shared" si="155"/>
        <v>2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0.0</v>
      </c>
      <c r="G355" s="272">
        <f t="shared" si="155"/>
        <v>0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3.0</v>
      </c>
      <c r="F356" s="274">
        <v>4.0</v>
      </c>
      <c r="G356" s="275">
        <f t="shared" si="155"/>
        <v>7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4</v>
      </c>
      <c r="F357" s="277">
        <f t="shared" si="156"/>
        <v>18</v>
      </c>
      <c r="G357" s="277">
        <f t="shared" si="156"/>
        <v>22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10.0</v>
      </c>
      <c r="F358" s="279">
        <v>41.0</v>
      </c>
      <c r="G358" s="279">
        <f>SUM(E358:F358)</f>
        <v>51</v>
      </c>
      <c r="H358" s="163"/>
      <c r="I358" s="280">
        <f>G357+G358</f>
        <v>73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42311.0</v>
      </c>
      <c r="K365" s="5"/>
      <c r="L365" s="5"/>
      <c r="M365" s="5"/>
      <c r="N365" s="22"/>
      <c r="O365" s="225">
        <f>J365/J373</f>
        <v>0.509127008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8591.0</v>
      </c>
      <c r="K366" s="5"/>
      <c r="L366" s="5"/>
      <c r="M366" s="5"/>
      <c r="N366" s="22"/>
      <c r="O366" s="225">
        <f>J366/J373</f>
        <v>0.1033752482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5606.0</v>
      </c>
      <c r="K367" s="5"/>
      <c r="L367" s="5"/>
      <c r="M367" s="5"/>
      <c r="N367" s="22"/>
      <c r="O367" s="225">
        <f>J367/J373</f>
        <v>0.06745683172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4802.0</v>
      </c>
      <c r="K368" s="5"/>
      <c r="L368" s="5"/>
      <c r="M368" s="5"/>
      <c r="N368" s="22"/>
      <c r="O368" s="225">
        <f>J368/J373</f>
        <v>0.05778232357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4367.0</v>
      </c>
      <c r="K369" s="5"/>
      <c r="L369" s="5"/>
      <c r="M369" s="5"/>
      <c r="N369" s="22"/>
      <c r="O369" s="225">
        <f>J369/J373</f>
        <v>0.05254798147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3779.0</v>
      </c>
      <c r="K370" s="5"/>
      <c r="L370" s="5"/>
      <c r="M370" s="5"/>
      <c r="N370" s="22"/>
      <c r="O370" s="225">
        <f>J370/J373</f>
        <v>0.04547259491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2628+1738+991+788+803+776</f>
        <v>7724</v>
      </c>
      <c r="K371" s="5"/>
      <c r="L371" s="5"/>
      <c r="M371" s="5"/>
      <c r="N371" s="22"/>
      <c r="O371" s="225">
        <f>J371/J373</f>
        <v>0.0929426629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83105-77180</f>
        <v>5925</v>
      </c>
      <c r="K372" s="5"/>
      <c r="L372" s="5"/>
      <c r="M372" s="5"/>
      <c r="N372" s="22"/>
      <c r="O372" s="225">
        <f>J372/J373</f>
        <v>0.07129534926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83105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574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16747.0</v>
      </c>
      <c r="I381" s="22"/>
      <c r="J381" s="316">
        <f>H381/H387</f>
        <v>0.2015161543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19438</v>
      </c>
      <c r="U381" s="22"/>
      <c r="V381" s="322">
        <f>T381/T387</f>
        <v>0.1890028684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3709.0</v>
      </c>
      <c r="I382" s="22"/>
      <c r="J382" s="316">
        <f>H382/H387</f>
        <v>0.04463028699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5036</v>
      </c>
      <c r="U382" s="22"/>
      <c r="V382" s="322">
        <f>T382/T387</f>
        <v>0.04896689192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0.00009626376271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0.0002333608829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0.00002406594068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0.0000972337012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20466</v>
      </c>
      <c r="I385" s="22"/>
      <c r="J385" s="316">
        <f>H385/H387</f>
        <v>0.246266771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24508</v>
      </c>
      <c r="U385" s="22"/>
      <c r="V385" s="322">
        <f>T385/T387</f>
        <v>0.2383003549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62639</v>
      </c>
      <c r="I386" s="22"/>
      <c r="J386" s="316">
        <f>H386/H387</f>
        <v>0.753733229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78337</v>
      </c>
      <c r="U386" s="22"/>
      <c r="V386" s="322">
        <f>T386/T387</f>
        <v>0.7616996451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83105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102845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.43"/>
    <col customWidth="1" min="3" max="3" width="16.43"/>
    <col customWidth="1" min="4" max="4" width="32.43"/>
    <col customWidth="1" min="5" max="6" width="4.57"/>
    <col customWidth="1" min="7" max="7" width="5.86"/>
    <col customWidth="1" min="8" max="11" width="4.57"/>
    <col customWidth="1" min="12" max="12" width="5.43"/>
    <col customWidth="1" min="13" max="20" width="4.57"/>
    <col customWidth="1" min="21" max="24" width="3.86"/>
    <col customWidth="1" min="25" max="26" width="8.0"/>
  </cols>
  <sheetData>
    <row r="1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</row>
    <row r="2" ht="48.0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</row>
    <row r="3" ht="14.25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ht="48.0" customHeight="1">
      <c r="A4" s="7">
        <v>44417.0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</row>
    <row r="5" ht="30.75" customHeight="1">
      <c r="A5" s="8">
        <v>0.4583333333333333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</row>
    <row r="6" ht="14.25" customHeight="1">
      <c r="A6" s="9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3"/>
    </row>
    <row r="7" ht="21.0" customHeight="1">
      <c r="A7" s="10" t="s">
        <v>4</v>
      </c>
      <c r="B7" s="11" t="s">
        <v>5</v>
      </c>
      <c r="C7" s="11" t="s">
        <v>6</v>
      </c>
      <c r="D7" s="12" t="s">
        <v>7</v>
      </c>
      <c r="E7" s="13" t="s">
        <v>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13" t="s">
        <v>9</v>
      </c>
      <c r="V7" s="2"/>
      <c r="W7" s="2"/>
      <c r="X7" s="3"/>
    </row>
    <row r="8" ht="14.25" customHeight="1">
      <c r="A8" s="14"/>
      <c r="B8" s="15"/>
      <c r="C8" s="15"/>
      <c r="D8" s="16"/>
      <c r="E8" s="13" t="s">
        <v>10</v>
      </c>
      <c r="F8" s="2"/>
      <c r="G8" s="2"/>
      <c r="H8" s="2"/>
      <c r="I8" s="2"/>
      <c r="J8" s="2"/>
      <c r="K8" s="2"/>
      <c r="L8" s="3"/>
      <c r="M8" s="13" t="s">
        <v>11</v>
      </c>
      <c r="N8" s="2"/>
      <c r="O8" s="2"/>
      <c r="P8" s="2"/>
      <c r="Q8" s="2"/>
      <c r="R8" s="2"/>
      <c r="S8" s="2"/>
      <c r="T8" s="3"/>
      <c r="U8" s="17" t="s">
        <v>10</v>
      </c>
      <c r="V8" s="18"/>
      <c r="W8" s="19" t="s">
        <v>12</v>
      </c>
      <c r="X8" s="20"/>
    </row>
    <row r="9" ht="21.0" customHeight="1">
      <c r="A9" s="14"/>
      <c r="B9" s="15"/>
      <c r="C9" s="15"/>
      <c r="D9" s="16"/>
      <c r="E9" s="21" t="s">
        <v>13</v>
      </c>
      <c r="F9" s="5"/>
      <c r="G9" s="5"/>
      <c r="H9" s="22"/>
      <c r="I9" s="23" t="s">
        <v>14</v>
      </c>
      <c r="J9" s="5"/>
      <c r="K9" s="5"/>
      <c r="L9" s="6"/>
      <c r="M9" s="21" t="s">
        <v>13</v>
      </c>
      <c r="N9" s="5"/>
      <c r="O9" s="5"/>
      <c r="P9" s="22"/>
      <c r="Q9" s="23" t="s">
        <v>14</v>
      </c>
      <c r="R9" s="5"/>
      <c r="S9" s="5"/>
      <c r="T9" s="6"/>
      <c r="U9" s="24"/>
      <c r="V9" s="25"/>
      <c r="W9" s="26"/>
      <c r="X9" s="27"/>
    </row>
    <row r="10" ht="14.25" customHeight="1">
      <c r="A10" s="28"/>
      <c r="B10" s="29"/>
      <c r="C10" s="29"/>
      <c r="D10" s="30"/>
      <c r="E10" s="31" t="s">
        <v>15</v>
      </c>
      <c r="F10" s="32" t="s">
        <v>16</v>
      </c>
      <c r="G10" s="32" t="s">
        <v>17</v>
      </c>
      <c r="H10" s="33" t="s">
        <v>18</v>
      </c>
      <c r="I10" s="32" t="s">
        <v>15</v>
      </c>
      <c r="J10" s="32" t="s">
        <v>16</v>
      </c>
      <c r="K10" s="32" t="s">
        <v>17</v>
      </c>
      <c r="L10" s="34" t="s">
        <v>18</v>
      </c>
      <c r="M10" s="31" t="s">
        <v>15</v>
      </c>
      <c r="N10" s="32" t="s">
        <v>16</v>
      </c>
      <c r="O10" s="32" t="s">
        <v>17</v>
      </c>
      <c r="P10" s="33" t="s">
        <v>18</v>
      </c>
      <c r="Q10" s="32" t="s">
        <v>15</v>
      </c>
      <c r="R10" s="32" t="s">
        <v>16</v>
      </c>
      <c r="S10" s="32" t="s">
        <v>17</v>
      </c>
      <c r="T10" s="34" t="s">
        <v>18</v>
      </c>
      <c r="U10" s="31" t="s">
        <v>13</v>
      </c>
      <c r="V10" s="32" t="s">
        <v>19</v>
      </c>
      <c r="W10" s="32" t="s">
        <v>13</v>
      </c>
      <c r="X10" s="34" t="s">
        <v>19</v>
      </c>
    </row>
    <row r="11" ht="14.25" customHeight="1">
      <c r="A11" s="35" t="s">
        <v>20</v>
      </c>
      <c r="B11" s="36" t="s">
        <v>21</v>
      </c>
      <c r="C11" s="37" t="s">
        <v>22</v>
      </c>
      <c r="D11" s="38" t="s">
        <v>23</v>
      </c>
      <c r="E11" s="39"/>
      <c r="F11" s="40"/>
      <c r="G11" s="41"/>
      <c r="H11" s="42"/>
      <c r="I11" s="41"/>
      <c r="J11" s="40"/>
      <c r="K11" s="41"/>
      <c r="L11" s="43"/>
      <c r="M11" s="44"/>
      <c r="N11" s="45"/>
      <c r="O11" s="46"/>
      <c r="P11" s="44"/>
      <c r="Q11" s="44"/>
      <c r="R11" s="45"/>
      <c r="S11" s="44"/>
      <c r="T11" s="47"/>
      <c r="U11" s="48"/>
      <c r="V11" s="48"/>
      <c r="W11" s="48"/>
      <c r="X11" s="49"/>
    </row>
    <row r="12" ht="14.25" customHeight="1">
      <c r="A12" s="14"/>
      <c r="B12" s="15"/>
      <c r="C12" s="50" t="s">
        <v>24</v>
      </c>
      <c r="D12" s="51" t="s">
        <v>25</v>
      </c>
      <c r="E12" s="52"/>
      <c r="F12" s="53"/>
      <c r="G12" s="54"/>
      <c r="H12" s="55"/>
      <c r="I12" s="54"/>
      <c r="J12" s="53"/>
      <c r="K12" s="54"/>
      <c r="L12" s="56"/>
      <c r="M12" s="57"/>
      <c r="N12" s="58"/>
      <c r="O12" s="59"/>
      <c r="P12" s="57"/>
      <c r="Q12" s="57"/>
      <c r="R12" s="58"/>
      <c r="S12" s="57"/>
      <c r="T12" s="60"/>
      <c r="U12" s="61"/>
      <c r="V12" s="61"/>
      <c r="W12" s="61"/>
      <c r="X12" s="62"/>
    </row>
    <row r="13" ht="14.25" customHeight="1">
      <c r="A13" s="14"/>
      <c r="B13" s="15"/>
      <c r="C13" s="50" t="s">
        <v>26</v>
      </c>
      <c r="D13" s="51" t="s">
        <v>27</v>
      </c>
      <c r="E13" s="52"/>
      <c r="F13" s="53"/>
      <c r="G13" s="54"/>
      <c r="H13" s="55"/>
      <c r="I13" s="54"/>
      <c r="J13" s="53"/>
      <c r="K13" s="54"/>
      <c r="L13" s="56"/>
      <c r="M13" s="57"/>
      <c r="N13" s="58"/>
      <c r="O13" s="59"/>
      <c r="P13" s="57"/>
      <c r="Q13" s="57"/>
      <c r="R13" s="58"/>
      <c r="S13" s="57"/>
      <c r="T13" s="60"/>
      <c r="U13" s="61"/>
      <c r="V13" s="61"/>
      <c r="W13" s="61"/>
      <c r="X13" s="62"/>
    </row>
    <row r="14" ht="14.25" customHeight="1">
      <c r="A14" s="14"/>
      <c r="B14" s="15"/>
      <c r="C14" s="50" t="s">
        <v>28</v>
      </c>
      <c r="D14" s="51" t="s">
        <v>29</v>
      </c>
      <c r="E14" s="52"/>
      <c r="F14" s="53"/>
      <c r="G14" s="54"/>
      <c r="H14" s="55"/>
      <c r="I14" s="54"/>
      <c r="J14" s="53"/>
      <c r="K14" s="54"/>
      <c r="L14" s="56"/>
      <c r="M14" s="57"/>
      <c r="N14" s="58"/>
      <c r="O14" s="59"/>
      <c r="P14" s="57"/>
      <c r="Q14" s="57"/>
      <c r="R14" s="58"/>
      <c r="S14" s="57"/>
      <c r="T14" s="60"/>
      <c r="U14" s="61"/>
      <c r="V14" s="61"/>
      <c r="W14" s="61"/>
      <c r="X14" s="62"/>
    </row>
    <row r="15" ht="14.25" customHeight="1">
      <c r="A15" s="14"/>
      <c r="B15" s="15"/>
      <c r="C15" s="50" t="s">
        <v>30</v>
      </c>
      <c r="D15" s="51" t="s">
        <v>31</v>
      </c>
      <c r="E15" s="52"/>
      <c r="F15" s="53"/>
      <c r="G15" s="54"/>
      <c r="H15" s="55"/>
      <c r="I15" s="54"/>
      <c r="J15" s="53"/>
      <c r="K15" s="54"/>
      <c r="L15" s="56"/>
      <c r="M15" s="57"/>
      <c r="N15" s="58"/>
      <c r="O15" s="59"/>
      <c r="P15" s="57"/>
      <c r="Q15" s="57"/>
      <c r="R15" s="58"/>
      <c r="S15" s="57"/>
      <c r="T15" s="60"/>
      <c r="U15" s="61"/>
      <c r="V15" s="61"/>
      <c r="W15" s="61"/>
      <c r="X15" s="62"/>
    </row>
    <row r="16" ht="14.25" customHeight="1">
      <c r="A16" s="14"/>
      <c r="B16" s="63"/>
      <c r="C16" s="50" t="s">
        <v>32</v>
      </c>
      <c r="D16" s="51" t="s">
        <v>33</v>
      </c>
      <c r="E16" s="52">
        <v>35.0</v>
      </c>
      <c r="F16" s="53">
        <v>18.0</v>
      </c>
      <c r="G16" s="54">
        <f t="shared" ref="G16:G17" si="1">E16-F16</f>
        <v>17</v>
      </c>
      <c r="H16" s="55">
        <f t="shared" ref="H16:H17" si="2">F16/E16</f>
        <v>0.5142857143</v>
      </c>
      <c r="I16" s="54">
        <v>38.0</v>
      </c>
      <c r="J16" s="53">
        <v>13.0</v>
      </c>
      <c r="K16" s="54">
        <f t="shared" ref="K16:K17" si="3">I16-J16</f>
        <v>25</v>
      </c>
      <c r="L16" s="56">
        <f t="shared" ref="L16:L17" si="4">J16/I16</f>
        <v>0.3421052632</v>
      </c>
      <c r="M16" s="57"/>
      <c r="N16" s="58"/>
      <c r="O16" s="59"/>
      <c r="P16" s="57"/>
      <c r="Q16" s="57"/>
      <c r="R16" s="58"/>
      <c r="S16" s="57"/>
      <c r="T16" s="60"/>
      <c r="U16" s="61"/>
      <c r="V16" s="61"/>
      <c r="W16" s="61"/>
      <c r="X16" s="62"/>
    </row>
    <row r="17" ht="14.25" customHeight="1">
      <c r="A17" s="14"/>
      <c r="B17" s="64" t="s">
        <v>34</v>
      </c>
      <c r="C17" s="64" t="s">
        <v>35</v>
      </c>
      <c r="D17" s="51" t="s">
        <v>36</v>
      </c>
      <c r="E17" s="65">
        <v>7.0</v>
      </c>
      <c r="F17" s="53">
        <v>6.0</v>
      </c>
      <c r="G17" s="54">
        <f t="shared" si="1"/>
        <v>1</v>
      </c>
      <c r="H17" s="55">
        <f t="shared" si="2"/>
        <v>0.8571428571</v>
      </c>
      <c r="I17" s="54">
        <v>8.0</v>
      </c>
      <c r="J17" s="53">
        <v>4.0</v>
      </c>
      <c r="K17" s="54">
        <f t="shared" si="3"/>
        <v>4</v>
      </c>
      <c r="L17" s="56">
        <f t="shared" si="4"/>
        <v>0.5</v>
      </c>
      <c r="M17" s="66"/>
      <c r="N17" s="61"/>
      <c r="O17" s="59"/>
      <c r="P17" s="55"/>
      <c r="Q17" s="66"/>
      <c r="R17" s="53"/>
      <c r="S17" s="54"/>
      <c r="T17" s="56"/>
      <c r="U17" s="61"/>
      <c r="V17" s="61"/>
      <c r="W17" s="61"/>
      <c r="X17" s="62"/>
    </row>
    <row r="18" ht="14.25" customHeight="1">
      <c r="A18" s="14"/>
      <c r="B18" s="15"/>
      <c r="C18" s="15"/>
      <c r="D18" s="51" t="s">
        <v>37</v>
      </c>
      <c r="E18" s="65"/>
      <c r="F18" s="53"/>
      <c r="G18" s="54"/>
      <c r="H18" s="55"/>
      <c r="I18" s="54"/>
      <c r="J18" s="53"/>
      <c r="K18" s="54"/>
      <c r="L18" s="56"/>
      <c r="M18" s="66"/>
      <c r="N18" s="61"/>
      <c r="O18" s="59"/>
      <c r="P18" s="55"/>
      <c r="Q18" s="66"/>
      <c r="R18" s="53"/>
      <c r="S18" s="54"/>
      <c r="T18" s="56"/>
      <c r="U18" s="61">
        <v>1.0</v>
      </c>
      <c r="V18" s="61"/>
      <c r="W18" s="61"/>
      <c r="X18" s="62"/>
    </row>
    <row r="19" ht="14.25" customHeight="1">
      <c r="A19" s="14"/>
      <c r="B19" s="15"/>
      <c r="C19" s="15"/>
      <c r="D19" s="51" t="s">
        <v>38</v>
      </c>
      <c r="E19" s="65">
        <v>10.0</v>
      </c>
      <c r="F19" s="53">
        <v>1.0</v>
      </c>
      <c r="G19" s="54">
        <f t="shared" ref="G19:G20" si="5">E19-F19</f>
        <v>9</v>
      </c>
      <c r="H19" s="55">
        <f t="shared" ref="H19:H20" si="6">F19/E19</f>
        <v>0.1</v>
      </c>
      <c r="I19" s="54">
        <v>10.0</v>
      </c>
      <c r="J19" s="53">
        <v>4.0</v>
      </c>
      <c r="K19" s="54">
        <f t="shared" ref="K19:K22" si="7">I19-J19</f>
        <v>6</v>
      </c>
      <c r="L19" s="56">
        <f t="shared" ref="L19:L22" si="8">J19/I19</f>
        <v>0.4</v>
      </c>
      <c r="M19" s="66"/>
      <c r="N19" s="61"/>
      <c r="O19" s="59"/>
      <c r="P19" s="55" t="s">
        <v>39</v>
      </c>
      <c r="Q19" s="66"/>
      <c r="R19" s="53"/>
      <c r="S19" s="54"/>
      <c r="T19" s="56"/>
      <c r="U19" s="61"/>
      <c r="V19" s="61"/>
      <c r="W19" s="61"/>
      <c r="X19" s="62"/>
    </row>
    <row r="20" ht="15.0" customHeight="1">
      <c r="A20" s="14"/>
      <c r="B20" s="15"/>
      <c r="C20" s="15"/>
      <c r="D20" s="51" t="s">
        <v>40</v>
      </c>
      <c r="E20" s="65">
        <v>80.0</v>
      </c>
      <c r="F20" s="53">
        <v>64.0</v>
      </c>
      <c r="G20" s="54">
        <f t="shared" si="5"/>
        <v>16</v>
      </c>
      <c r="H20" s="55">
        <f t="shared" si="6"/>
        <v>0.8</v>
      </c>
      <c r="I20" s="54">
        <v>70.0</v>
      </c>
      <c r="J20" s="53">
        <v>49.0</v>
      </c>
      <c r="K20" s="54">
        <f t="shared" si="7"/>
        <v>21</v>
      </c>
      <c r="L20" s="56">
        <f t="shared" si="8"/>
        <v>0.7</v>
      </c>
      <c r="M20" s="66"/>
      <c r="N20" s="61"/>
      <c r="O20" s="59"/>
      <c r="P20" s="55"/>
      <c r="Q20" s="66"/>
      <c r="R20" s="53"/>
      <c r="S20" s="54"/>
      <c r="T20" s="56"/>
      <c r="U20" s="61"/>
      <c r="V20" s="61"/>
      <c r="W20" s="61"/>
      <c r="X20" s="62"/>
    </row>
    <row r="21" ht="14.25" customHeight="1">
      <c r="A21" s="14"/>
      <c r="B21" s="15"/>
      <c r="C21" s="15"/>
      <c r="D21" s="51" t="s">
        <v>41</v>
      </c>
      <c r="E21" s="65"/>
      <c r="F21" s="53"/>
      <c r="G21" s="54"/>
      <c r="H21" s="55"/>
      <c r="I21" s="54">
        <v>27.0</v>
      </c>
      <c r="J21" s="53">
        <v>15.0</v>
      </c>
      <c r="K21" s="54">
        <f t="shared" si="7"/>
        <v>12</v>
      </c>
      <c r="L21" s="56">
        <f t="shared" si="8"/>
        <v>0.5555555556</v>
      </c>
      <c r="M21" s="66"/>
      <c r="N21" s="61"/>
      <c r="O21" s="59"/>
      <c r="P21" s="55"/>
      <c r="Q21" s="66"/>
      <c r="R21" s="53"/>
      <c r="S21" s="54"/>
      <c r="T21" s="56"/>
      <c r="U21" s="61"/>
      <c r="V21" s="61">
        <v>2.0</v>
      </c>
      <c r="W21" s="61"/>
      <c r="X21" s="62"/>
    </row>
    <row r="22" ht="14.25" customHeight="1">
      <c r="A22" s="14"/>
      <c r="B22" s="15"/>
      <c r="C22" s="15"/>
      <c r="D22" s="51" t="s">
        <v>42</v>
      </c>
      <c r="E22" s="65">
        <v>48.0</v>
      </c>
      <c r="F22" s="53">
        <v>33.0</v>
      </c>
      <c r="G22" s="54">
        <f>E22-F22</f>
        <v>15</v>
      </c>
      <c r="H22" s="55">
        <f>F22/E22</f>
        <v>0.6875</v>
      </c>
      <c r="I22" s="54">
        <v>60.0</v>
      </c>
      <c r="J22" s="53">
        <v>31.0</v>
      </c>
      <c r="K22" s="54">
        <f t="shared" si="7"/>
        <v>29</v>
      </c>
      <c r="L22" s="56">
        <f t="shared" si="8"/>
        <v>0.5166666667</v>
      </c>
      <c r="M22" s="66">
        <v>5.0</v>
      </c>
      <c r="N22" s="61">
        <v>0.0</v>
      </c>
      <c r="O22" s="59">
        <f t="shared" ref="O22:O23" si="9">M22-N22</f>
        <v>5</v>
      </c>
      <c r="P22" s="55">
        <f t="shared" ref="P22:P23" si="10">N22/M22</f>
        <v>0</v>
      </c>
      <c r="Q22" s="66"/>
      <c r="R22" s="53"/>
      <c r="S22" s="54"/>
      <c r="T22" s="56"/>
      <c r="U22" s="61"/>
      <c r="V22" s="61"/>
      <c r="W22" s="61"/>
      <c r="X22" s="62"/>
    </row>
    <row r="23" ht="14.25" customHeight="1">
      <c r="A23" s="14"/>
      <c r="B23" s="15"/>
      <c r="C23" s="15"/>
      <c r="D23" s="51" t="s">
        <v>43</v>
      </c>
      <c r="E23" s="65"/>
      <c r="F23" s="53"/>
      <c r="G23" s="54"/>
      <c r="H23" s="55"/>
      <c r="I23" s="54"/>
      <c r="J23" s="53"/>
      <c r="K23" s="54"/>
      <c r="L23" s="56"/>
      <c r="M23" s="66">
        <v>5.0</v>
      </c>
      <c r="N23" s="61">
        <v>0.0</v>
      </c>
      <c r="O23" s="59">
        <f t="shared" si="9"/>
        <v>5</v>
      </c>
      <c r="P23" s="55">
        <f t="shared" si="10"/>
        <v>0</v>
      </c>
      <c r="Q23" s="66">
        <v>10.0</v>
      </c>
      <c r="R23" s="53">
        <v>7.0</v>
      </c>
      <c r="S23" s="54">
        <v>6.0</v>
      </c>
      <c r="T23" s="56">
        <f>R23/Q23</f>
        <v>0.7</v>
      </c>
      <c r="U23" s="61"/>
      <c r="V23" s="61"/>
      <c r="W23" s="61"/>
      <c r="X23" s="62"/>
    </row>
    <row r="24" ht="14.25" customHeight="1">
      <c r="A24" s="14"/>
      <c r="B24" s="15"/>
      <c r="C24" s="15"/>
      <c r="D24" s="51" t="s">
        <v>44</v>
      </c>
      <c r="E24" s="65"/>
      <c r="F24" s="53"/>
      <c r="G24" s="54"/>
      <c r="H24" s="55"/>
      <c r="I24" s="54"/>
      <c r="J24" s="53"/>
      <c r="K24" s="54"/>
      <c r="L24" s="56"/>
      <c r="M24" s="66"/>
      <c r="N24" s="61"/>
      <c r="O24" s="59"/>
      <c r="P24" s="55"/>
      <c r="Q24" s="66"/>
      <c r="R24" s="53"/>
      <c r="S24" s="54"/>
      <c r="T24" s="56"/>
      <c r="U24" s="61"/>
      <c r="V24" s="61"/>
      <c r="W24" s="61"/>
      <c r="X24" s="62"/>
    </row>
    <row r="25" ht="14.25" customHeight="1">
      <c r="A25" s="14"/>
      <c r="B25" s="15"/>
      <c r="C25" s="15"/>
      <c r="D25" s="51" t="s">
        <v>45</v>
      </c>
      <c r="E25" s="65">
        <v>5.0</v>
      </c>
      <c r="F25" s="53">
        <v>3.0</v>
      </c>
      <c r="G25" s="54">
        <f>E25-F25</f>
        <v>2</v>
      </c>
      <c r="H25" s="55">
        <f>F25/E25</f>
        <v>0.6</v>
      </c>
      <c r="I25" s="54">
        <v>8.0</v>
      </c>
      <c r="J25" s="53">
        <v>4.0</v>
      </c>
      <c r="K25" s="54">
        <f t="shared" ref="K25:K30" si="11">I25-J25</f>
        <v>4</v>
      </c>
      <c r="L25" s="56">
        <f t="shared" ref="L25:L30" si="12">J25/I25</f>
        <v>0.5</v>
      </c>
      <c r="M25" s="66"/>
      <c r="N25" s="61"/>
      <c r="O25" s="59"/>
      <c r="P25" s="55"/>
      <c r="Q25" s="66"/>
      <c r="R25" s="53"/>
      <c r="S25" s="54"/>
      <c r="T25" s="56"/>
      <c r="U25" s="61"/>
      <c r="V25" s="61"/>
      <c r="W25" s="61"/>
      <c r="X25" s="62"/>
    </row>
    <row r="26" ht="14.25" customHeight="1">
      <c r="A26" s="14"/>
      <c r="B26" s="15"/>
      <c r="C26" s="15"/>
      <c r="D26" s="51" t="s">
        <v>46</v>
      </c>
      <c r="E26" s="65"/>
      <c r="F26" s="53"/>
      <c r="G26" s="54"/>
      <c r="H26" s="55"/>
      <c r="I26" s="54">
        <v>30.0</v>
      </c>
      <c r="J26" s="53">
        <v>20.0</v>
      </c>
      <c r="K26" s="54">
        <f t="shared" si="11"/>
        <v>10</v>
      </c>
      <c r="L26" s="56">
        <f t="shared" si="12"/>
        <v>0.6666666667</v>
      </c>
      <c r="M26" s="66"/>
      <c r="N26" s="61"/>
      <c r="O26" s="59"/>
      <c r="P26" s="55"/>
      <c r="Q26" s="66" t="s">
        <v>39</v>
      </c>
      <c r="R26" s="53"/>
      <c r="S26" s="54"/>
      <c r="T26" s="56"/>
      <c r="U26" s="61"/>
      <c r="V26" s="61"/>
      <c r="W26" s="61"/>
      <c r="X26" s="62"/>
    </row>
    <row r="27" ht="14.25" customHeight="1">
      <c r="A27" s="14"/>
      <c r="B27" s="15"/>
      <c r="C27" s="15"/>
      <c r="D27" s="51" t="s">
        <v>47</v>
      </c>
      <c r="E27" s="65"/>
      <c r="F27" s="53"/>
      <c r="G27" s="54"/>
      <c r="H27" s="55"/>
      <c r="I27" s="54">
        <v>15.0</v>
      </c>
      <c r="J27" s="53">
        <v>11.0</v>
      </c>
      <c r="K27" s="54">
        <f t="shared" si="11"/>
        <v>4</v>
      </c>
      <c r="L27" s="56">
        <f t="shared" si="12"/>
        <v>0.7333333333</v>
      </c>
      <c r="M27" s="66"/>
      <c r="N27" s="61"/>
      <c r="O27" s="59"/>
      <c r="P27" s="55"/>
      <c r="Q27" s="66"/>
      <c r="R27" s="53"/>
      <c r="S27" s="54"/>
      <c r="T27" s="56"/>
      <c r="U27" s="61"/>
      <c r="V27" s="61"/>
      <c r="W27" s="61"/>
      <c r="X27" s="62"/>
    </row>
    <row r="28" ht="14.25" customHeight="1">
      <c r="A28" s="14"/>
      <c r="B28" s="15"/>
      <c r="C28" s="15"/>
      <c r="D28" s="51" t="s">
        <v>48</v>
      </c>
      <c r="E28" s="65">
        <v>83.0</v>
      </c>
      <c r="F28" s="53">
        <v>37.0</v>
      </c>
      <c r="G28" s="54">
        <f t="shared" ref="G28:G29" si="13">E28-F28</f>
        <v>46</v>
      </c>
      <c r="H28" s="55">
        <f t="shared" ref="H28:H29" si="14">F28/E28</f>
        <v>0.4457831325</v>
      </c>
      <c r="I28" s="54">
        <v>24.0</v>
      </c>
      <c r="J28" s="53">
        <v>22.0</v>
      </c>
      <c r="K28" s="54">
        <f t="shared" si="11"/>
        <v>2</v>
      </c>
      <c r="L28" s="56">
        <f t="shared" si="12"/>
        <v>0.9166666667</v>
      </c>
      <c r="M28" s="66"/>
      <c r="N28" s="61"/>
      <c r="O28" s="59"/>
      <c r="P28" s="55"/>
      <c r="Q28" s="66">
        <v>10.0</v>
      </c>
      <c r="R28" s="53">
        <v>5.0</v>
      </c>
      <c r="S28" s="54">
        <f>Q28-R28</f>
        <v>5</v>
      </c>
      <c r="T28" s="56">
        <f>R28/Q28</f>
        <v>0.5</v>
      </c>
      <c r="U28" s="61"/>
      <c r="V28" s="61"/>
      <c r="W28" s="61"/>
      <c r="X28" s="62"/>
    </row>
    <row r="29" ht="14.25" customHeight="1">
      <c r="A29" s="14"/>
      <c r="B29" s="15"/>
      <c r="C29" s="15"/>
      <c r="D29" s="67" t="s">
        <v>49</v>
      </c>
      <c r="E29" s="65">
        <v>106.0</v>
      </c>
      <c r="F29" s="53">
        <v>70.0</v>
      </c>
      <c r="G29" s="54">
        <f t="shared" si="13"/>
        <v>36</v>
      </c>
      <c r="H29" s="55">
        <f t="shared" si="14"/>
        <v>0.6603773585</v>
      </c>
      <c r="I29" s="68">
        <v>101.0</v>
      </c>
      <c r="J29" s="69">
        <v>76.0</v>
      </c>
      <c r="K29" s="54">
        <f t="shared" si="11"/>
        <v>25</v>
      </c>
      <c r="L29" s="56">
        <f t="shared" si="12"/>
        <v>0.7524752475</v>
      </c>
      <c r="M29" s="66"/>
      <c r="N29" s="53"/>
      <c r="O29" s="59"/>
      <c r="P29" s="55"/>
      <c r="Q29" s="54"/>
      <c r="R29" s="53"/>
      <c r="S29" s="54"/>
      <c r="T29" s="56"/>
      <c r="U29" s="61"/>
      <c r="V29" s="61"/>
      <c r="W29" s="61"/>
      <c r="X29" s="62"/>
    </row>
    <row r="30" ht="14.25" customHeight="1">
      <c r="A30" s="14"/>
      <c r="B30" s="15"/>
      <c r="C30" s="15"/>
      <c r="D30" s="70" t="s">
        <v>50</v>
      </c>
      <c r="E30" s="65"/>
      <c r="F30" s="53"/>
      <c r="G30" s="54"/>
      <c r="H30" s="55"/>
      <c r="I30" s="68"/>
      <c r="J30" s="69"/>
      <c r="K30" s="54">
        <f t="shared" si="11"/>
        <v>0</v>
      </c>
      <c r="L30" s="56" t="str">
        <f t="shared" si="12"/>
        <v>#DIV/0!</v>
      </c>
      <c r="M30" s="66"/>
      <c r="N30" s="53"/>
      <c r="O30" s="59"/>
      <c r="P30" s="55"/>
      <c r="Q30" s="54"/>
      <c r="R30" s="53"/>
      <c r="S30" s="54"/>
      <c r="T30" s="56"/>
      <c r="U30" s="61"/>
      <c r="V30" s="61"/>
      <c r="W30" s="61"/>
      <c r="X30" s="62"/>
    </row>
    <row r="31" ht="14.25" customHeight="1">
      <c r="A31" s="14"/>
      <c r="B31" s="15"/>
      <c r="C31" s="15"/>
      <c r="D31" s="51" t="s">
        <v>51</v>
      </c>
      <c r="E31" s="65"/>
      <c r="F31" s="53"/>
      <c r="G31" s="54"/>
      <c r="H31" s="55"/>
      <c r="I31" s="71"/>
      <c r="J31" s="69"/>
      <c r="K31" s="54"/>
      <c r="L31" s="56"/>
      <c r="M31" s="66"/>
      <c r="N31" s="53"/>
      <c r="O31" s="59"/>
      <c r="P31" s="55"/>
      <c r="Q31" s="54"/>
      <c r="R31" s="53"/>
      <c r="S31" s="54"/>
      <c r="T31" s="56"/>
      <c r="U31" s="61"/>
      <c r="V31" s="61"/>
      <c r="W31" s="61"/>
      <c r="X31" s="62"/>
    </row>
    <row r="32" ht="14.25" customHeight="1">
      <c r="A32" s="14"/>
      <c r="B32" s="15"/>
      <c r="C32" s="15"/>
      <c r="D32" s="51" t="s">
        <v>52</v>
      </c>
      <c r="E32" s="65"/>
      <c r="F32" s="53"/>
      <c r="G32" s="54">
        <f>E32-F32</f>
        <v>0</v>
      </c>
      <c r="H32" s="55" t="str">
        <f>F32/E32</f>
        <v>#DIV/0!</v>
      </c>
      <c r="I32" s="54"/>
      <c r="J32" s="53"/>
      <c r="K32" s="54">
        <f>I32-J32</f>
        <v>0</v>
      </c>
      <c r="L32" s="56" t="str">
        <f>J32/I32</f>
        <v>#DIV/0!</v>
      </c>
      <c r="M32" s="66"/>
      <c r="N32" s="61"/>
      <c r="O32" s="59"/>
      <c r="P32" s="55"/>
      <c r="Q32" s="66"/>
      <c r="R32" s="53"/>
      <c r="S32" s="54"/>
      <c r="T32" s="56"/>
      <c r="U32" s="61"/>
      <c r="V32" s="61"/>
      <c r="W32" s="61"/>
      <c r="X32" s="62"/>
    </row>
    <row r="33" ht="14.25" customHeight="1">
      <c r="A33" s="14"/>
      <c r="B33" s="15"/>
      <c r="C33" s="15"/>
      <c r="D33" s="51" t="s">
        <v>53</v>
      </c>
      <c r="E33" s="65"/>
      <c r="F33" s="53"/>
      <c r="G33" s="54"/>
      <c r="H33" s="55"/>
      <c r="I33" s="54"/>
      <c r="J33" s="69"/>
      <c r="K33" s="54"/>
      <c r="L33" s="56"/>
      <c r="M33" s="66"/>
      <c r="N33" s="61"/>
      <c r="O33" s="59"/>
      <c r="P33" s="55"/>
      <c r="Q33" s="66"/>
      <c r="R33" s="53"/>
      <c r="S33" s="54"/>
      <c r="T33" s="56"/>
      <c r="U33" s="61"/>
      <c r="V33" s="61"/>
      <c r="W33" s="61"/>
      <c r="X33" s="62"/>
    </row>
    <row r="34" ht="14.25" customHeight="1">
      <c r="A34" s="14"/>
      <c r="B34" s="15"/>
      <c r="C34" s="63"/>
      <c r="D34" s="51" t="s">
        <v>54</v>
      </c>
      <c r="E34" s="65">
        <v>68.0</v>
      </c>
      <c r="F34" s="53">
        <v>68.0</v>
      </c>
      <c r="G34" s="54">
        <f>E34-F34</f>
        <v>0</v>
      </c>
      <c r="H34" s="55">
        <f>F34/E34</f>
        <v>1</v>
      </c>
      <c r="I34" s="54">
        <v>14.0</v>
      </c>
      <c r="J34" s="53">
        <v>10.0</v>
      </c>
      <c r="K34" s="54">
        <f>I34-J34</f>
        <v>4</v>
      </c>
      <c r="L34" s="56">
        <f>J34/I34</f>
        <v>0.7142857143</v>
      </c>
      <c r="M34" s="66"/>
      <c r="N34" s="61"/>
      <c r="O34" s="59"/>
      <c r="P34" s="55"/>
      <c r="Q34" s="66"/>
      <c r="R34" s="53"/>
      <c r="S34" s="54"/>
      <c r="T34" s="56"/>
      <c r="U34" s="61"/>
      <c r="V34" s="61"/>
      <c r="W34" s="61"/>
      <c r="X34" s="62"/>
    </row>
    <row r="35" ht="14.25" customHeight="1">
      <c r="A35" s="14"/>
      <c r="B35" s="15"/>
      <c r="C35" s="64" t="s">
        <v>55</v>
      </c>
      <c r="D35" s="51" t="s">
        <v>569</v>
      </c>
      <c r="E35" s="65"/>
      <c r="F35" s="53"/>
      <c r="G35" s="54"/>
      <c r="H35" s="55"/>
      <c r="I35" s="54"/>
      <c r="J35" s="53"/>
      <c r="K35" s="54"/>
      <c r="L35" s="56"/>
      <c r="M35" s="66"/>
      <c r="N35" s="61"/>
      <c r="O35" s="59"/>
      <c r="P35" s="55"/>
      <c r="Q35" s="66"/>
      <c r="R35" s="53"/>
      <c r="S35" s="54"/>
      <c r="T35" s="56"/>
      <c r="U35" s="61"/>
      <c r="V35" s="61">
        <v>11.0</v>
      </c>
      <c r="W35" s="61"/>
      <c r="X35" s="62"/>
    </row>
    <row r="36" ht="14.25" customHeight="1">
      <c r="A36" s="14"/>
      <c r="B36" s="15"/>
      <c r="C36" s="63"/>
      <c r="D36" s="51" t="s">
        <v>57</v>
      </c>
      <c r="E36" s="65"/>
      <c r="F36" s="53"/>
      <c r="G36" s="54"/>
      <c r="H36" s="55"/>
      <c r="I36" s="54"/>
      <c r="J36" s="53"/>
      <c r="K36" s="54"/>
      <c r="L36" s="56"/>
      <c r="M36" s="66"/>
      <c r="N36" s="61"/>
      <c r="O36" s="59"/>
      <c r="P36" s="55"/>
      <c r="Q36" s="66"/>
      <c r="R36" s="53"/>
      <c r="S36" s="54"/>
      <c r="T36" s="56"/>
      <c r="U36" s="61"/>
      <c r="V36" s="61"/>
      <c r="W36" s="61"/>
      <c r="X36" s="62"/>
    </row>
    <row r="37" ht="14.25" customHeight="1">
      <c r="A37" s="14"/>
      <c r="B37" s="15"/>
      <c r="C37" s="50" t="s">
        <v>58</v>
      </c>
      <c r="D37" s="51" t="s">
        <v>59</v>
      </c>
      <c r="E37" s="65"/>
      <c r="F37" s="53"/>
      <c r="G37" s="54"/>
      <c r="H37" s="55"/>
      <c r="I37" s="54"/>
      <c r="J37" s="53"/>
      <c r="K37" s="54"/>
      <c r="L37" s="56"/>
      <c r="M37" s="66"/>
      <c r="N37" s="61"/>
      <c r="O37" s="59"/>
      <c r="P37" s="55"/>
      <c r="Q37" s="66"/>
      <c r="R37" s="53"/>
      <c r="S37" s="54"/>
      <c r="T37" s="56"/>
      <c r="U37" s="61"/>
      <c r="V37" s="61"/>
      <c r="W37" s="61"/>
      <c r="X37" s="62"/>
    </row>
    <row r="38" ht="14.25" customHeight="1">
      <c r="A38" s="14"/>
      <c r="B38" s="15"/>
      <c r="C38" s="50" t="s">
        <v>60</v>
      </c>
      <c r="D38" s="51" t="s">
        <v>61</v>
      </c>
      <c r="E38" s="65">
        <v>51.0</v>
      </c>
      <c r="F38" s="53">
        <v>17.0</v>
      </c>
      <c r="G38" s="54">
        <f>E38-F38</f>
        <v>34</v>
      </c>
      <c r="H38" s="55">
        <f>F38/E38</f>
        <v>0.3333333333</v>
      </c>
      <c r="I38" s="54">
        <v>26.0</v>
      </c>
      <c r="J38" s="53">
        <v>13.0</v>
      </c>
      <c r="K38" s="54">
        <f>I38-J38</f>
        <v>13</v>
      </c>
      <c r="L38" s="56">
        <f>J38/I38</f>
        <v>0.5</v>
      </c>
      <c r="M38" s="66"/>
      <c r="N38" s="61"/>
      <c r="O38" s="59"/>
      <c r="P38" s="55"/>
      <c r="Q38" s="66"/>
      <c r="R38" s="53"/>
      <c r="S38" s="54"/>
      <c r="T38" s="56"/>
      <c r="U38" s="61"/>
      <c r="V38" s="61">
        <v>3.0</v>
      </c>
      <c r="W38" s="61"/>
      <c r="X38" s="62"/>
    </row>
    <row r="39" ht="14.25" customHeight="1">
      <c r="A39" s="14"/>
      <c r="B39" s="15"/>
      <c r="C39" s="64" t="s">
        <v>62</v>
      </c>
      <c r="D39" s="51" t="s">
        <v>63</v>
      </c>
      <c r="E39" s="65"/>
      <c r="F39" s="53"/>
      <c r="G39" s="54"/>
      <c r="H39" s="55"/>
      <c r="I39" s="54"/>
      <c r="J39" s="53"/>
      <c r="K39" s="54"/>
      <c r="L39" s="56"/>
      <c r="M39" s="66"/>
      <c r="N39" s="61"/>
      <c r="O39" s="59"/>
      <c r="P39" s="55"/>
      <c r="Q39" s="66"/>
      <c r="R39" s="53"/>
      <c r="S39" s="54"/>
      <c r="T39" s="56"/>
      <c r="U39" s="61">
        <v>1.0</v>
      </c>
      <c r="V39" s="61"/>
      <c r="W39" s="61"/>
      <c r="X39" s="62"/>
    </row>
    <row r="40" ht="14.25" customHeight="1">
      <c r="A40" s="14"/>
      <c r="B40" s="15"/>
      <c r="C40" s="15"/>
      <c r="D40" s="51" t="s">
        <v>64</v>
      </c>
      <c r="E40" s="65"/>
      <c r="F40" s="53"/>
      <c r="G40" s="54"/>
      <c r="H40" s="55"/>
      <c r="I40" s="54"/>
      <c r="J40" s="53"/>
      <c r="K40" s="54"/>
      <c r="L40" s="56"/>
      <c r="M40" s="66"/>
      <c r="N40" s="61"/>
      <c r="O40" s="59"/>
      <c r="P40" s="55"/>
      <c r="Q40" s="66"/>
      <c r="R40" s="53"/>
      <c r="S40" s="54"/>
      <c r="T40" s="56"/>
      <c r="U40" s="61"/>
      <c r="V40" s="61"/>
      <c r="W40" s="61">
        <v>1.0</v>
      </c>
      <c r="X40" s="62">
        <v>1.0</v>
      </c>
    </row>
    <row r="41" ht="14.25" customHeight="1">
      <c r="A41" s="14"/>
      <c r="B41" s="15"/>
      <c r="C41" s="15"/>
      <c r="D41" s="51" t="s">
        <v>65</v>
      </c>
      <c r="E41" s="65">
        <v>31.0</v>
      </c>
      <c r="F41" s="53">
        <v>17.0</v>
      </c>
      <c r="G41" s="54">
        <f t="shared" ref="G41:G42" si="15">E41-F41</f>
        <v>14</v>
      </c>
      <c r="H41" s="55">
        <f t="shared" ref="H41:H42" si="16">F41/E41</f>
        <v>0.5483870968</v>
      </c>
      <c r="I41" s="54">
        <v>36.0</v>
      </c>
      <c r="J41" s="53">
        <v>15.0</v>
      </c>
      <c r="K41" s="54">
        <f t="shared" ref="K41:K42" si="17">I41-J41</f>
        <v>21</v>
      </c>
      <c r="L41" s="56">
        <f t="shared" ref="L41:L42" si="18">J41/I41</f>
        <v>0.4166666667</v>
      </c>
      <c r="M41" s="66"/>
      <c r="N41" s="61"/>
      <c r="O41" s="59"/>
      <c r="P41" s="55"/>
      <c r="Q41" s="66"/>
      <c r="R41" s="53"/>
      <c r="S41" s="54"/>
      <c r="T41" s="56"/>
      <c r="U41" s="61">
        <v>1.0</v>
      </c>
      <c r="V41" s="61"/>
      <c r="W41" s="61"/>
      <c r="X41" s="62"/>
    </row>
    <row r="42" ht="14.25" customHeight="1">
      <c r="A42" s="14"/>
      <c r="B42" s="15"/>
      <c r="C42" s="63"/>
      <c r="D42" s="51" t="s">
        <v>66</v>
      </c>
      <c r="E42" s="65">
        <v>206.0</v>
      </c>
      <c r="F42" s="53">
        <v>197.0</v>
      </c>
      <c r="G42" s="54">
        <f t="shared" si="15"/>
        <v>9</v>
      </c>
      <c r="H42" s="55">
        <f t="shared" si="16"/>
        <v>0.9563106796</v>
      </c>
      <c r="I42" s="54">
        <v>250.0</v>
      </c>
      <c r="J42" s="53">
        <v>65.0</v>
      </c>
      <c r="K42" s="54">
        <f t="shared" si="17"/>
        <v>185</v>
      </c>
      <c r="L42" s="56">
        <f t="shared" si="18"/>
        <v>0.26</v>
      </c>
      <c r="M42" s="66"/>
      <c r="N42" s="61"/>
      <c r="O42" s="59"/>
      <c r="P42" s="55"/>
      <c r="Q42" s="66"/>
      <c r="R42" s="53"/>
      <c r="S42" s="54"/>
      <c r="T42" s="56"/>
      <c r="U42" s="61">
        <v>4.0</v>
      </c>
      <c r="V42" s="61">
        <v>1.0</v>
      </c>
      <c r="W42" s="61"/>
      <c r="X42" s="62"/>
    </row>
    <row r="43" ht="14.25" customHeight="1">
      <c r="A43" s="14"/>
      <c r="B43" s="15"/>
      <c r="C43" s="50" t="s">
        <v>67</v>
      </c>
      <c r="D43" s="51" t="s">
        <v>68</v>
      </c>
      <c r="E43" s="65"/>
      <c r="F43" s="53"/>
      <c r="G43" s="54"/>
      <c r="H43" s="55"/>
      <c r="I43" s="54"/>
      <c r="J43" s="53"/>
      <c r="K43" s="54"/>
      <c r="L43" s="56"/>
      <c r="M43" s="66"/>
      <c r="N43" s="61"/>
      <c r="O43" s="59"/>
      <c r="P43" s="55"/>
      <c r="Q43" s="66"/>
      <c r="R43" s="53"/>
      <c r="S43" s="54"/>
      <c r="T43" s="56"/>
      <c r="U43" s="61"/>
      <c r="V43" s="61">
        <v>1.0</v>
      </c>
      <c r="W43" s="61"/>
      <c r="X43" s="62"/>
    </row>
    <row r="44" ht="14.25" customHeight="1">
      <c r="A44" s="14"/>
      <c r="B44" s="15"/>
      <c r="C44" s="50" t="s">
        <v>69</v>
      </c>
      <c r="D44" s="51" t="s">
        <v>70</v>
      </c>
      <c r="E44" s="65"/>
      <c r="F44" s="53"/>
      <c r="G44" s="54"/>
      <c r="H44" s="55"/>
      <c r="I44" s="54"/>
      <c r="J44" s="53"/>
      <c r="K44" s="54"/>
      <c r="L44" s="56"/>
      <c r="M44" s="66"/>
      <c r="N44" s="61"/>
      <c r="O44" s="59"/>
      <c r="P44" s="55"/>
      <c r="Q44" s="66"/>
      <c r="R44" s="53"/>
      <c r="S44" s="54"/>
      <c r="T44" s="56"/>
      <c r="U44" s="61"/>
      <c r="V44" s="61"/>
      <c r="W44" s="61"/>
      <c r="X44" s="62"/>
    </row>
    <row r="45" ht="14.25" customHeight="1">
      <c r="A45" s="14"/>
      <c r="B45" s="15"/>
      <c r="C45" s="50" t="s">
        <v>71</v>
      </c>
      <c r="D45" s="51" t="s">
        <v>57</v>
      </c>
      <c r="E45" s="65"/>
      <c r="F45" s="53"/>
      <c r="G45" s="54"/>
      <c r="H45" s="55"/>
      <c r="I45" s="54"/>
      <c r="J45" s="53"/>
      <c r="K45" s="54"/>
      <c r="L45" s="56"/>
      <c r="M45" s="66"/>
      <c r="N45" s="61"/>
      <c r="O45" s="59"/>
      <c r="P45" s="55"/>
      <c r="Q45" s="66"/>
      <c r="R45" s="53"/>
      <c r="S45" s="54"/>
      <c r="T45" s="56"/>
      <c r="U45" s="61"/>
      <c r="V45" s="61"/>
      <c r="W45" s="61"/>
      <c r="X45" s="62"/>
    </row>
    <row r="46" ht="14.25" customHeight="1">
      <c r="A46" s="14"/>
      <c r="B46" s="15"/>
      <c r="C46" s="50" t="s">
        <v>72</v>
      </c>
      <c r="D46" s="51" t="s">
        <v>73</v>
      </c>
      <c r="E46" s="65"/>
      <c r="F46" s="53"/>
      <c r="G46" s="54"/>
      <c r="H46" s="55"/>
      <c r="I46" s="54"/>
      <c r="J46" s="53"/>
      <c r="K46" s="54"/>
      <c r="L46" s="56"/>
      <c r="M46" s="66"/>
      <c r="N46" s="61"/>
      <c r="O46" s="59"/>
      <c r="P46" s="55"/>
      <c r="Q46" s="66"/>
      <c r="R46" s="53"/>
      <c r="S46" s="54"/>
      <c r="T46" s="56"/>
      <c r="U46" s="61"/>
      <c r="V46" s="61"/>
      <c r="W46" s="61"/>
      <c r="X46" s="62"/>
    </row>
    <row r="47" ht="14.25" customHeight="1">
      <c r="A47" s="14"/>
      <c r="B47" s="15"/>
      <c r="C47" s="50" t="s">
        <v>74</v>
      </c>
      <c r="D47" s="51" t="s">
        <v>75</v>
      </c>
      <c r="E47" s="65"/>
      <c r="F47" s="53"/>
      <c r="G47" s="54"/>
      <c r="H47" s="55"/>
      <c r="I47" s="54"/>
      <c r="J47" s="53"/>
      <c r="K47" s="54"/>
      <c r="L47" s="56"/>
      <c r="M47" s="66"/>
      <c r="N47" s="61"/>
      <c r="O47" s="59"/>
      <c r="P47" s="55"/>
      <c r="Q47" s="66"/>
      <c r="R47" s="53"/>
      <c r="S47" s="54"/>
      <c r="T47" s="56"/>
      <c r="U47" s="61"/>
      <c r="V47" s="61">
        <v>5.0</v>
      </c>
      <c r="W47" s="61"/>
      <c r="X47" s="62"/>
    </row>
    <row r="48" ht="14.25" customHeight="1">
      <c r="A48" s="14"/>
      <c r="B48" s="15"/>
      <c r="C48" s="50" t="s">
        <v>76</v>
      </c>
      <c r="D48" s="51" t="s">
        <v>77</v>
      </c>
      <c r="E48" s="65"/>
      <c r="F48" s="53"/>
      <c r="G48" s="54"/>
      <c r="H48" s="55"/>
      <c r="I48" s="54"/>
      <c r="J48" s="53"/>
      <c r="K48" s="54"/>
      <c r="L48" s="56"/>
      <c r="M48" s="66"/>
      <c r="N48" s="61"/>
      <c r="O48" s="59"/>
      <c r="P48" s="55"/>
      <c r="Q48" s="66"/>
      <c r="R48" s="53"/>
      <c r="S48" s="54"/>
      <c r="T48" s="56"/>
      <c r="U48" s="61"/>
      <c r="V48" s="61"/>
      <c r="W48" s="61"/>
      <c r="X48" s="62"/>
    </row>
    <row r="49" ht="14.25" customHeight="1">
      <c r="A49" s="14"/>
      <c r="B49" s="15"/>
      <c r="C49" s="50" t="s">
        <v>78</v>
      </c>
      <c r="D49" s="51" t="s">
        <v>79</v>
      </c>
      <c r="E49" s="65">
        <v>9.0</v>
      </c>
      <c r="F49" s="53">
        <v>5.0</v>
      </c>
      <c r="G49" s="54">
        <f>E49-F49</f>
        <v>4</v>
      </c>
      <c r="H49" s="55">
        <f>F49/E49</f>
        <v>0.5555555556</v>
      </c>
      <c r="I49" s="54">
        <v>40.0</v>
      </c>
      <c r="J49" s="53">
        <v>18.0</v>
      </c>
      <c r="K49" s="54">
        <f>I49-J49</f>
        <v>22</v>
      </c>
      <c r="L49" s="56">
        <f>J49/I49</f>
        <v>0.45</v>
      </c>
      <c r="M49" s="66"/>
      <c r="N49" s="61"/>
      <c r="O49" s="59"/>
      <c r="P49" s="55"/>
      <c r="Q49" s="66"/>
      <c r="R49" s="53"/>
      <c r="S49" s="54"/>
      <c r="T49" s="56"/>
      <c r="U49" s="61"/>
      <c r="V49" s="61"/>
      <c r="W49" s="61"/>
      <c r="X49" s="62"/>
    </row>
    <row r="50" ht="14.25" customHeight="1">
      <c r="A50" s="14"/>
      <c r="B50" s="15"/>
      <c r="C50" s="50" t="s">
        <v>80</v>
      </c>
      <c r="D50" s="51" t="s">
        <v>81</v>
      </c>
      <c r="E50" s="65"/>
      <c r="F50" s="53"/>
      <c r="G50" s="54"/>
      <c r="H50" s="55"/>
      <c r="I50" s="54"/>
      <c r="J50" s="53"/>
      <c r="K50" s="54"/>
      <c r="L50" s="56"/>
      <c r="M50" s="66"/>
      <c r="N50" s="61"/>
      <c r="O50" s="59"/>
      <c r="P50" s="55"/>
      <c r="Q50" s="66"/>
      <c r="R50" s="53"/>
      <c r="S50" s="54"/>
      <c r="T50" s="56"/>
      <c r="U50" s="61"/>
      <c r="V50" s="61">
        <v>4.0</v>
      </c>
      <c r="W50" s="61"/>
      <c r="X50" s="62"/>
    </row>
    <row r="51" ht="14.25" customHeight="1">
      <c r="A51" s="14"/>
      <c r="B51" s="15"/>
      <c r="C51" s="50" t="s">
        <v>82</v>
      </c>
      <c r="D51" s="51" t="s">
        <v>83</v>
      </c>
      <c r="E51" s="65"/>
      <c r="F51" s="53"/>
      <c r="G51" s="54"/>
      <c r="H51" s="55"/>
      <c r="I51" s="54"/>
      <c r="J51" s="53"/>
      <c r="K51" s="54"/>
      <c r="L51" s="56"/>
      <c r="M51" s="66"/>
      <c r="N51" s="61"/>
      <c r="O51" s="59"/>
      <c r="P51" s="55"/>
      <c r="Q51" s="66"/>
      <c r="R51" s="53"/>
      <c r="S51" s="54"/>
      <c r="T51" s="56"/>
      <c r="U51" s="61"/>
      <c r="V51" s="61"/>
      <c r="W51" s="61"/>
      <c r="X51" s="62"/>
    </row>
    <row r="52" ht="14.25" customHeight="1">
      <c r="A52" s="14"/>
      <c r="B52" s="15"/>
      <c r="C52" s="50" t="s">
        <v>84</v>
      </c>
      <c r="D52" s="51" t="s">
        <v>85</v>
      </c>
      <c r="E52" s="65"/>
      <c r="F52" s="53"/>
      <c r="G52" s="54"/>
      <c r="H52" s="55"/>
      <c r="I52" s="54"/>
      <c r="J52" s="53"/>
      <c r="K52" s="54"/>
      <c r="L52" s="56"/>
      <c r="M52" s="66"/>
      <c r="N52" s="61"/>
      <c r="O52" s="59"/>
      <c r="P52" s="55"/>
      <c r="Q52" s="66"/>
      <c r="R52" s="53"/>
      <c r="S52" s="54"/>
      <c r="T52" s="56"/>
      <c r="U52" s="61"/>
      <c r="V52" s="61"/>
      <c r="W52" s="61"/>
      <c r="X52" s="62"/>
    </row>
    <row r="53" ht="14.25" customHeight="1">
      <c r="A53" s="14"/>
      <c r="B53" s="15"/>
      <c r="C53" s="50" t="s">
        <v>86</v>
      </c>
      <c r="D53" s="51" t="s">
        <v>57</v>
      </c>
      <c r="E53" s="65"/>
      <c r="F53" s="53"/>
      <c r="G53" s="54"/>
      <c r="H53" s="55"/>
      <c r="I53" s="54"/>
      <c r="J53" s="53"/>
      <c r="K53" s="54"/>
      <c r="L53" s="56"/>
      <c r="M53" s="66"/>
      <c r="N53" s="61"/>
      <c r="O53" s="59"/>
      <c r="P53" s="55"/>
      <c r="Q53" s="66"/>
      <c r="R53" s="53"/>
      <c r="S53" s="54"/>
      <c r="T53" s="56"/>
      <c r="U53" s="61"/>
      <c r="V53" s="61">
        <v>1.0</v>
      </c>
      <c r="W53" s="61"/>
      <c r="X53" s="62"/>
    </row>
    <row r="54" ht="14.25" customHeight="1">
      <c r="A54" s="14"/>
      <c r="B54" s="15"/>
      <c r="C54" s="50" t="s">
        <v>87</v>
      </c>
      <c r="D54" s="51" t="s">
        <v>88</v>
      </c>
      <c r="E54" s="65"/>
      <c r="F54" s="53"/>
      <c r="G54" s="54"/>
      <c r="H54" s="55"/>
      <c r="I54" s="54"/>
      <c r="J54" s="53"/>
      <c r="K54" s="54"/>
      <c r="L54" s="56"/>
      <c r="M54" s="66"/>
      <c r="N54" s="61"/>
      <c r="O54" s="59"/>
      <c r="P54" s="55"/>
      <c r="Q54" s="66"/>
      <c r="R54" s="53"/>
      <c r="S54" s="54"/>
      <c r="T54" s="56"/>
      <c r="U54" s="61"/>
      <c r="V54" s="61">
        <v>1.0</v>
      </c>
      <c r="W54" s="61"/>
      <c r="X54" s="62"/>
    </row>
    <row r="55" ht="14.25" customHeight="1">
      <c r="A55" s="14"/>
      <c r="B55" s="15"/>
      <c r="C55" s="64" t="s">
        <v>89</v>
      </c>
      <c r="D55" s="51" t="s">
        <v>90</v>
      </c>
      <c r="E55" s="65"/>
      <c r="F55" s="53"/>
      <c r="G55" s="54"/>
      <c r="H55" s="55"/>
      <c r="I55" s="54"/>
      <c r="J55" s="53"/>
      <c r="K55" s="54"/>
      <c r="L55" s="56"/>
      <c r="M55" s="66"/>
      <c r="N55" s="61"/>
      <c r="O55" s="59"/>
      <c r="P55" s="55"/>
      <c r="Q55" s="66"/>
      <c r="R55" s="53"/>
      <c r="S55" s="54"/>
      <c r="T55" s="56"/>
      <c r="U55" s="61"/>
      <c r="V55" s="61"/>
      <c r="W55" s="61"/>
      <c r="X55" s="62"/>
    </row>
    <row r="56" ht="14.25" customHeight="1">
      <c r="A56" s="14"/>
      <c r="B56" s="15"/>
      <c r="C56" s="15"/>
      <c r="D56" s="51" t="s">
        <v>91</v>
      </c>
      <c r="E56" s="65"/>
      <c r="F56" s="53"/>
      <c r="G56" s="54"/>
      <c r="H56" s="55"/>
      <c r="I56" s="54"/>
      <c r="J56" s="53"/>
      <c r="K56" s="54"/>
      <c r="L56" s="56"/>
      <c r="M56" s="66"/>
      <c r="N56" s="61"/>
      <c r="O56" s="59"/>
      <c r="P56" s="55"/>
      <c r="Q56" s="66"/>
      <c r="R56" s="53"/>
      <c r="S56" s="54"/>
      <c r="T56" s="56"/>
      <c r="U56" s="61"/>
      <c r="V56" s="61"/>
      <c r="W56" s="61"/>
      <c r="X56" s="62"/>
    </row>
    <row r="57" ht="14.25" customHeight="1">
      <c r="A57" s="14"/>
      <c r="B57" s="63"/>
      <c r="C57" s="63"/>
      <c r="D57" s="51" t="s">
        <v>92</v>
      </c>
      <c r="E57" s="65"/>
      <c r="F57" s="53"/>
      <c r="G57" s="54"/>
      <c r="H57" s="55"/>
      <c r="I57" s="54"/>
      <c r="J57" s="53"/>
      <c r="K57" s="54"/>
      <c r="L57" s="56"/>
      <c r="M57" s="66"/>
      <c r="N57" s="61"/>
      <c r="O57" s="59"/>
      <c r="P57" s="55"/>
      <c r="Q57" s="66"/>
      <c r="R57" s="53"/>
      <c r="S57" s="54"/>
      <c r="T57" s="56"/>
      <c r="U57" s="61"/>
      <c r="V57" s="61"/>
      <c r="W57" s="61"/>
      <c r="X57" s="62"/>
    </row>
    <row r="58" ht="14.25" customHeight="1">
      <c r="A58" s="14"/>
      <c r="B58" s="64" t="s">
        <v>93</v>
      </c>
      <c r="C58" s="64" t="s">
        <v>94</v>
      </c>
      <c r="D58" s="51" t="s">
        <v>95</v>
      </c>
      <c r="E58" s="65">
        <v>46.0</v>
      </c>
      <c r="F58" s="53">
        <v>27.0</v>
      </c>
      <c r="G58" s="54">
        <f>E58-F58</f>
        <v>19</v>
      </c>
      <c r="H58" s="55">
        <f>F58/E58</f>
        <v>0.5869565217</v>
      </c>
      <c r="I58" s="54">
        <v>48.0</v>
      </c>
      <c r="J58" s="53">
        <v>32.0</v>
      </c>
      <c r="K58" s="54">
        <f>I58-J58</f>
        <v>16</v>
      </c>
      <c r="L58" s="56">
        <f>J58/I58</f>
        <v>0.6666666667</v>
      </c>
      <c r="M58" s="66"/>
      <c r="N58" s="61"/>
      <c r="O58" s="59"/>
      <c r="P58" s="55"/>
      <c r="Q58" s="66"/>
      <c r="R58" s="53"/>
      <c r="S58" s="54"/>
      <c r="T58" s="56"/>
      <c r="U58" s="61"/>
      <c r="V58" s="61">
        <v>1.0</v>
      </c>
      <c r="W58" s="61"/>
      <c r="X58" s="62"/>
    </row>
    <row r="59" ht="14.25" customHeight="1">
      <c r="A59" s="14"/>
      <c r="B59" s="15"/>
      <c r="C59" s="15"/>
      <c r="D59" s="51" t="s">
        <v>96</v>
      </c>
      <c r="E59" s="65"/>
      <c r="F59" s="53"/>
      <c r="G59" s="54"/>
      <c r="H59" s="55"/>
      <c r="I59" s="54"/>
      <c r="J59" s="53"/>
      <c r="K59" s="54"/>
      <c r="L59" s="56"/>
      <c r="M59" s="66"/>
      <c r="N59" s="61"/>
      <c r="O59" s="59"/>
      <c r="P59" s="55"/>
      <c r="Q59" s="66"/>
      <c r="R59" s="53"/>
      <c r="S59" s="54"/>
      <c r="T59" s="56"/>
      <c r="U59" s="61"/>
      <c r="V59" s="61"/>
      <c r="W59" s="61"/>
      <c r="X59" s="62"/>
    </row>
    <row r="60" ht="14.25" customHeight="1">
      <c r="A60" s="14"/>
      <c r="B60" s="15"/>
      <c r="C60" s="15"/>
      <c r="D60" s="51" t="s">
        <v>97</v>
      </c>
      <c r="E60" s="65"/>
      <c r="F60" s="53"/>
      <c r="G60" s="54"/>
      <c r="H60" s="55"/>
      <c r="I60" s="54"/>
      <c r="J60" s="53"/>
      <c r="K60" s="54"/>
      <c r="L60" s="56"/>
      <c r="M60" s="66"/>
      <c r="N60" s="61"/>
      <c r="O60" s="59"/>
      <c r="P60" s="55"/>
      <c r="Q60" s="66"/>
      <c r="R60" s="53"/>
      <c r="S60" s="54"/>
      <c r="T60" s="56"/>
      <c r="U60" s="61"/>
      <c r="V60" s="61"/>
      <c r="W60" s="61"/>
      <c r="X60" s="62"/>
    </row>
    <row r="61" ht="14.25" customHeight="1">
      <c r="A61" s="14"/>
      <c r="B61" s="15"/>
      <c r="C61" s="15"/>
      <c r="D61" s="51" t="s">
        <v>98</v>
      </c>
      <c r="E61" s="65"/>
      <c r="F61" s="53"/>
      <c r="G61" s="54"/>
      <c r="H61" s="55"/>
      <c r="I61" s="54"/>
      <c r="J61" s="53"/>
      <c r="K61" s="54"/>
      <c r="L61" s="56"/>
      <c r="M61" s="66"/>
      <c r="N61" s="61"/>
      <c r="O61" s="59"/>
      <c r="P61" s="55"/>
      <c r="Q61" s="66"/>
      <c r="R61" s="53"/>
      <c r="S61" s="54"/>
      <c r="T61" s="56"/>
      <c r="U61" s="61"/>
      <c r="V61" s="61"/>
      <c r="W61" s="61"/>
      <c r="X61" s="62"/>
    </row>
    <row r="62" ht="14.25" customHeight="1">
      <c r="A62" s="14"/>
      <c r="B62" s="15"/>
      <c r="C62" s="15"/>
      <c r="D62" s="51" t="s">
        <v>99</v>
      </c>
      <c r="E62" s="65"/>
      <c r="F62" s="53"/>
      <c r="G62" s="54"/>
      <c r="H62" s="55"/>
      <c r="I62" s="54"/>
      <c r="J62" s="53"/>
      <c r="K62" s="54"/>
      <c r="L62" s="56"/>
      <c r="M62" s="66"/>
      <c r="N62" s="61"/>
      <c r="O62" s="59"/>
      <c r="P62" s="55"/>
      <c r="Q62" s="66"/>
      <c r="R62" s="53"/>
      <c r="S62" s="54"/>
      <c r="T62" s="56"/>
      <c r="U62" s="61"/>
      <c r="V62" s="61"/>
      <c r="W62" s="61"/>
      <c r="X62" s="62"/>
    </row>
    <row r="63" ht="14.25" customHeight="1">
      <c r="A63" s="14"/>
      <c r="B63" s="15"/>
      <c r="C63" s="63"/>
      <c r="D63" s="51" t="s">
        <v>100</v>
      </c>
      <c r="E63" s="65"/>
      <c r="F63" s="53"/>
      <c r="G63" s="54"/>
      <c r="H63" s="55"/>
      <c r="I63" s="54"/>
      <c r="J63" s="53"/>
      <c r="K63" s="54"/>
      <c r="L63" s="56"/>
      <c r="M63" s="66"/>
      <c r="N63" s="61"/>
      <c r="O63" s="59"/>
      <c r="P63" s="55"/>
      <c r="Q63" s="66"/>
      <c r="R63" s="53"/>
      <c r="S63" s="54"/>
      <c r="T63" s="56"/>
      <c r="U63" s="61"/>
      <c r="V63" s="61"/>
      <c r="W63" s="61"/>
      <c r="X63" s="62"/>
    </row>
    <row r="64" ht="14.25" customHeight="1">
      <c r="A64" s="14"/>
      <c r="B64" s="15"/>
      <c r="C64" s="50" t="s">
        <v>101</v>
      </c>
      <c r="D64" s="51" t="s">
        <v>102</v>
      </c>
      <c r="E64" s="65"/>
      <c r="F64" s="53"/>
      <c r="G64" s="54"/>
      <c r="H64" s="55"/>
      <c r="I64" s="54"/>
      <c r="J64" s="53"/>
      <c r="K64" s="54"/>
      <c r="L64" s="56"/>
      <c r="M64" s="66"/>
      <c r="N64" s="61"/>
      <c r="O64" s="59"/>
      <c r="P64" s="55"/>
      <c r="Q64" s="66"/>
      <c r="R64" s="53"/>
      <c r="S64" s="54"/>
      <c r="T64" s="56"/>
      <c r="U64" s="61"/>
      <c r="V64" s="61">
        <v>1.0</v>
      </c>
      <c r="W64" s="61"/>
      <c r="X64" s="62"/>
    </row>
    <row r="65" ht="14.25" customHeight="1">
      <c r="A65" s="14"/>
      <c r="B65" s="15"/>
      <c r="C65" s="50" t="s">
        <v>103</v>
      </c>
      <c r="D65" s="51" t="s">
        <v>104</v>
      </c>
      <c r="E65" s="65"/>
      <c r="F65" s="53"/>
      <c r="G65" s="54"/>
      <c r="H65" s="55"/>
      <c r="I65" s="54"/>
      <c r="J65" s="53"/>
      <c r="K65" s="54"/>
      <c r="L65" s="56"/>
      <c r="M65" s="66"/>
      <c r="N65" s="61"/>
      <c r="O65" s="59"/>
      <c r="P65" s="55"/>
      <c r="Q65" s="66"/>
      <c r="R65" s="53"/>
      <c r="S65" s="54"/>
      <c r="T65" s="56"/>
      <c r="U65" s="61"/>
      <c r="V65" s="61">
        <v>2.0</v>
      </c>
      <c r="W65" s="61"/>
      <c r="X65" s="62"/>
    </row>
    <row r="66" ht="14.25" customHeight="1">
      <c r="A66" s="14"/>
      <c r="B66" s="15"/>
      <c r="C66" s="50" t="s">
        <v>105</v>
      </c>
      <c r="D66" s="51" t="s">
        <v>57</v>
      </c>
      <c r="E66" s="65"/>
      <c r="F66" s="53"/>
      <c r="G66" s="54"/>
      <c r="H66" s="55"/>
      <c r="I66" s="54"/>
      <c r="J66" s="53"/>
      <c r="K66" s="54"/>
      <c r="L66" s="56"/>
      <c r="M66" s="66"/>
      <c r="N66" s="61"/>
      <c r="O66" s="59"/>
      <c r="P66" s="55"/>
      <c r="Q66" s="66"/>
      <c r="R66" s="53"/>
      <c r="S66" s="54"/>
      <c r="T66" s="56"/>
      <c r="U66" s="61"/>
      <c r="V66" s="61"/>
      <c r="W66" s="61"/>
      <c r="X66" s="62"/>
    </row>
    <row r="67" ht="14.25" customHeight="1">
      <c r="A67" s="14"/>
      <c r="B67" s="15"/>
      <c r="C67" s="50" t="s">
        <v>106</v>
      </c>
      <c r="D67" s="51" t="s">
        <v>107</v>
      </c>
      <c r="E67" s="65"/>
      <c r="F67" s="53"/>
      <c r="G67" s="54"/>
      <c r="H67" s="55"/>
      <c r="I67" s="54"/>
      <c r="J67" s="53"/>
      <c r="K67" s="54"/>
      <c r="L67" s="56"/>
      <c r="M67" s="66"/>
      <c r="N67" s="61"/>
      <c r="O67" s="59"/>
      <c r="P67" s="55"/>
      <c r="Q67" s="66"/>
      <c r="R67" s="53"/>
      <c r="S67" s="54"/>
      <c r="T67" s="56"/>
      <c r="U67" s="61"/>
      <c r="V67" s="61">
        <v>1.0</v>
      </c>
      <c r="W67" s="61"/>
      <c r="X67" s="62"/>
    </row>
    <row r="68" ht="14.25" customHeight="1">
      <c r="A68" s="14"/>
      <c r="B68" s="63"/>
      <c r="C68" s="50" t="s">
        <v>108</v>
      </c>
      <c r="D68" s="51" t="s">
        <v>36</v>
      </c>
      <c r="E68" s="65">
        <v>12.0</v>
      </c>
      <c r="F68" s="53">
        <v>2.0</v>
      </c>
      <c r="G68" s="54">
        <f>E68-F68</f>
        <v>10</v>
      </c>
      <c r="H68" s="55">
        <f>F68/E68</f>
        <v>0.1666666667</v>
      </c>
      <c r="I68" s="54">
        <v>20.0</v>
      </c>
      <c r="J68" s="53">
        <v>4.0</v>
      </c>
      <c r="K68" s="54">
        <f>I68-J68</f>
        <v>16</v>
      </c>
      <c r="L68" s="56">
        <f>J68/I68</f>
        <v>0.2</v>
      </c>
      <c r="M68" s="66"/>
      <c r="N68" s="61"/>
      <c r="O68" s="59"/>
      <c r="P68" s="55"/>
      <c r="Q68" s="66"/>
      <c r="R68" s="53"/>
      <c r="S68" s="54"/>
      <c r="T68" s="56"/>
      <c r="U68" s="61"/>
      <c r="V68" s="61">
        <v>1.0</v>
      </c>
      <c r="W68" s="61"/>
      <c r="X68" s="62"/>
    </row>
    <row r="69" ht="14.25" customHeight="1">
      <c r="A69" s="14"/>
      <c r="B69" s="64" t="s">
        <v>109</v>
      </c>
      <c r="C69" s="50" t="s">
        <v>110</v>
      </c>
      <c r="D69" s="51" t="s">
        <v>111</v>
      </c>
      <c r="E69" s="65"/>
      <c r="F69" s="53"/>
      <c r="G69" s="54"/>
      <c r="H69" s="55"/>
      <c r="I69" s="54"/>
      <c r="J69" s="53"/>
      <c r="K69" s="54"/>
      <c r="L69" s="56"/>
      <c r="M69" s="66"/>
      <c r="N69" s="61"/>
      <c r="O69" s="59"/>
      <c r="P69" s="55"/>
      <c r="Q69" s="66"/>
      <c r="R69" s="53"/>
      <c r="S69" s="54"/>
      <c r="T69" s="56"/>
      <c r="U69" s="61"/>
      <c r="V69" s="61"/>
      <c r="W69" s="61"/>
      <c r="X69" s="62"/>
    </row>
    <row r="70" ht="14.25" customHeight="1">
      <c r="A70" s="14"/>
      <c r="B70" s="15"/>
      <c r="C70" s="50" t="s">
        <v>112</v>
      </c>
      <c r="D70" s="51" t="s">
        <v>113</v>
      </c>
      <c r="E70" s="65"/>
      <c r="F70" s="53"/>
      <c r="G70" s="54"/>
      <c r="H70" s="55"/>
      <c r="I70" s="54"/>
      <c r="J70" s="53"/>
      <c r="K70" s="54"/>
      <c r="L70" s="56"/>
      <c r="M70" s="66"/>
      <c r="N70" s="61"/>
      <c r="O70" s="59"/>
      <c r="P70" s="55"/>
      <c r="Q70" s="66"/>
      <c r="R70" s="53"/>
      <c r="S70" s="54"/>
      <c r="T70" s="56"/>
      <c r="U70" s="61"/>
      <c r="V70" s="61"/>
      <c r="W70" s="61"/>
      <c r="X70" s="62"/>
    </row>
    <row r="71" ht="14.25" customHeight="1">
      <c r="A71" s="14"/>
      <c r="B71" s="15"/>
      <c r="C71" s="50" t="s">
        <v>114</v>
      </c>
      <c r="D71" s="51" t="s">
        <v>115</v>
      </c>
      <c r="E71" s="65"/>
      <c r="F71" s="53"/>
      <c r="G71" s="54"/>
      <c r="H71" s="55"/>
      <c r="I71" s="54"/>
      <c r="J71" s="53"/>
      <c r="K71" s="54"/>
      <c r="L71" s="56"/>
      <c r="M71" s="66"/>
      <c r="N71" s="61"/>
      <c r="O71" s="59"/>
      <c r="P71" s="55"/>
      <c r="Q71" s="66"/>
      <c r="R71" s="53"/>
      <c r="S71" s="54"/>
      <c r="T71" s="56"/>
      <c r="U71" s="61"/>
      <c r="V71" s="61">
        <v>1.0</v>
      </c>
      <c r="W71" s="61"/>
      <c r="X71" s="62"/>
    </row>
    <row r="72" ht="14.25" customHeight="1">
      <c r="A72" s="14"/>
      <c r="B72" s="15"/>
      <c r="C72" s="50" t="s">
        <v>116</v>
      </c>
      <c r="D72" s="51" t="s">
        <v>117</v>
      </c>
      <c r="E72" s="65"/>
      <c r="F72" s="53"/>
      <c r="G72" s="54"/>
      <c r="H72" s="55"/>
      <c r="I72" s="54"/>
      <c r="J72" s="53"/>
      <c r="K72" s="54"/>
      <c r="L72" s="56"/>
      <c r="M72" s="66"/>
      <c r="N72" s="61"/>
      <c r="O72" s="59"/>
      <c r="P72" s="55"/>
      <c r="Q72" s="66"/>
      <c r="R72" s="53"/>
      <c r="S72" s="54"/>
      <c r="T72" s="56"/>
      <c r="U72" s="61"/>
      <c r="V72" s="61"/>
      <c r="W72" s="61"/>
      <c r="X72" s="62"/>
    </row>
    <row r="73" ht="14.25" customHeight="1">
      <c r="A73" s="14"/>
      <c r="B73" s="63"/>
      <c r="C73" s="50" t="s">
        <v>118</v>
      </c>
      <c r="D73" s="51" t="s">
        <v>119</v>
      </c>
      <c r="E73" s="65">
        <v>12.0</v>
      </c>
      <c r="F73" s="53">
        <v>3.0</v>
      </c>
      <c r="G73" s="54">
        <f t="shared" ref="G73:G75" si="19">E73-F73</f>
        <v>9</v>
      </c>
      <c r="H73" s="55">
        <f t="shared" ref="H73:H75" si="20">F73/E73</f>
        <v>0.25</v>
      </c>
      <c r="I73" s="54">
        <v>11.0</v>
      </c>
      <c r="J73" s="53">
        <v>8.0</v>
      </c>
      <c r="K73" s="54">
        <f t="shared" ref="K73:K76" si="21">I73-J73</f>
        <v>3</v>
      </c>
      <c r="L73" s="56">
        <f t="shared" ref="L73:L76" si="22">J73/I73</f>
        <v>0.7272727273</v>
      </c>
      <c r="M73" s="66"/>
      <c r="N73" s="61"/>
      <c r="O73" s="59"/>
      <c r="P73" s="55"/>
      <c r="Q73" s="66"/>
      <c r="R73" s="53"/>
      <c r="S73" s="54"/>
      <c r="T73" s="56"/>
      <c r="U73" s="61"/>
      <c r="V73" s="61"/>
      <c r="W73" s="61"/>
      <c r="X73" s="62"/>
    </row>
    <row r="74" ht="14.25" customHeight="1">
      <c r="A74" s="14"/>
      <c r="B74" s="64" t="s">
        <v>120</v>
      </c>
      <c r="C74" s="64" t="s">
        <v>121</v>
      </c>
      <c r="D74" s="51" t="s">
        <v>122</v>
      </c>
      <c r="E74" s="65"/>
      <c r="F74" s="53"/>
      <c r="G74" s="54">
        <f t="shared" si="19"/>
        <v>0</v>
      </c>
      <c r="H74" s="55" t="str">
        <f t="shared" si="20"/>
        <v>#DIV/0!</v>
      </c>
      <c r="I74" s="54"/>
      <c r="J74" s="53"/>
      <c r="K74" s="54">
        <f t="shared" si="21"/>
        <v>0</v>
      </c>
      <c r="L74" s="56" t="str">
        <f t="shared" si="22"/>
        <v>#DIV/0!</v>
      </c>
      <c r="M74" s="66"/>
      <c r="N74" s="61"/>
      <c r="O74" s="59"/>
      <c r="P74" s="55"/>
      <c r="Q74" s="66"/>
      <c r="R74" s="53"/>
      <c r="S74" s="54"/>
      <c r="T74" s="56"/>
      <c r="U74" s="61"/>
      <c r="V74" s="61"/>
      <c r="W74" s="61"/>
      <c r="X74" s="62"/>
    </row>
    <row r="75" ht="14.25" customHeight="1">
      <c r="A75" s="14"/>
      <c r="B75" s="15"/>
      <c r="C75" s="15"/>
      <c r="D75" s="51" t="s">
        <v>123</v>
      </c>
      <c r="E75" s="65">
        <v>40.0</v>
      </c>
      <c r="F75" s="53">
        <v>15.0</v>
      </c>
      <c r="G75" s="54">
        <f t="shared" si="19"/>
        <v>25</v>
      </c>
      <c r="H75" s="55">
        <f t="shared" si="20"/>
        <v>0.375</v>
      </c>
      <c r="I75" s="54">
        <v>80.0</v>
      </c>
      <c r="J75" s="53">
        <v>10.0</v>
      </c>
      <c r="K75" s="54">
        <f t="shared" si="21"/>
        <v>70</v>
      </c>
      <c r="L75" s="56">
        <f t="shared" si="22"/>
        <v>0.125</v>
      </c>
      <c r="M75" s="66"/>
      <c r="N75" s="61"/>
      <c r="O75" s="59"/>
      <c r="P75" s="55"/>
      <c r="Q75" s="66"/>
      <c r="R75" s="53"/>
      <c r="S75" s="54"/>
      <c r="T75" s="56"/>
      <c r="U75" s="61"/>
      <c r="V75" s="61"/>
      <c r="W75" s="61"/>
      <c r="X75" s="62"/>
    </row>
    <row r="76" ht="14.25" customHeight="1">
      <c r="A76" s="14"/>
      <c r="B76" s="15"/>
      <c r="C76" s="63"/>
      <c r="D76" s="51" t="s">
        <v>124</v>
      </c>
      <c r="E76" s="65"/>
      <c r="F76" s="53"/>
      <c r="G76" s="54"/>
      <c r="H76" s="55"/>
      <c r="I76" s="54"/>
      <c r="J76" s="53"/>
      <c r="K76" s="54">
        <f t="shared" si="21"/>
        <v>0</v>
      </c>
      <c r="L76" s="56" t="str">
        <f t="shared" si="22"/>
        <v>#DIV/0!</v>
      </c>
      <c r="M76" s="66"/>
      <c r="N76" s="61"/>
      <c r="O76" s="59"/>
      <c r="P76" s="55"/>
      <c r="Q76" s="66"/>
      <c r="R76" s="53"/>
      <c r="S76" s="54"/>
      <c r="T76" s="56"/>
      <c r="U76" s="61"/>
      <c r="V76" s="61"/>
      <c r="W76" s="61"/>
      <c r="X76" s="62"/>
    </row>
    <row r="77" ht="14.25" customHeight="1">
      <c r="A77" s="14"/>
      <c r="B77" s="15"/>
      <c r="C77" s="64" t="s">
        <v>125</v>
      </c>
      <c r="D77" s="51" t="s">
        <v>126</v>
      </c>
      <c r="E77" s="65"/>
      <c r="F77" s="53"/>
      <c r="G77" s="54"/>
      <c r="H77" s="55"/>
      <c r="I77" s="54"/>
      <c r="J77" s="53"/>
      <c r="K77" s="54"/>
      <c r="L77" s="56"/>
      <c r="M77" s="66"/>
      <c r="N77" s="61"/>
      <c r="O77" s="59"/>
      <c r="P77" s="55"/>
      <c r="Q77" s="66"/>
      <c r="R77" s="53"/>
      <c r="S77" s="54"/>
      <c r="T77" s="56"/>
      <c r="U77" s="61"/>
      <c r="V77" s="61"/>
      <c r="W77" s="61"/>
      <c r="X77" s="62"/>
    </row>
    <row r="78" ht="14.25" customHeight="1">
      <c r="A78" s="14"/>
      <c r="B78" s="15"/>
      <c r="C78" s="63"/>
      <c r="D78" s="51" t="s">
        <v>127</v>
      </c>
      <c r="E78" s="65"/>
      <c r="F78" s="53"/>
      <c r="G78" s="54"/>
      <c r="H78" s="55"/>
      <c r="I78" s="54">
        <v>20.0</v>
      </c>
      <c r="J78" s="53">
        <v>4.0</v>
      </c>
      <c r="K78" s="54">
        <f>I78-J78</f>
        <v>16</v>
      </c>
      <c r="L78" s="56">
        <f>J78/I78</f>
        <v>0.2</v>
      </c>
      <c r="M78" s="66"/>
      <c r="N78" s="61"/>
      <c r="O78" s="59"/>
      <c r="P78" s="55"/>
      <c r="Q78" s="66"/>
      <c r="R78" s="53"/>
      <c r="S78" s="54"/>
      <c r="T78" s="56"/>
      <c r="U78" s="61"/>
      <c r="V78" s="61"/>
      <c r="W78" s="61"/>
      <c r="X78" s="62"/>
    </row>
    <row r="79" ht="14.25" customHeight="1">
      <c r="A79" s="14"/>
      <c r="B79" s="15"/>
      <c r="C79" s="50" t="s">
        <v>128</v>
      </c>
      <c r="D79" s="51" t="s">
        <v>129</v>
      </c>
      <c r="E79" s="65"/>
      <c r="F79" s="53"/>
      <c r="G79" s="54"/>
      <c r="H79" s="55"/>
      <c r="I79" s="54"/>
      <c r="J79" s="53"/>
      <c r="K79" s="54"/>
      <c r="L79" s="56"/>
      <c r="M79" s="66"/>
      <c r="N79" s="61"/>
      <c r="O79" s="59"/>
      <c r="P79" s="55"/>
      <c r="Q79" s="66"/>
      <c r="R79" s="53"/>
      <c r="S79" s="54"/>
      <c r="T79" s="56"/>
      <c r="U79" s="61"/>
      <c r="V79" s="61">
        <v>1.0</v>
      </c>
      <c r="W79" s="61"/>
      <c r="X79" s="62"/>
    </row>
    <row r="80" ht="14.25" customHeight="1">
      <c r="A80" s="14"/>
      <c r="B80" s="15"/>
      <c r="C80" s="50" t="s">
        <v>130</v>
      </c>
      <c r="D80" s="51" t="s">
        <v>131</v>
      </c>
      <c r="E80" s="65"/>
      <c r="F80" s="53"/>
      <c r="G80" s="54"/>
      <c r="H80" s="55"/>
      <c r="I80" s="54"/>
      <c r="J80" s="53"/>
      <c r="K80" s="54"/>
      <c r="L80" s="56"/>
      <c r="M80" s="66"/>
      <c r="N80" s="61"/>
      <c r="O80" s="59"/>
      <c r="P80" s="55"/>
      <c r="Q80" s="66"/>
      <c r="R80" s="53"/>
      <c r="S80" s="54"/>
      <c r="T80" s="56"/>
      <c r="U80" s="61"/>
      <c r="V80" s="61">
        <v>3.0</v>
      </c>
      <c r="W80" s="61"/>
      <c r="X80" s="62">
        <v>1.0</v>
      </c>
    </row>
    <row r="81" ht="14.25" customHeight="1">
      <c r="A81" s="14"/>
      <c r="B81" s="15"/>
      <c r="C81" s="64" t="s">
        <v>132</v>
      </c>
      <c r="D81" s="51" t="s">
        <v>133</v>
      </c>
      <c r="E81" s="65"/>
      <c r="F81" s="53"/>
      <c r="G81" s="54"/>
      <c r="H81" s="55"/>
      <c r="I81" s="54"/>
      <c r="J81" s="53"/>
      <c r="K81" s="54"/>
      <c r="L81" s="56"/>
      <c r="M81" s="66"/>
      <c r="N81" s="61"/>
      <c r="O81" s="59"/>
      <c r="P81" s="55"/>
      <c r="Q81" s="66"/>
      <c r="R81" s="53"/>
      <c r="S81" s="54"/>
      <c r="T81" s="56"/>
      <c r="U81" s="61"/>
      <c r="V81" s="61"/>
      <c r="W81" s="61"/>
      <c r="X81" s="62"/>
    </row>
    <row r="82" ht="14.25" customHeight="1">
      <c r="A82" s="14"/>
      <c r="B82" s="15"/>
      <c r="C82" s="63"/>
      <c r="D82" s="51" t="s">
        <v>134</v>
      </c>
      <c r="E82" s="65">
        <v>10.0</v>
      </c>
      <c r="F82" s="53">
        <v>9.0</v>
      </c>
      <c r="G82" s="54">
        <f>E82-F82</f>
        <v>1</v>
      </c>
      <c r="H82" s="55">
        <f>F82/E82</f>
        <v>0.9</v>
      </c>
      <c r="I82" s="54">
        <v>20.0</v>
      </c>
      <c r="J82" s="53">
        <v>2.0</v>
      </c>
      <c r="K82" s="54">
        <f>I82-J82</f>
        <v>18</v>
      </c>
      <c r="L82" s="56">
        <f>J82/I82</f>
        <v>0.1</v>
      </c>
      <c r="M82" s="66"/>
      <c r="N82" s="61"/>
      <c r="O82" s="59"/>
      <c r="P82" s="55"/>
      <c r="Q82" s="66"/>
      <c r="R82" s="53"/>
      <c r="S82" s="54"/>
      <c r="T82" s="56"/>
      <c r="U82" s="61"/>
      <c r="V82" s="61"/>
      <c r="W82" s="61"/>
      <c r="X82" s="62"/>
    </row>
    <row r="83" ht="14.25" customHeight="1">
      <c r="A83" s="14"/>
      <c r="B83" s="15"/>
      <c r="C83" s="50" t="s">
        <v>135</v>
      </c>
      <c r="D83" s="51" t="s">
        <v>136</v>
      </c>
      <c r="E83" s="65"/>
      <c r="F83" s="53"/>
      <c r="G83" s="54"/>
      <c r="H83" s="55"/>
      <c r="I83" s="54"/>
      <c r="J83" s="53"/>
      <c r="K83" s="54"/>
      <c r="L83" s="56"/>
      <c r="M83" s="66"/>
      <c r="N83" s="61"/>
      <c r="O83" s="59"/>
      <c r="P83" s="55"/>
      <c r="Q83" s="66"/>
      <c r="R83" s="53"/>
      <c r="S83" s="54"/>
      <c r="T83" s="56"/>
      <c r="U83" s="61"/>
      <c r="V83" s="61"/>
      <c r="W83" s="61"/>
      <c r="X83" s="62"/>
    </row>
    <row r="84" ht="14.25" customHeight="1">
      <c r="A84" s="14"/>
      <c r="B84" s="63"/>
      <c r="C84" s="50" t="s">
        <v>137</v>
      </c>
      <c r="D84" s="51" t="s">
        <v>138</v>
      </c>
      <c r="E84" s="65"/>
      <c r="F84" s="53"/>
      <c r="G84" s="54"/>
      <c r="H84" s="55"/>
      <c r="I84" s="54"/>
      <c r="J84" s="53"/>
      <c r="K84" s="54"/>
      <c r="L84" s="56"/>
      <c r="M84" s="66"/>
      <c r="N84" s="61"/>
      <c r="O84" s="59"/>
      <c r="P84" s="55"/>
      <c r="Q84" s="66"/>
      <c r="R84" s="53"/>
      <c r="S84" s="54"/>
      <c r="T84" s="56"/>
      <c r="U84" s="61"/>
      <c r="V84" s="61"/>
      <c r="W84" s="61"/>
      <c r="X84" s="62"/>
    </row>
    <row r="85" ht="14.25" customHeight="1">
      <c r="A85" s="14"/>
      <c r="B85" s="64" t="s">
        <v>139</v>
      </c>
      <c r="C85" s="64" t="s">
        <v>140</v>
      </c>
      <c r="D85" s="51" t="s">
        <v>141</v>
      </c>
      <c r="E85" s="65">
        <v>8.0</v>
      </c>
      <c r="F85" s="53">
        <v>1.0</v>
      </c>
      <c r="G85" s="54">
        <f>E85-F85</f>
        <v>7</v>
      </c>
      <c r="H85" s="55">
        <f>F85/E85</f>
        <v>0.125</v>
      </c>
      <c r="I85" s="54">
        <v>12.0</v>
      </c>
      <c r="J85" s="53">
        <v>0.0</v>
      </c>
      <c r="K85" s="54">
        <f>I85-J85</f>
        <v>12</v>
      </c>
      <c r="L85" s="56">
        <f>J85/I85</f>
        <v>0</v>
      </c>
      <c r="M85" s="66"/>
      <c r="N85" s="61"/>
      <c r="O85" s="59"/>
      <c r="P85" s="55"/>
      <c r="Q85" s="66"/>
      <c r="R85" s="53"/>
      <c r="S85" s="54"/>
      <c r="T85" s="56"/>
      <c r="U85" s="61">
        <v>1.0</v>
      </c>
      <c r="V85" s="61">
        <v>1.0</v>
      </c>
      <c r="W85" s="61"/>
      <c r="X85" s="62"/>
    </row>
    <row r="86" ht="14.25" customHeight="1">
      <c r="A86" s="14"/>
      <c r="B86" s="15"/>
      <c r="C86" s="15"/>
      <c r="D86" s="51" t="s">
        <v>142</v>
      </c>
      <c r="E86" s="65"/>
      <c r="F86" s="53"/>
      <c r="G86" s="54"/>
      <c r="H86" s="55"/>
      <c r="I86" s="54"/>
      <c r="J86" s="53"/>
      <c r="K86" s="54"/>
      <c r="L86" s="56"/>
      <c r="M86" s="66"/>
      <c r="N86" s="61"/>
      <c r="O86" s="59"/>
      <c r="P86" s="55"/>
      <c r="Q86" s="66"/>
      <c r="R86" s="53"/>
      <c r="S86" s="54"/>
      <c r="T86" s="56"/>
      <c r="U86" s="61"/>
      <c r="V86" s="61"/>
      <c r="W86" s="61"/>
      <c r="X86" s="62"/>
    </row>
    <row r="87" ht="14.25" customHeight="1">
      <c r="A87" s="14"/>
      <c r="B87" s="15"/>
      <c r="C87" s="63"/>
      <c r="D87" s="51" t="s">
        <v>143</v>
      </c>
      <c r="E87" s="65">
        <v>3.0</v>
      </c>
      <c r="F87" s="53">
        <v>1.0</v>
      </c>
      <c r="G87" s="54">
        <f>E87-F87</f>
        <v>2</v>
      </c>
      <c r="H87" s="55">
        <f>F87/E87</f>
        <v>0.3333333333</v>
      </c>
      <c r="I87" s="54">
        <v>5.0</v>
      </c>
      <c r="J87" s="53">
        <v>0.0</v>
      </c>
      <c r="K87" s="54">
        <f>I87-J87</f>
        <v>5</v>
      </c>
      <c r="L87" s="56">
        <f>J87/I87</f>
        <v>0</v>
      </c>
      <c r="M87" s="66"/>
      <c r="N87" s="61"/>
      <c r="O87" s="59"/>
      <c r="P87" s="55"/>
      <c r="Q87" s="66"/>
      <c r="R87" s="53"/>
      <c r="S87" s="54"/>
      <c r="T87" s="56"/>
      <c r="U87" s="61"/>
      <c r="V87" s="61">
        <v>1.0</v>
      </c>
      <c r="W87" s="61"/>
      <c r="X87" s="62"/>
    </row>
    <row r="88" ht="14.25" customHeight="1">
      <c r="A88" s="14"/>
      <c r="B88" s="15"/>
      <c r="C88" s="50" t="s">
        <v>144</v>
      </c>
      <c r="D88" s="51" t="s">
        <v>145</v>
      </c>
      <c r="E88" s="65"/>
      <c r="F88" s="53"/>
      <c r="G88" s="54"/>
      <c r="H88" s="55"/>
      <c r="I88" s="54"/>
      <c r="J88" s="53"/>
      <c r="K88" s="54"/>
      <c r="L88" s="56"/>
      <c r="M88" s="66"/>
      <c r="N88" s="61"/>
      <c r="O88" s="59"/>
      <c r="P88" s="55"/>
      <c r="Q88" s="66"/>
      <c r="R88" s="53"/>
      <c r="S88" s="54"/>
      <c r="T88" s="56"/>
      <c r="U88" s="61"/>
      <c r="V88" s="61"/>
      <c r="W88" s="61"/>
      <c r="X88" s="62"/>
    </row>
    <row r="89" ht="14.25" customHeight="1">
      <c r="A89" s="14"/>
      <c r="B89" s="15"/>
      <c r="C89" s="50" t="s">
        <v>146</v>
      </c>
      <c r="D89" s="51" t="s">
        <v>147</v>
      </c>
      <c r="E89" s="65"/>
      <c r="F89" s="53"/>
      <c r="G89" s="54"/>
      <c r="H89" s="55"/>
      <c r="I89" s="54"/>
      <c r="J89" s="53"/>
      <c r="K89" s="54"/>
      <c r="L89" s="56"/>
      <c r="M89" s="66"/>
      <c r="N89" s="61"/>
      <c r="O89" s="59"/>
      <c r="P89" s="55"/>
      <c r="Q89" s="66"/>
      <c r="R89" s="53"/>
      <c r="S89" s="54"/>
      <c r="T89" s="56"/>
      <c r="U89" s="61"/>
      <c r="V89" s="61">
        <v>1.0</v>
      </c>
      <c r="W89" s="61"/>
      <c r="X89" s="62"/>
    </row>
    <row r="90" ht="14.25" customHeight="1">
      <c r="A90" s="14"/>
      <c r="B90" s="15"/>
      <c r="C90" s="50" t="s">
        <v>148</v>
      </c>
      <c r="D90" s="51" t="s">
        <v>149</v>
      </c>
      <c r="E90" s="65"/>
      <c r="F90" s="53"/>
      <c r="G90" s="54"/>
      <c r="H90" s="55"/>
      <c r="I90" s="54"/>
      <c r="J90" s="53"/>
      <c r="K90" s="54"/>
      <c r="L90" s="56"/>
      <c r="M90" s="66"/>
      <c r="N90" s="61"/>
      <c r="O90" s="59"/>
      <c r="P90" s="55"/>
      <c r="Q90" s="66"/>
      <c r="R90" s="53"/>
      <c r="S90" s="54"/>
      <c r="T90" s="56"/>
      <c r="U90" s="61"/>
      <c r="V90" s="61"/>
      <c r="W90" s="61"/>
      <c r="X90" s="62"/>
    </row>
    <row r="91" ht="14.25" customHeight="1">
      <c r="A91" s="14"/>
      <c r="B91" s="63"/>
      <c r="C91" s="50" t="s">
        <v>150</v>
      </c>
      <c r="D91" s="51" t="s">
        <v>151</v>
      </c>
      <c r="E91" s="65"/>
      <c r="F91" s="53"/>
      <c r="G91" s="54"/>
      <c r="H91" s="55"/>
      <c r="I91" s="54"/>
      <c r="J91" s="53"/>
      <c r="K91" s="54"/>
      <c r="L91" s="56"/>
      <c r="M91" s="66"/>
      <c r="N91" s="61"/>
      <c r="O91" s="59"/>
      <c r="P91" s="55"/>
      <c r="Q91" s="66"/>
      <c r="R91" s="53"/>
      <c r="S91" s="54"/>
      <c r="T91" s="56"/>
      <c r="U91" s="61"/>
      <c r="V91" s="61">
        <v>1.0</v>
      </c>
      <c r="W91" s="61"/>
      <c r="X91" s="62"/>
    </row>
    <row r="92" ht="14.25" customHeight="1">
      <c r="A92" s="14"/>
      <c r="B92" s="64" t="s">
        <v>152</v>
      </c>
      <c r="C92" s="50" t="s">
        <v>153</v>
      </c>
      <c r="D92" s="51" t="s">
        <v>154</v>
      </c>
      <c r="E92" s="65"/>
      <c r="F92" s="53"/>
      <c r="G92" s="54"/>
      <c r="H92" s="55"/>
      <c r="I92" s="54">
        <v>8.0</v>
      </c>
      <c r="J92" s="53">
        <v>2.0</v>
      </c>
      <c r="K92" s="54">
        <f t="shared" ref="K92:K93" si="23">I92-J92</f>
        <v>6</v>
      </c>
      <c r="L92" s="56">
        <f t="shared" ref="L92:L93" si="24">J92/I92</f>
        <v>0.25</v>
      </c>
      <c r="M92" s="66"/>
      <c r="N92" s="61"/>
      <c r="O92" s="59"/>
      <c r="P92" s="55"/>
      <c r="Q92" s="66"/>
      <c r="R92" s="53"/>
      <c r="S92" s="54"/>
      <c r="T92" s="56"/>
      <c r="U92" s="61"/>
      <c r="V92" s="61"/>
      <c r="W92" s="61"/>
      <c r="X92" s="62"/>
    </row>
    <row r="93" ht="14.25" customHeight="1">
      <c r="A93" s="14"/>
      <c r="B93" s="15"/>
      <c r="C93" s="64" t="s">
        <v>155</v>
      </c>
      <c r="D93" s="51" t="s">
        <v>156</v>
      </c>
      <c r="E93" s="65">
        <v>23.0</v>
      </c>
      <c r="F93" s="53">
        <v>7.0</v>
      </c>
      <c r="G93" s="54">
        <f t="shared" ref="G93:G97" si="25">E93-F93</f>
        <v>16</v>
      </c>
      <c r="H93" s="55">
        <f t="shared" ref="H93:H97" si="26">F93/E93</f>
        <v>0.3043478261</v>
      </c>
      <c r="I93" s="54">
        <v>30.0</v>
      </c>
      <c r="J93" s="53">
        <v>4.0</v>
      </c>
      <c r="K93" s="54">
        <f t="shared" si="23"/>
        <v>26</v>
      </c>
      <c r="L93" s="56">
        <f t="shared" si="24"/>
        <v>0.1333333333</v>
      </c>
      <c r="M93" s="66"/>
      <c r="N93" s="61"/>
      <c r="O93" s="59"/>
      <c r="P93" s="55"/>
      <c r="Q93" s="66"/>
      <c r="R93" s="53"/>
      <c r="S93" s="54"/>
      <c r="T93" s="56"/>
      <c r="U93" s="61"/>
      <c r="V93" s="61"/>
      <c r="W93" s="61"/>
      <c r="X93" s="62"/>
    </row>
    <row r="94" ht="14.25" customHeight="1">
      <c r="A94" s="72"/>
      <c r="B94" s="63"/>
      <c r="C94" s="63"/>
      <c r="D94" s="51" t="s">
        <v>157</v>
      </c>
      <c r="E94" s="65">
        <v>18.0</v>
      </c>
      <c r="F94" s="53">
        <v>7.0</v>
      </c>
      <c r="G94" s="54">
        <f t="shared" si="25"/>
        <v>11</v>
      </c>
      <c r="H94" s="55">
        <f t="shared" si="26"/>
        <v>0.3888888889</v>
      </c>
      <c r="I94" s="54"/>
      <c r="J94" s="53"/>
      <c r="K94" s="54"/>
      <c r="L94" s="56"/>
      <c r="M94" s="66"/>
      <c r="N94" s="61"/>
      <c r="O94" s="59"/>
      <c r="P94" s="55"/>
      <c r="Q94" s="66">
        <v>2.0</v>
      </c>
      <c r="R94" s="53">
        <v>1.0</v>
      </c>
      <c r="S94" s="54">
        <f t="shared" ref="S94:S96" si="31">Q94-R94</f>
        <v>1</v>
      </c>
      <c r="T94" s="56">
        <f t="shared" ref="T94:T96" si="32">R94/Q94</f>
        <v>0.5</v>
      </c>
      <c r="U94" s="61"/>
      <c r="V94" s="61"/>
      <c r="W94" s="61"/>
      <c r="X94" s="62"/>
    </row>
    <row r="95" ht="14.25" customHeight="1">
      <c r="A95" s="73" t="s">
        <v>158</v>
      </c>
      <c r="B95" s="74"/>
      <c r="C95" s="74"/>
      <c r="D95" s="75"/>
      <c r="E95" s="76">
        <f t="shared" ref="E95:F95" si="27">SUM(E11:E94)</f>
        <v>911</v>
      </c>
      <c r="F95" s="77">
        <f t="shared" si="27"/>
        <v>608</v>
      </c>
      <c r="G95" s="77">
        <f t="shared" si="25"/>
        <v>303</v>
      </c>
      <c r="H95" s="33">
        <f t="shared" si="26"/>
        <v>0.6673984632</v>
      </c>
      <c r="I95" s="32">
        <f t="shared" ref="I95:J95" si="28">SUM(I11:I94)</f>
        <v>1011</v>
      </c>
      <c r="J95" s="32">
        <f t="shared" si="28"/>
        <v>436</v>
      </c>
      <c r="K95" s="32">
        <f t="shared" ref="K95:K97" si="34">I95-J95</f>
        <v>575</v>
      </c>
      <c r="L95" s="78">
        <f t="shared" ref="L95:L97" si="35">J95/I95</f>
        <v>0.431256182</v>
      </c>
      <c r="M95" s="79">
        <f t="shared" ref="M95:N95" si="29">SUM(M11:M94)</f>
        <v>10</v>
      </c>
      <c r="N95" s="79">
        <f t="shared" si="29"/>
        <v>0</v>
      </c>
      <c r="O95" s="80">
        <f t="shared" ref="O95:O96" si="36">M95-N95</f>
        <v>10</v>
      </c>
      <c r="P95" s="33">
        <f t="shared" ref="P95:P96" si="37">N95/M95</f>
        <v>0</v>
      </c>
      <c r="Q95" s="79">
        <f t="shared" ref="Q95:R95" si="30">SUM(Q11:Q94)</f>
        <v>22</v>
      </c>
      <c r="R95" s="79">
        <f t="shared" si="30"/>
        <v>13</v>
      </c>
      <c r="S95" s="81">
        <f t="shared" si="31"/>
        <v>9</v>
      </c>
      <c r="T95" s="78">
        <f t="shared" si="32"/>
        <v>0.5909090909</v>
      </c>
      <c r="U95" s="77">
        <f t="shared" ref="U95:X95" si="33">SUM(U11:U94)</f>
        <v>8</v>
      </c>
      <c r="V95" s="77">
        <f t="shared" si="33"/>
        <v>44</v>
      </c>
      <c r="W95" s="77">
        <f t="shared" si="33"/>
        <v>1</v>
      </c>
      <c r="X95" s="82">
        <f t="shared" si="33"/>
        <v>2</v>
      </c>
    </row>
    <row r="96" ht="14.25" customHeight="1">
      <c r="A96" s="83" t="s">
        <v>159</v>
      </c>
      <c r="B96" s="84" t="s">
        <v>160</v>
      </c>
      <c r="C96" s="84" t="s">
        <v>161</v>
      </c>
      <c r="D96" s="85" t="s">
        <v>162</v>
      </c>
      <c r="E96" s="86">
        <v>2.0</v>
      </c>
      <c r="F96" s="87">
        <v>0.0</v>
      </c>
      <c r="G96" s="88">
        <f t="shared" si="25"/>
        <v>2</v>
      </c>
      <c r="H96" s="89">
        <f t="shared" si="26"/>
        <v>0</v>
      </c>
      <c r="I96" s="88">
        <v>4.0</v>
      </c>
      <c r="J96" s="87">
        <v>1.0</v>
      </c>
      <c r="K96" s="90">
        <f t="shared" si="34"/>
        <v>3</v>
      </c>
      <c r="L96" s="91">
        <f t="shared" si="35"/>
        <v>0.25</v>
      </c>
      <c r="M96" s="88">
        <v>2.0</v>
      </c>
      <c r="N96" s="87">
        <v>2.0</v>
      </c>
      <c r="O96" s="90">
        <f t="shared" si="36"/>
        <v>0</v>
      </c>
      <c r="P96" s="89">
        <f t="shared" si="37"/>
        <v>1</v>
      </c>
      <c r="Q96" s="88">
        <v>2.0</v>
      </c>
      <c r="R96" s="87">
        <v>0.0</v>
      </c>
      <c r="S96" s="90">
        <f t="shared" si="31"/>
        <v>2</v>
      </c>
      <c r="T96" s="91">
        <f t="shared" si="32"/>
        <v>0</v>
      </c>
      <c r="U96" s="92"/>
      <c r="V96" s="87"/>
      <c r="W96" s="87"/>
      <c r="X96" s="93"/>
    </row>
    <row r="97" ht="14.25" customHeight="1">
      <c r="A97" s="14"/>
      <c r="B97" s="15"/>
      <c r="C97" s="15"/>
      <c r="D97" s="85" t="s">
        <v>163</v>
      </c>
      <c r="E97" s="94">
        <v>5.0</v>
      </c>
      <c r="F97" s="95">
        <v>3.0</v>
      </c>
      <c r="G97" s="96">
        <f t="shared" si="25"/>
        <v>2</v>
      </c>
      <c r="H97" s="97">
        <f t="shared" si="26"/>
        <v>0.6</v>
      </c>
      <c r="I97" s="96">
        <v>15.0</v>
      </c>
      <c r="J97" s="95">
        <v>7.0</v>
      </c>
      <c r="K97" s="98">
        <f t="shared" si="34"/>
        <v>8</v>
      </c>
      <c r="L97" s="99">
        <f t="shared" si="35"/>
        <v>0.4666666667</v>
      </c>
      <c r="M97" s="96"/>
      <c r="N97" s="95"/>
      <c r="O97" s="98"/>
      <c r="P97" s="97"/>
      <c r="Q97" s="96"/>
      <c r="R97" s="95"/>
      <c r="S97" s="98"/>
      <c r="T97" s="99"/>
      <c r="U97" s="100">
        <v>7.0</v>
      </c>
      <c r="V97" s="95">
        <v>2.0</v>
      </c>
      <c r="W97" s="95">
        <v>1.0</v>
      </c>
      <c r="X97" s="101">
        <v>1.0</v>
      </c>
    </row>
    <row r="98" ht="14.25" customHeight="1">
      <c r="A98" s="14"/>
      <c r="B98" s="15"/>
      <c r="C98" s="63"/>
      <c r="D98" s="85" t="s">
        <v>164</v>
      </c>
      <c r="E98" s="94"/>
      <c r="F98" s="95"/>
      <c r="G98" s="96"/>
      <c r="H98" s="97"/>
      <c r="I98" s="96"/>
      <c r="J98" s="95"/>
      <c r="K98" s="98"/>
      <c r="L98" s="99"/>
      <c r="M98" s="96"/>
      <c r="N98" s="95"/>
      <c r="O98" s="98"/>
      <c r="P98" s="97"/>
      <c r="Q98" s="96"/>
      <c r="R98" s="95"/>
      <c r="S98" s="98"/>
      <c r="T98" s="99"/>
      <c r="U98" s="100"/>
      <c r="V98" s="95"/>
      <c r="W98" s="95"/>
      <c r="X98" s="101"/>
    </row>
    <row r="99" ht="14.25" customHeight="1">
      <c r="A99" s="14"/>
      <c r="B99" s="15"/>
      <c r="C99" s="102" t="s">
        <v>165</v>
      </c>
      <c r="D99" s="85" t="s">
        <v>166</v>
      </c>
      <c r="E99" s="94"/>
      <c r="F99" s="95"/>
      <c r="G99" s="96"/>
      <c r="H99" s="97"/>
      <c r="I99" s="96"/>
      <c r="J99" s="95"/>
      <c r="K99" s="98">
        <f t="shared" ref="K99:K103" si="38">I99-J99</f>
        <v>0</v>
      </c>
      <c r="L99" s="99" t="str">
        <f t="shared" ref="L99:L103" si="39">J99/I99</f>
        <v>#DIV/0!</v>
      </c>
      <c r="M99" s="96"/>
      <c r="N99" s="95"/>
      <c r="O99" s="98"/>
      <c r="P99" s="97"/>
      <c r="Q99" s="96"/>
      <c r="R99" s="95"/>
      <c r="S99" s="98"/>
      <c r="T99" s="99"/>
      <c r="U99" s="100"/>
      <c r="V99" s="95">
        <v>1.0</v>
      </c>
      <c r="W99" s="95"/>
      <c r="X99" s="101"/>
    </row>
    <row r="100" ht="14.25" customHeight="1">
      <c r="A100" s="14"/>
      <c r="B100" s="15"/>
      <c r="C100" s="102" t="s">
        <v>167</v>
      </c>
      <c r="D100" s="85" t="s">
        <v>168</v>
      </c>
      <c r="E100" s="94">
        <v>13.0</v>
      </c>
      <c r="F100" s="95">
        <v>7.0</v>
      </c>
      <c r="G100" s="96">
        <f>E100-F100</f>
        <v>6</v>
      </c>
      <c r="H100" s="97">
        <f>F100/E100</f>
        <v>0.5384615385</v>
      </c>
      <c r="I100" s="96">
        <v>20.0</v>
      </c>
      <c r="J100" s="95">
        <v>8.0</v>
      </c>
      <c r="K100" s="98">
        <f t="shared" si="38"/>
        <v>12</v>
      </c>
      <c r="L100" s="99">
        <f t="shared" si="39"/>
        <v>0.4</v>
      </c>
      <c r="M100" s="96"/>
      <c r="N100" s="95"/>
      <c r="O100" s="98"/>
      <c r="P100" s="97"/>
      <c r="Q100" s="96"/>
      <c r="R100" s="95"/>
      <c r="S100" s="98"/>
      <c r="T100" s="99"/>
      <c r="U100" s="100"/>
      <c r="V100" s="95"/>
      <c r="W100" s="95"/>
      <c r="X100" s="101"/>
    </row>
    <row r="101" ht="14.25" customHeight="1">
      <c r="A101" s="14"/>
      <c r="B101" s="15"/>
      <c r="C101" s="102" t="s">
        <v>169</v>
      </c>
      <c r="D101" s="85" t="s">
        <v>170</v>
      </c>
      <c r="E101" s="94"/>
      <c r="F101" s="95"/>
      <c r="G101" s="96"/>
      <c r="H101" s="97"/>
      <c r="I101" s="96"/>
      <c r="J101" s="95"/>
      <c r="K101" s="98">
        <f t="shared" si="38"/>
        <v>0</v>
      </c>
      <c r="L101" s="99" t="str">
        <f t="shared" si="39"/>
        <v>#DIV/0!</v>
      </c>
      <c r="M101" s="96"/>
      <c r="N101" s="95"/>
      <c r="O101" s="98"/>
      <c r="P101" s="97"/>
      <c r="Q101" s="96"/>
      <c r="R101" s="95"/>
      <c r="S101" s="98"/>
      <c r="T101" s="99"/>
      <c r="U101" s="100"/>
      <c r="V101" s="95"/>
      <c r="W101" s="95"/>
      <c r="X101" s="101"/>
    </row>
    <row r="102" ht="14.25" customHeight="1">
      <c r="A102" s="14"/>
      <c r="B102" s="15"/>
      <c r="C102" s="102" t="s">
        <v>171</v>
      </c>
      <c r="D102" s="85" t="s">
        <v>172</v>
      </c>
      <c r="E102" s="94">
        <v>13.0</v>
      </c>
      <c r="F102" s="95">
        <v>3.0</v>
      </c>
      <c r="G102" s="96">
        <f>E102-F102</f>
        <v>10</v>
      </c>
      <c r="H102" s="97">
        <f>F102/E102</f>
        <v>0.2307692308</v>
      </c>
      <c r="I102" s="96">
        <v>7.0</v>
      </c>
      <c r="J102" s="95">
        <v>0.0</v>
      </c>
      <c r="K102" s="98">
        <f t="shared" si="38"/>
        <v>7</v>
      </c>
      <c r="L102" s="99">
        <f t="shared" si="39"/>
        <v>0</v>
      </c>
      <c r="M102" s="96"/>
      <c r="N102" s="95"/>
      <c r="O102" s="98"/>
      <c r="P102" s="97"/>
      <c r="Q102" s="96"/>
      <c r="R102" s="95"/>
      <c r="S102" s="98"/>
      <c r="T102" s="99"/>
      <c r="U102" s="100"/>
      <c r="V102" s="95"/>
      <c r="W102" s="95"/>
      <c r="X102" s="101"/>
    </row>
    <row r="103" ht="14.25" customHeight="1">
      <c r="A103" s="14"/>
      <c r="B103" s="63"/>
      <c r="C103" s="102" t="s">
        <v>173</v>
      </c>
      <c r="D103" s="85" t="s">
        <v>174</v>
      </c>
      <c r="E103" s="94"/>
      <c r="F103" s="95"/>
      <c r="G103" s="96"/>
      <c r="H103" s="97"/>
      <c r="I103" s="96"/>
      <c r="J103" s="95"/>
      <c r="K103" s="98">
        <f t="shared" si="38"/>
        <v>0</v>
      </c>
      <c r="L103" s="99" t="str">
        <f t="shared" si="39"/>
        <v>#DIV/0!</v>
      </c>
      <c r="M103" s="96"/>
      <c r="N103" s="95"/>
      <c r="O103" s="98"/>
      <c r="P103" s="97"/>
      <c r="Q103" s="96"/>
      <c r="R103" s="95"/>
      <c r="S103" s="98"/>
      <c r="T103" s="99"/>
      <c r="U103" s="100"/>
      <c r="V103" s="95"/>
      <c r="W103" s="95"/>
      <c r="X103" s="101"/>
    </row>
    <row r="104" ht="14.25" customHeight="1">
      <c r="A104" s="14"/>
      <c r="B104" s="84" t="s">
        <v>175</v>
      </c>
      <c r="C104" s="102" t="s">
        <v>176</v>
      </c>
      <c r="D104" s="85" t="s">
        <v>177</v>
      </c>
      <c r="E104" s="94"/>
      <c r="F104" s="95"/>
      <c r="G104" s="96"/>
      <c r="H104" s="97"/>
      <c r="I104" s="96"/>
      <c r="J104" s="95"/>
      <c r="K104" s="98"/>
      <c r="L104" s="99"/>
      <c r="M104" s="96"/>
      <c r="N104" s="95"/>
      <c r="O104" s="98"/>
      <c r="P104" s="97"/>
      <c r="Q104" s="96"/>
      <c r="R104" s="95"/>
      <c r="S104" s="98"/>
      <c r="T104" s="99"/>
      <c r="U104" s="100"/>
      <c r="V104" s="95"/>
      <c r="W104" s="95"/>
      <c r="X104" s="101"/>
    </row>
    <row r="105" ht="14.25" customHeight="1">
      <c r="A105" s="14"/>
      <c r="B105" s="15"/>
      <c r="C105" s="102" t="s">
        <v>178</v>
      </c>
      <c r="D105" s="85" t="s">
        <v>179</v>
      </c>
      <c r="E105" s="94"/>
      <c r="F105" s="95"/>
      <c r="G105" s="96"/>
      <c r="H105" s="97"/>
      <c r="I105" s="96"/>
      <c r="J105" s="95"/>
      <c r="K105" s="98"/>
      <c r="L105" s="99"/>
      <c r="M105" s="96"/>
      <c r="N105" s="95"/>
      <c r="O105" s="98"/>
      <c r="P105" s="97"/>
      <c r="Q105" s="96"/>
      <c r="R105" s="95"/>
      <c r="S105" s="98"/>
      <c r="T105" s="99"/>
      <c r="U105" s="100"/>
      <c r="V105" s="95"/>
      <c r="W105" s="95"/>
      <c r="X105" s="101"/>
    </row>
    <row r="106" ht="14.25" customHeight="1">
      <c r="A106" s="14"/>
      <c r="B106" s="15"/>
      <c r="C106" s="102" t="s">
        <v>180</v>
      </c>
      <c r="D106" s="85" t="s">
        <v>181</v>
      </c>
      <c r="E106" s="94"/>
      <c r="F106" s="95"/>
      <c r="G106" s="96"/>
      <c r="H106" s="97"/>
      <c r="I106" s="96"/>
      <c r="J106" s="95"/>
      <c r="K106" s="98">
        <f t="shared" ref="K106:K109" si="40">I106-J106</f>
        <v>0</v>
      </c>
      <c r="L106" s="99" t="str">
        <f t="shared" ref="L106:L109" si="41">J106/I106</f>
        <v>#DIV/0!</v>
      </c>
      <c r="M106" s="96"/>
      <c r="N106" s="95"/>
      <c r="O106" s="98"/>
      <c r="P106" s="97"/>
      <c r="Q106" s="96"/>
      <c r="R106" s="95"/>
      <c r="S106" s="98"/>
      <c r="T106" s="99"/>
      <c r="U106" s="100"/>
      <c r="V106" s="95">
        <v>2.0</v>
      </c>
      <c r="W106" s="95"/>
      <c r="X106" s="101"/>
    </row>
    <row r="107" ht="14.25" customHeight="1">
      <c r="A107" s="14"/>
      <c r="B107" s="15"/>
      <c r="C107" s="84" t="s">
        <v>182</v>
      </c>
      <c r="D107" s="85" t="s">
        <v>183</v>
      </c>
      <c r="E107" s="94">
        <v>8.0</v>
      </c>
      <c r="F107" s="95">
        <v>3.0</v>
      </c>
      <c r="G107" s="96">
        <f>E107-F107</f>
        <v>5</v>
      </c>
      <c r="H107" s="97">
        <f>F107/E107</f>
        <v>0.375</v>
      </c>
      <c r="I107" s="96">
        <v>10.0</v>
      </c>
      <c r="J107" s="95">
        <v>2.0</v>
      </c>
      <c r="K107" s="98">
        <f t="shared" si="40"/>
        <v>8</v>
      </c>
      <c r="L107" s="99">
        <f t="shared" si="41"/>
        <v>0.2</v>
      </c>
      <c r="M107" s="96"/>
      <c r="N107" s="95"/>
      <c r="O107" s="98"/>
      <c r="P107" s="97"/>
      <c r="Q107" s="96"/>
      <c r="R107" s="95"/>
      <c r="S107" s="98"/>
      <c r="T107" s="99"/>
      <c r="U107" s="100"/>
      <c r="V107" s="95"/>
      <c r="W107" s="95"/>
      <c r="X107" s="101"/>
    </row>
    <row r="108" ht="14.25" customHeight="1">
      <c r="A108" s="14"/>
      <c r="B108" s="15"/>
      <c r="C108" s="63"/>
      <c r="D108" s="85" t="s">
        <v>184</v>
      </c>
      <c r="E108" s="94"/>
      <c r="F108" s="95"/>
      <c r="G108" s="96"/>
      <c r="H108" s="97"/>
      <c r="I108" s="96"/>
      <c r="J108" s="95"/>
      <c r="K108" s="98">
        <f t="shared" si="40"/>
        <v>0</v>
      </c>
      <c r="L108" s="99" t="str">
        <f t="shared" si="41"/>
        <v>#DIV/0!</v>
      </c>
      <c r="M108" s="96"/>
      <c r="N108" s="95"/>
      <c r="O108" s="98"/>
      <c r="P108" s="97"/>
      <c r="Q108" s="96"/>
      <c r="R108" s="95"/>
      <c r="S108" s="98"/>
      <c r="T108" s="99"/>
      <c r="U108" s="100"/>
      <c r="V108" s="95"/>
      <c r="W108" s="95"/>
      <c r="X108" s="101"/>
    </row>
    <row r="109" ht="14.25" customHeight="1">
      <c r="A109" s="14"/>
      <c r="B109" s="15"/>
      <c r="C109" s="102" t="s">
        <v>185</v>
      </c>
      <c r="D109" s="85" t="s">
        <v>68</v>
      </c>
      <c r="E109" s="94"/>
      <c r="F109" s="95"/>
      <c r="G109" s="96"/>
      <c r="H109" s="97"/>
      <c r="I109" s="96">
        <v>10.0</v>
      </c>
      <c r="J109" s="95">
        <v>0.0</v>
      </c>
      <c r="K109" s="98">
        <f t="shared" si="40"/>
        <v>10</v>
      </c>
      <c r="L109" s="99">
        <f t="shared" si="41"/>
        <v>0</v>
      </c>
      <c r="M109" s="96"/>
      <c r="N109" s="95"/>
      <c r="O109" s="98"/>
      <c r="P109" s="97"/>
      <c r="Q109" s="96"/>
      <c r="R109" s="95"/>
      <c r="S109" s="98"/>
      <c r="T109" s="99"/>
      <c r="U109" s="100"/>
      <c r="V109" s="95"/>
      <c r="W109" s="95"/>
      <c r="X109" s="101"/>
    </row>
    <row r="110" ht="14.25" customHeight="1">
      <c r="A110" s="14"/>
      <c r="B110" s="15"/>
      <c r="C110" s="102" t="s">
        <v>186</v>
      </c>
      <c r="D110" s="85" t="s">
        <v>187</v>
      </c>
      <c r="E110" s="94"/>
      <c r="F110" s="95"/>
      <c r="G110" s="96"/>
      <c r="H110" s="97"/>
      <c r="I110" s="96"/>
      <c r="J110" s="95"/>
      <c r="K110" s="98"/>
      <c r="L110" s="99"/>
      <c r="M110" s="96"/>
      <c r="N110" s="95"/>
      <c r="O110" s="98"/>
      <c r="P110" s="97"/>
      <c r="Q110" s="96"/>
      <c r="R110" s="95"/>
      <c r="S110" s="98"/>
      <c r="T110" s="99"/>
      <c r="U110" s="100"/>
      <c r="V110" s="95"/>
      <c r="W110" s="95"/>
      <c r="X110" s="101"/>
    </row>
    <row r="111" ht="14.25" customHeight="1">
      <c r="A111" s="14"/>
      <c r="B111" s="15"/>
      <c r="C111" s="102" t="s">
        <v>188</v>
      </c>
      <c r="D111" s="85" t="s">
        <v>189</v>
      </c>
      <c r="E111" s="94"/>
      <c r="F111" s="95"/>
      <c r="G111" s="96"/>
      <c r="H111" s="97"/>
      <c r="I111" s="96"/>
      <c r="J111" s="95"/>
      <c r="K111" s="98"/>
      <c r="L111" s="99"/>
      <c r="M111" s="96"/>
      <c r="N111" s="95"/>
      <c r="O111" s="98"/>
      <c r="P111" s="97"/>
      <c r="Q111" s="96"/>
      <c r="R111" s="95"/>
      <c r="S111" s="98"/>
      <c r="T111" s="99"/>
      <c r="U111" s="100"/>
      <c r="V111" s="95"/>
      <c r="W111" s="95"/>
      <c r="X111" s="101"/>
    </row>
    <row r="112" ht="14.25" customHeight="1">
      <c r="A112" s="14"/>
      <c r="B112" s="15"/>
      <c r="C112" s="102" t="s">
        <v>190</v>
      </c>
      <c r="D112" s="85" t="s">
        <v>191</v>
      </c>
      <c r="E112" s="94"/>
      <c r="F112" s="95"/>
      <c r="G112" s="96"/>
      <c r="H112" s="97"/>
      <c r="I112" s="96"/>
      <c r="J112" s="95"/>
      <c r="K112" s="98"/>
      <c r="L112" s="99"/>
      <c r="M112" s="96"/>
      <c r="N112" s="95"/>
      <c r="O112" s="98"/>
      <c r="P112" s="97"/>
      <c r="Q112" s="96"/>
      <c r="R112" s="95"/>
      <c r="S112" s="98"/>
      <c r="T112" s="99"/>
      <c r="U112" s="100"/>
      <c r="V112" s="95"/>
      <c r="W112" s="95"/>
      <c r="X112" s="101"/>
    </row>
    <row r="113" ht="14.25" customHeight="1">
      <c r="A113" s="14"/>
      <c r="B113" s="15"/>
      <c r="C113" s="102" t="s">
        <v>192</v>
      </c>
      <c r="D113" s="85" t="s">
        <v>193</v>
      </c>
      <c r="E113" s="94"/>
      <c r="F113" s="95"/>
      <c r="G113" s="96"/>
      <c r="H113" s="97"/>
      <c r="I113" s="96"/>
      <c r="J113" s="95"/>
      <c r="K113" s="98"/>
      <c r="L113" s="99"/>
      <c r="M113" s="96"/>
      <c r="N113" s="95"/>
      <c r="O113" s="98"/>
      <c r="P113" s="97"/>
      <c r="Q113" s="96"/>
      <c r="R113" s="95"/>
      <c r="S113" s="98"/>
      <c r="T113" s="99"/>
      <c r="U113" s="100"/>
      <c r="V113" s="95"/>
      <c r="W113" s="95"/>
      <c r="X113" s="101"/>
    </row>
    <row r="114" ht="14.25" customHeight="1">
      <c r="A114" s="14"/>
      <c r="B114" s="15"/>
      <c r="C114" s="84" t="s">
        <v>194</v>
      </c>
      <c r="D114" s="85" t="s">
        <v>195</v>
      </c>
      <c r="E114" s="94"/>
      <c r="F114" s="95"/>
      <c r="G114" s="96"/>
      <c r="H114" s="97"/>
      <c r="I114" s="96"/>
      <c r="J114" s="95"/>
      <c r="K114" s="98"/>
      <c r="L114" s="99"/>
      <c r="M114" s="96"/>
      <c r="N114" s="95"/>
      <c r="O114" s="98"/>
      <c r="P114" s="97"/>
      <c r="Q114" s="96"/>
      <c r="R114" s="95"/>
      <c r="S114" s="98"/>
      <c r="T114" s="99"/>
      <c r="U114" s="100"/>
      <c r="V114" s="95">
        <v>2.0</v>
      </c>
      <c r="W114" s="95"/>
      <c r="X114" s="101"/>
    </row>
    <row r="115" ht="14.25" customHeight="1">
      <c r="A115" s="14"/>
      <c r="B115" s="15"/>
      <c r="C115" s="15"/>
      <c r="D115" s="85" t="s">
        <v>196</v>
      </c>
      <c r="E115" s="94"/>
      <c r="F115" s="95"/>
      <c r="G115" s="96"/>
      <c r="H115" s="97"/>
      <c r="I115" s="96"/>
      <c r="J115" s="95"/>
      <c r="K115" s="98"/>
      <c r="L115" s="99"/>
      <c r="M115" s="96"/>
      <c r="N115" s="95"/>
      <c r="O115" s="98"/>
      <c r="P115" s="97"/>
      <c r="Q115" s="96"/>
      <c r="R115" s="95"/>
      <c r="S115" s="98"/>
      <c r="T115" s="99"/>
      <c r="U115" s="100"/>
      <c r="V115" s="95"/>
      <c r="W115" s="95"/>
      <c r="X115" s="101"/>
    </row>
    <row r="116" ht="14.25" customHeight="1">
      <c r="A116" s="14"/>
      <c r="B116" s="15"/>
      <c r="C116" s="63"/>
      <c r="D116" s="85" t="s">
        <v>197</v>
      </c>
      <c r="E116" s="94">
        <v>33.0</v>
      </c>
      <c r="F116" s="95">
        <v>21.0</v>
      </c>
      <c r="G116" s="96">
        <f>E116-F116</f>
        <v>12</v>
      </c>
      <c r="H116" s="97">
        <f>F116/E116</f>
        <v>0.6363636364</v>
      </c>
      <c r="I116" s="96">
        <v>3.0</v>
      </c>
      <c r="J116" s="95">
        <v>3.0</v>
      </c>
      <c r="K116" s="98">
        <f>I116-J116</f>
        <v>0</v>
      </c>
      <c r="L116" s="99">
        <f>J116/I116</f>
        <v>1</v>
      </c>
      <c r="M116" s="96"/>
      <c r="N116" s="95"/>
      <c r="O116" s="98"/>
      <c r="P116" s="97"/>
      <c r="Q116" s="96"/>
      <c r="R116" s="95"/>
      <c r="S116" s="98"/>
      <c r="T116" s="99"/>
      <c r="U116" s="100"/>
      <c r="V116" s="95"/>
      <c r="W116" s="95"/>
      <c r="X116" s="101"/>
    </row>
    <row r="117" ht="14.25" customHeight="1">
      <c r="A117" s="14"/>
      <c r="B117" s="63"/>
      <c r="C117" s="102" t="s">
        <v>198</v>
      </c>
      <c r="D117" s="85" t="s">
        <v>199</v>
      </c>
      <c r="E117" s="94"/>
      <c r="F117" s="95"/>
      <c r="G117" s="96"/>
      <c r="H117" s="97"/>
      <c r="I117" s="96"/>
      <c r="J117" s="95"/>
      <c r="K117" s="98"/>
      <c r="L117" s="98"/>
      <c r="M117" s="96"/>
      <c r="N117" s="95"/>
      <c r="O117" s="98"/>
      <c r="P117" s="97"/>
      <c r="Q117" s="96"/>
      <c r="R117" s="95"/>
      <c r="S117" s="98"/>
      <c r="T117" s="99"/>
      <c r="U117" s="100"/>
      <c r="V117" s="95">
        <v>3.0</v>
      </c>
      <c r="W117" s="95"/>
      <c r="X117" s="101"/>
    </row>
    <row r="118" ht="14.25" customHeight="1">
      <c r="A118" s="14"/>
      <c r="B118" s="84" t="s">
        <v>200</v>
      </c>
      <c r="C118" s="102" t="s">
        <v>201</v>
      </c>
      <c r="D118" s="85" t="s">
        <v>202</v>
      </c>
      <c r="E118" s="94"/>
      <c r="F118" s="95"/>
      <c r="G118" s="96"/>
      <c r="H118" s="97"/>
      <c r="I118" s="96"/>
      <c r="J118" s="95"/>
      <c r="K118" s="98">
        <f>I118-J118</f>
        <v>0</v>
      </c>
      <c r="L118" s="99" t="str">
        <f>J118/I118</f>
        <v>#DIV/0!</v>
      </c>
      <c r="M118" s="96"/>
      <c r="N118" s="95"/>
      <c r="O118" s="98"/>
      <c r="P118" s="97"/>
      <c r="Q118" s="96"/>
      <c r="R118" s="95"/>
      <c r="S118" s="98"/>
      <c r="T118" s="99"/>
      <c r="U118" s="100"/>
      <c r="V118" s="95"/>
      <c r="W118" s="95"/>
      <c r="X118" s="101"/>
    </row>
    <row r="119" ht="14.25" customHeight="1">
      <c r="A119" s="14"/>
      <c r="B119" s="15"/>
      <c r="C119" s="84" t="s">
        <v>203</v>
      </c>
      <c r="D119" s="85" t="s">
        <v>204</v>
      </c>
      <c r="E119" s="94"/>
      <c r="F119" s="95"/>
      <c r="G119" s="96"/>
      <c r="H119" s="97"/>
      <c r="I119" s="96"/>
      <c r="J119" s="95"/>
      <c r="K119" s="98"/>
      <c r="L119" s="99"/>
      <c r="M119" s="96"/>
      <c r="N119" s="95"/>
      <c r="O119" s="98"/>
      <c r="P119" s="97"/>
      <c r="Q119" s="96"/>
      <c r="R119" s="95"/>
      <c r="S119" s="98"/>
      <c r="T119" s="99"/>
      <c r="U119" s="100"/>
      <c r="V119" s="95">
        <v>1.0</v>
      </c>
      <c r="W119" s="95"/>
      <c r="X119" s="101">
        <v>1.0</v>
      </c>
    </row>
    <row r="120" ht="14.25" customHeight="1">
      <c r="A120" s="14"/>
      <c r="B120" s="15"/>
      <c r="C120" s="63"/>
      <c r="D120" s="85" t="s">
        <v>205</v>
      </c>
      <c r="E120" s="103">
        <v>10.0</v>
      </c>
      <c r="F120" s="95">
        <v>3.0</v>
      </c>
      <c r="G120" s="96">
        <f t="shared" ref="G120:G123" si="42">E120-F120</f>
        <v>7</v>
      </c>
      <c r="H120" s="97">
        <f t="shared" ref="H120:H123" si="43">F120/E120</f>
        <v>0.3</v>
      </c>
      <c r="I120" s="96"/>
      <c r="J120" s="95"/>
      <c r="K120" s="98"/>
      <c r="L120" s="99"/>
      <c r="M120" s="96"/>
      <c r="N120" s="95"/>
      <c r="O120" s="98"/>
      <c r="P120" s="97"/>
      <c r="Q120" s="96"/>
      <c r="R120" s="95"/>
      <c r="S120" s="98"/>
      <c r="T120" s="99"/>
      <c r="U120" s="100"/>
      <c r="V120" s="95"/>
      <c r="W120" s="95"/>
      <c r="X120" s="101"/>
    </row>
    <row r="121" ht="14.25" customHeight="1">
      <c r="A121" s="14"/>
      <c r="B121" s="15"/>
      <c r="C121" s="102" t="s">
        <v>206</v>
      </c>
      <c r="D121" s="85" t="s">
        <v>207</v>
      </c>
      <c r="E121" s="94">
        <v>5.0</v>
      </c>
      <c r="F121" s="95">
        <v>5.0</v>
      </c>
      <c r="G121" s="96">
        <f t="shared" si="42"/>
        <v>0</v>
      </c>
      <c r="H121" s="97">
        <f t="shared" si="43"/>
        <v>1</v>
      </c>
      <c r="I121" s="96"/>
      <c r="J121" s="95"/>
      <c r="K121" s="98"/>
      <c r="L121" s="99"/>
      <c r="M121" s="96"/>
      <c r="N121" s="95"/>
      <c r="O121" s="98"/>
      <c r="P121" s="97"/>
      <c r="Q121" s="96"/>
      <c r="R121" s="95"/>
      <c r="S121" s="98"/>
      <c r="T121" s="99"/>
      <c r="U121" s="100"/>
      <c r="V121" s="95"/>
      <c r="W121" s="95"/>
      <c r="X121" s="101"/>
    </row>
    <row r="122" ht="14.25" customHeight="1">
      <c r="A122" s="14"/>
      <c r="B122" s="15"/>
      <c r="C122" s="102" t="s">
        <v>208</v>
      </c>
      <c r="D122" s="85" t="s">
        <v>209</v>
      </c>
      <c r="E122" s="94">
        <v>10.0</v>
      </c>
      <c r="F122" s="95">
        <v>1.0</v>
      </c>
      <c r="G122" s="96">
        <f t="shared" si="42"/>
        <v>9</v>
      </c>
      <c r="H122" s="97">
        <f t="shared" si="43"/>
        <v>0.1</v>
      </c>
      <c r="I122" s="96">
        <v>10.0</v>
      </c>
      <c r="J122" s="95">
        <v>1.0</v>
      </c>
      <c r="K122" s="98">
        <f t="shared" ref="K122:K123" si="44">I122-J122</f>
        <v>9</v>
      </c>
      <c r="L122" s="99">
        <f t="shared" ref="L122:L123" si="45">J122/I122</f>
        <v>0.1</v>
      </c>
      <c r="M122" s="96"/>
      <c r="N122" s="95"/>
      <c r="O122" s="98"/>
      <c r="P122" s="97"/>
      <c r="Q122" s="96"/>
      <c r="R122" s="95"/>
      <c r="S122" s="98"/>
      <c r="T122" s="99"/>
      <c r="U122" s="100"/>
      <c r="V122" s="95"/>
      <c r="W122" s="95"/>
      <c r="X122" s="101"/>
    </row>
    <row r="123" ht="14.25" customHeight="1">
      <c r="A123" s="14"/>
      <c r="B123" s="15"/>
      <c r="C123" s="84" t="s">
        <v>210</v>
      </c>
      <c r="D123" s="85" t="s">
        <v>211</v>
      </c>
      <c r="E123" s="94">
        <v>70.0</v>
      </c>
      <c r="F123" s="95">
        <v>47.0</v>
      </c>
      <c r="G123" s="96">
        <f t="shared" si="42"/>
        <v>23</v>
      </c>
      <c r="H123" s="97">
        <f t="shared" si="43"/>
        <v>0.6714285714</v>
      </c>
      <c r="I123" s="96">
        <v>67.0</v>
      </c>
      <c r="J123" s="95">
        <v>13.0</v>
      </c>
      <c r="K123" s="98">
        <f t="shared" si="44"/>
        <v>54</v>
      </c>
      <c r="L123" s="99">
        <f t="shared" si="45"/>
        <v>0.1940298507</v>
      </c>
      <c r="M123" s="96"/>
      <c r="N123" s="95"/>
      <c r="O123" s="98"/>
      <c r="P123" s="97"/>
      <c r="Q123" s="96"/>
      <c r="R123" s="95"/>
      <c r="S123" s="98"/>
      <c r="T123" s="99"/>
      <c r="U123" s="100"/>
      <c r="V123" s="95">
        <v>1.0</v>
      </c>
      <c r="W123" s="95"/>
      <c r="X123" s="101">
        <v>6.0</v>
      </c>
    </row>
    <row r="124" ht="14.25" customHeight="1">
      <c r="A124" s="14"/>
      <c r="B124" s="63"/>
      <c r="C124" s="63"/>
      <c r="D124" s="85" t="s">
        <v>212</v>
      </c>
      <c r="E124" s="94"/>
      <c r="F124" s="95"/>
      <c r="G124" s="96"/>
      <c r="H124" s="97"/>
      <c r="I124" s="96"/>
      <c r="J124" s="95"/>
      <c r="K124" s="98"/>
      <c r="L124" s="99"/>
      <c r="M124" s="96"/>
      <c r="N124" s="95"/>
      <c r="O124" s="98"/>
      <c r="P124" s="97"/>
      <c r="Q124" s="96"/>
      <c r="R124" s="95"/>
      <c r="S124" s="98"/>
      <c r="T124" s="99"/>
      <c r="U124" s="100">
        <v>2.0</v>
      </c>
      <c r="V124" s="95">
        <v>1.0</v>
      </c>
      <c r="W124" s="95"/>
      <c r="X124" s="101"/>
    </row>
    <row r="125" ht="14.25" customHeight="1">
      <c r="A125" s="14"/>
      <c r="B125" s="84" t="s">
        <v>213</v>
      </c>
      <c r="C125" s="102" t="s">
        <v>214</v>
      </c>
      <c r="D125" s="85" t="s">
        <v>215</v>
      </c>
      <c r="E125" s="94"/>
      <c r="F125" s="95"/>
      <c r="G125" s="96"/>
      <c r="H125" s="97"/>
      <c r="I125" s="96"/>
      <c r="J125" s="95"/>
      <c r="K125" s="98"/>
      <c r="L125" s="99"/>
      <c r="M125" s="96"/>
      <c r="N125" s="95"/>
      <c r="O125" s="98"/>
      <c r="P125" s="97"/>
      <c r="Q125" s="96"/>
      <c r="R125" s="95"/>
      <c r="S125" s="98"/>
      <c r="T125" s="99"/>
      <c r="U125" s="100"/>
      <c r="V125" s="95"/>
      <c r="W125" s="95"/>
      <c r="X125" s="101"/>
    </row>
    <row r="126" ht="14.25" customHeight="1">
      <c r="A126" s="14"/>
      <c r="B126" s="15"/>
      <c r="C126" s="84" t="s">
        <v>216</v>
      </c>
      <c r="D126" s="85" t="s">
        <v>217</v>
      </c>
      <c r="E126" s="94">
        <v>70.0</v>
      </c>
      <c r="F126" s="95">
        <v>54.0</v>
      </c>
      <c r="G126" s="96">
        <f t="shared" ref="G126:G129" si="46">E126-F126</f>
        <v>16</v>
      </c>
      <c r="H126" s="97">
        <f t="shared" ref="H126:H129" si="47">F126/E126</f>
        <v>0.7714285714</v>
      </c>
      <c r="I126" s="96"/>
      <c r="J126" s="95"/>
      <c r="K126" s="98"/>
      <c r="L126" s="99"/>
      <c r="M126" s="96"/>
      <c r="N126" s="95"/>
      <c r="O126" s="98"/>
      <c r="P126" s="97"/>
      <c r="Q126" s="96"/>
      <c r="R126" s="95"/>
      <c r="S126" s="98"/>
      <c r="T126" s="99"/>
      <c r="U126" s="100"/>
      <c r="V126" s="95"/>
      <c r="W126" s="95"/>
      <c r="X126" s="101"/>
    </row>
    <row r="127" ht="14.25" customHeight="1">
      <c r="A127" s="14"/>
      <c r="B127" s="15"/>
      <c r="C127" s="15"/>
      <c r="D127" s="104" t="s">
        <v>218</v>
      </c>
      <c r="E127" s="94">
        <v>30.0</v>
      </c>
      <c r="F127" s="95">
        <v>20.0</v>
      </c>
      <c r="G127" s="96">
        <f t="shared" si="46"/>
        <v>10</v>
      </c>
      <c r="H127" s="97">
        <f t="shared" si="47"/>
        <v>0.6666666667</v>
      </c>
      <c r="I127" s="96">
        <v>28.0</v>
      </c>
      <c r="J127" s="95">
        <v>18.0</v>
      </c>
      <c r="K127" s="98">
        <f t="shared" ref="K127:K129" si="48">I127-J127</f>
        <v>10</v>
      </c>
      <c r="L127" s="99">
        <f t="shared" ref="L127:L129" si="49">J127/I127</f>
        <v>0.6428571429</v>
      </c>
      <c r="M127" s="96"/>
      <c r="N127" s="95"/>
      <c r="O127" s="98"/>
      <c r="P127" s="97"/>
      <c r="Q127" s="96"/>
      <c r="R127" s="95"/>
      <c r="S127" s="98"/>
      <c r="T127" s="99"/>
      <c r="U127" s="100"/>
      <c r="V127" s="95"/>
      <c r="W127" s="95"/>
      <c r="X127" s="101"/>
    </row>
    <row r="128" ht="14.25" customHeight="1">
      <c r="A128" s="14"/>
      <c r="B128" s="15"/>
      <c r="C128" s="15"/>
      <c r="D128" s="85" t="s">
        <v>219</v>
      </c>
      <c r="E128" s="94">
        <v>2.0</v>
      </c>
      <c r="F128" s="95">
        <v>0.0</v>
      </c>
      <c r="G128" s="96">
        <f t="shared" si="46"/>
        <v>2</v>
      </c>
      <c r="H128" s="97">
        <f t="shared" si="47"/>
        <v>0</v>
      </c>
      <c r="I128" s="96">
        <v>4.0</v>
      </c>
      <c r="J128" s="95">
        <v>0.0</v>
      </c>
      <c r="K128" s="98">
        <f t="shared" si="48"/>
        <v>4</v>
      </c>
      <c r="L128" s="99">
        <f t="shared" si="49"/>
        <v>0</v>
      </c>
      <c r="M128" s="96"/>
      <c r="N128" s="95"/>
      <c r="O128" s="98"/>
      <c r="P128" s="97"/>
      <c r="Q128" s="96"/>
      <c r="R128" s="95"/>
      <c r="S128" s="98"/>
      <c r="T128" s="99"/>
      <c r="U128" s="100"/>
      <c r="V128" s="95"/>
      <c r="W128" s="95"/>
      <c r="X128" s="101"/>
    </row>
    <row r="129" ht="14.25" customHeight="1">
      <c r="A129" s="14"/>
      <c r="B129" s="15"/>
      <c r="C129" s="15"/>
      <c r="D129" s="85" t="s">
        <v>220</v>
      </c>
      <c r="E129" s="94">
        <v>10.0</v>
      </c>
      <c r="F129" s="95">
        <v>5.0</v>
      </c>
      <c r="G129" s="96">
        <f t="shared" si="46"/>
        <v>5</v>
      </c>
      <c r="H129" s="97">
        <f t="shared" si="47"/>
        <v>0.5</v>
      </c>
      <c r="I129" s="96">
        <v>10.0</v>
      </c>
      <c r="J129" s="95">
        <v>6.0</v>
      </c>
      <c r="K129" s="98">
        <f t="shared" si="48"/>
        <v>4</v>
      </c>
      <c r="L129" s="99">
        <f t="shared" si="49"/>
        <v>0.6</v>
      </c>
      <c r="M129" s="96"/>
      <c r="N129" s="95"/>
      <c r="O129" s="98"/>
      <c r="P129" s="97"/>
      <c r="Q129" s="96"/>
      <c r="R129" s="95"/>
      <c r="S129" s="98"/>
      <c r="T129" s="99"/>
      <c r="U129" s="100"/>
      <c r="V129" s="95"/>
      <c r="W129" s="95"/>
      <c r="X129" s="101"/>
    </row>
    <row r="130" ht="14.25" customHeight="1">
      <c r="A130" s="14"/>
      <c r="B130" s="15"/>
      <c r="C130" s="15"/>
      <c r="D130" s="85" t="s">
        <v>221</v>
      </c>
      <c r="E130" s="94"/>
      <c r="F130" s="95"/>
      <c r="G130" s="96"/>
      <c r="H130" s="97"/>
      <c r="I130" s="96"/>
      <c r="J130" s="95"/>
      <c r="K130" s="98"/>
      <c r="L130" s="99"/>
      <c r="M130" s="96"/>
      <c r="N130" s="95"/>
      <c r="O130" s="98"/>
      <c r="P130" s="97"/>
      <c r="Q130" s="96"/>
      <c r="R130" s="95"/>
      <c r="S130" s="98"/>
      <c r="T130" s="99"/>
      <c r="U130" s="100"/>
      <c r="V130" s="95"/>
      <c r="W130" s="95"/>
      <c r="X130" s="101"/>
    </row>
    <row r="131" ht="14.25" customHeight="1">
      <c r="A131" s="14"/>
      <c r="B131" s="15"/>
      <c r="C131" s="15"/>
      <c r="D131" s="85" t="s">
        <v>558</v>
      </c>
      <c r="E131" s="94"/>
      <c r="F131" s="95"/>
      <c r="G131" s="96"/>
      <c r="H131" s="97"/>
      <c r="I131" s="96"/>
      <c r="J131" s="95"/>
      <c r="K131" s="98"/>
      <c r="L131" s="99"/>
      <c r="M131" s="96"/>
      <c r="N131" s="95"/>
      <c r="O131" s="98"/>
      <c r="P131" s="97"/>
      <c r="Q131" s="96"/>
      <c r="R131" s="95"/>
      <c r="S131" s="98"/>
      <c r="T131" s="99"/>
      <c r="U131" s="100">
        <v>2.0</v>
      </c>
      <c r="V131" s="95">
        <v>4.0</v>
      </c>
      <c r="W131" s="95"/>
      <c r="X131" s="101"/>
    </row>
    <row r="132" ht="14.25" customHeight="1">
      <c r="A132" s="14"/>
      <c r="B132" s="15"/>
      <c r="C132" s="63"/>
      <c r="D132" s="85" t="s">
        <v>223</v>
      </c>
      <c r="E132" s="94"/>
      <c r="F132" s="95"/>
      <c r="G132" s="96"/>
      <c r="H132" s="97"/>
      <c r="I132" s="96"/>
      <c r="J132" s="95"/>
      <c r="K132" s="98"/>
      <c r="L132" s="99"/>
      <c r="M132" s="96"/>
      <c r="N132" s="95"/>
      <c r="O132" s="98"/>
      <c r="P132" s="97"/>
      <c r="Q132" s="96"/>
      <c r="R132" s="95"/>
      <c r="S132" s="98"/>
      <c r="T132" s="99"/>
      <c r="U132" s="100"/>
      <c r="V132" s="95"/>
      <c r="W132" s="95"/>
      <c r="X132" s="101"/>
    </row>
    <row r="133" ht="14.25" customHeight="1">
      <c r="A133" s="14"/>
      <c r="B133" s="15"/>
      <c r="C133" s="102" t="s">
        <v>224</v>
      </c>
      <c r="D133" s="85" t="s">
        <v>225</v>
      </c>
      <c r="E133" s="94"/>
      <c r="F133" s="95"/>
      <c r="G133" s="96"/>
      <c r="H133" s="97"/>
      <c r="I133" s="96"/>
      <c r="J133" s="95"/>
      <c r="K133" s="98">
        <f>I133-J133</f>
        <v>0</v>
      </c>
      <c r="L133" s="99" t="str">
        <f>J133/I133</f>
        <v>#DIV/0!</v>
      </c>
      <c r="M133" s="96"/>
      <c r="N133" s="95"/>
      <c r="O133" s="98"/>
      <c r="P133" s="97"/>
      <c r="Q133" s="96"/>
      <c r="R133" s="95"/>
      <c r="S133" s="98"/>
      <c r="T133" s="99"/>
      <c r="U133" s="100"/>
      <c r="V133" s="95"/>
      <c r="W133" s="95"/>
      <c r="X133" s="101"/>
    </row>
    <row r="134" ht="14.25" customHeight="1">
      <c r="A134" s="14"/>
      <c r="B134" s="15"/>
      <c r="C134" s="102" t="s">
        <v>226</v>
      </c>
      <c r="D134" s="85" t="s">
        <v>57</v>
      </c>
      <c r="E134" s="94"/>
      <c r="F134" s="95"/>
      <c r="G134" s="96"/>
      <c r="H134" s="97"/>
      <c r="I134" s="96"/>
      <c r="J134" s="95"/>
      <c r="K134" s="98"/>
      <c r="L134" s="99"/>
      <c r="M134" s="96"/>
      <c r="N134" s="95"/>
      <c r="O134" s="98"/>
      <c r="P134" s="97"/>
      <c r="Q134" s="96"/>
      <c r="R134" s="95"/>
      <c r="S134" s="98"/>
      <c r="T134" s="99"/>
      <c r="U134" s="100"/>
      <c r="V134" s="95">
        <v>1.0</v>
      </c>
      <c r="W134" s="95"/>
      <c r="X134" s="101"/>
    </row>
    <row r="135" ht="14.25" customHeight="1">
      <c r="A135" s="14"/>
      <c r="B135" s="15"/>
      <c r="C135" s="102" t="s">
        <v>227</v>
      </c>
      <c r="D135" s="85" t="s">
        <v>228</v>
      </c>
      <c r="E135" s="94"/>
      <c r="F135" s="95"/>
      <c r="G135" s="96"/>
      <c r="H135" s="97"/>
      <c r="I135" s="96"/>
      <c r="J135" s="95"/>
      <c r="K135" s="98"/>
      <c r="L135" s="99"/>
      <c r="M135" s="96"/>
      <c r="N135" s="95"/>
      <c r="O135" s="98"/>
      <c r="P135" s="97"/>
      <c r="Q135" s="96"/>
      <c r="R135" s="95"/>
      <c r="S135" s="98"/>
      <c r="T135" s="99"/>
      <c r="U135" s="100"/>
      <c r="V135" s="95"/>
      <c r="W135" s="95"/>
      <c r="X135" s="101"/>
    </row>
    <row r="136" ht="14.25" customHeight="1">
      <c r="A136" s="14"/>
      <c r="B136" s="15"/>
      <c r="C136" s="102" t="s">
        <v>229</v>
      </c>
      <c r="D136" s="85" t="s">
        <v>230</v>
      </c>
      <c r="E136" s="94">
        <v>3.0</v>
      </c>
      <c r="F136" s="95">
        <v>3.0</v>
      </c>
      <c r="G136" s="96">
        <f>E136-F136</f>
        <v>0</v>
      </c>
      <c r="H136" s="97">
        <f>F136/E136</f>
        <v>1</v>
      </c>
      <c r="I136" s="96">
        <v>12.0</v>
      </c>
      <c r="J136" s="95">
        <v>7.0</v>
      </c>
      <c r="K136" s="98">
        <f>I136-J136</f>
        <v>5</v>
      </c>
      <c r="L136" s="99">
        <f>J136/I136</f>
        <v>0.5833333333</v>
      </c>
      <c r="M136" s="96"/>
      <c r="N136" s="95"/>
      <c r="O136" s="98"/>
      <c r="P136" s="97"/>
      <c r="Q136" s="96"/>
      <c r="R136" s="95"/>
      <c r="S136" s="98"/>
      <c r="T136" s="99"/>
      <c r="U136" s="100"/>
      <c r="V136" s="95"/>
      <c r="W136" s="95"/>
      <c r="X136" s="101"/>
    </row>
    <row r="137" ht="14.25" customHeight="1">
      <c r="A137" s="14"/>
      <c r="B137" s="15"/>
      <c r="C137" s="84" t="s">
        <v>231</v>
      </c>
      <c r="D137" s="85" t="s">
        <v>209</v>
      </c>
      <c r="E137" s="94"/>
      <c r="F137" s="95"/>
      <c r="G137" s="96"/>
      <c r="H137" s="97"/>
      <c r="I137" s="96"/>
      <c r="J137" s="95"/>
      <c r="K137" s="98"/>
      <c r="L137" s="99"/>
      <c r="M137" s="96"/>
      <c r="N137" s="95"/>
      <c r="O137" s="98"/>
      <c r="P137" s="97"/>
      <c r="Q137" s="96"/>
      <c r="R137" s="95"/>
      <c r="S137" s="98"/>
      <c r="T137" s="99"/>
      <c r="U137" s="100"/>
      <c r="V137" s="95">
        <v>1.0</v>
      </c>
      <c r="W137" s="95"/>
      <c r="X137" s="101"/>
    </row>
    <row r="138" ht="14.25" customHeight="1">
      <c r="A138" s="14"/>
      <c r="B138" s="15"/>
      <c r="C138" s="15"/>
      <c r="D138" s="85" t="s">
        <v>232</v>
      </c>
      <c r="E138" s="94"/>
      <c r="F138" s="95"/>
      <c r="G138" s="96"/>
      <c r="H138" s="97"/>
      <c r="I138" s="96"/>
      <c r="J138" s="95"/>
      <c r="K138" s="98"/>
      <c r="L138" s="99"/>
      <c r="M138" s="96"/>
      <c r="N138" s="95"/>
      <c r="O138" s="98"/>
      <c r="P138" s="97"/>
      <c r="Q138" s="96"/>
      <c r="R138" s="95"/>
      <c r="S138" s="98"/>
      <c r="T138" s="99"/>
      <c r="U138" s="100"/>
      <c r="V138" s="95"/>
      <c r="W138" s="95"/>
      <c r="X138" s="101"/>
    </row>
    <row r="139" ht="14.25" customHeight="1">
      <c r="A139" s="14"/>
      <c r="B139" s="15"/>
      <c r="C139" s="63"/>
      <c r="D139" s="85" t="s">
        <v>233</v>
      </c>
      <c r="E139" s="94"/>
      <c r="F139" s="95"/>
      <c r="G139" s="96"/>
      <c r="H139" s="97"/>
      <c r="I139" s="96">
        <v>10.0</v>
      </c>
      <c r="J139" s="95">
        <v>2.0</v>
      </c>
      <c r="K139" s="98">
        <f t="shared" ref="K139:K142" si="50">I139-J139</f>
        <v>8</v>
      </c>
      <c r="L139" s="99">
        <f t="shared" ref="L139:L142" si="51">J139/I139</f>
        <v>0.2</v>
      </c>
      <c r="M139" s="96"/>
      <c r="N139" s="95"/>
      <c r="O139" s="98"/>
      <c r="P139" s="97"/>
      <c r="Q139" s="96"/>
      <c r="R139" s="95"/>
      <c r="S139" s="98"/>
      <c r="T139" s="99"/>
      <c r="U139" s="100"/>
      <c r="V139" s="95"/>
      <c r="W139" s="95"/>
      <c r="X139" s="101"/>
    </row>
    <row r="140" ht="14.25" customHeight="1">
      <c r="A140" s="14"/>
      <c r="B140" s="15"/>
      <c r="C140" s="102" t="s">
        <v>234</v>
      </c>
      <c r="D140" s="85" t="s">
        <v>235</v>
      </c>
      <c r="E140" s="94">
        <v>10.0</v>
      </c>
      <c r="F140" s="95">
        <v>10.0</v>
      </c>
      <c r="G140" s="96">
        <f>E140-F140</f>
        <v>0</v>
      </c>
      <c r="H140" s="97">
        <f>F140/E140</f>
        <v>1</v>
      </c>
      <c r="I140" s="96">
        <v>26.0</v>
      </c>
      <c r="J140" s="95">
        <v>10.0</v>
      </c>
      <c r="K140" s="98">
        <f t="shared" si="50"/>
        <v>16</v>
      </c>
      <c r="L140" s="99">
        <f t="shared" si="51"/>
        <v>0.3846153846</v>
      </c>
      <c r="M140" s="96"/>
      <c r="N140" s="95"/>
      <c r="O140" s="98"/>
      <c r="P140" s="97"/>
      <c r="Q140" s="96"/>
      <c r="R140" s="95"/>
      <c r="S140" s="98"/>
      <c r="T140" s="99"/>
      <c r="U140" s="100"/>
      <c r="V140" s="95"/>
      <c r="W140" s="95"/>
      <c r="X140" s="101"/>
    </row>
    <row r="141" ht="14.25" customHeight="1">
      <c r="A141" s="14"/>
      <c r="B141" s="15"/>
      <c r="C141" s="102" t="s">
        <v>236</v>
      </c>
      <c r="D141" s="85" t="s">
        <v>237</v>
      </c>
      <c r="E141" s="94"/>
      <c r="F141" s="95"/>
      <c r="G141" s="96"/>
      <c r="H141" s="97"/>
      <c r="I141" s="96"/>
      <c r="J141" s="95"/>
      <c r="K141" s="98">
        <f t="shared" si="50"/>
        <v>0</v>
      </c>
      <c r="L141" s="99" t="str">
        <f t="shared" si="51"/>
        <v>#DIV/0!</v>
      </c>
      <c r="M141" s="96"/>
      <c r="N141" s="95"/>
      <c r="O141" s="98"/>
      <c r="P141" s="97"/>
      <c r="Q141" s="96"/>
      <c r="R141" s="95"/>
      <c r="S141" s="98"/>
      <c r="T141" s="99"/>
      <c r="U141" s="100"/>
      <c r="V141" s="95"/>
      <c r="W141" s="95"/>
      <c r="X141" s="101"/>
    </row>
    <row r="142" ht="14.25" customHeight="1">
      <c r="A142" s="14"/>
      <c r="B142" s="15"/>
      <c r="C142" s="102" t="s">
        <v>238</v>
      </c>
      <c r="D142" s="85" t="s">
        <v>239</v>
      </c>
      <c r="E142" s="94"/>
      <c r="F142" s="95"/>
      <c r="G142" s="96"/>
      <c r="H142" s="97"/>
      <c r="I142" s="96"/>
      <c r="J142" s="95"/>
      <c r="K142" s="98">
        <f t="shared" si="50"/>
        <v>0</v>
      </c>
      <c r="L142" s="99" t="str">
        <f t="shared" si="51"/>
        <v>#DIV/0!</v>
      </c>
      <c r="M142" s="96"/>
      <c r="N142" s="95"/>
      <c r="O142" s="98"/>
      <c r="P142" s="97"/>
      <c r="Q142" s="96"/>
      <c r="R142" s="95"/>
      <c r="S142" s="98"/>
      <c r="T142" s="99"/>
      <c r="U142" s="100"/>
      <c r="V142" s="95"/>
      <c r="W142" s="95"/>
      <c r="X142" s="101"/>
    </row>
    <row r="143" ht="14.25" customHeight="1">
      <c r="A143" s="14"/>
      <c r="B143" s="15"/>
      <c r="C143" s="102" t="s">
        <v>240</v>
      </c>
      <c r="D143" s="85" t="s">
        <v>143</v>
      </c>
      <c r="E143" s="94"/>
      <c r="F143" s="95"/>
      <c r="G143" s="96"/>
      <c r="H143" s="97"/>
      <c r="I143" s="96"/>
      <c r="J143" s="95"/>
      <c r="K143" s="98"/>
      <c r="L143" s="99"/>
      <c r="M143" s="96"/>
      <c r="N143" s="95"/>
      <c r="O143" s="98"/>
      <c r="P143" s="97"/>
      <c r="Q143" s="96"/>
      <c r="R143" s="95"/>
      <c r="S143" s="98"/>
      <c r="T143" s="99"/>
      <c r="U143" s="100"/>
      <c r="V143" s="95"/>
      <c r="W143" s="95"/>
      <c r="X143" s="101"/>
    </row>
    <row r="144" ht="14.25" customHeight="1">
      <c r="A144" s="14"/>
      <c r="B144" s="15"/>
      <c r="C144" s="102" t="s">
        <v>241</v>
      </c>
      <c r="D144" s="85" t="s">
        <v>191</v>
      </c>
      <c r="E144" s="94"/>
      <c r="F144" s="95"/>
      <c r="G144" s="96"/>
      <c r="H144" s="97"/>
      <c r="I144" s="96"/>
      <c r="J144" s="95"/>
      <c r="K144" s="98">
        <f t="shared" ref="K144:K145" si="52">I144-J144</f>
        <v>0</v>
      </c>
      <c r="L144" s="99" t="str">
        <f t="shared" ref="L144:L145" si="53">J144/I144</f>
        <v>#DIV/0!</v>
      </c>
      <c r="M144" s="96"/>
      <c r="N144" s="95"/>
      <c r="O144" s="98"/>
      <c r="P144" s="97"/>
      <c r="Q144" s="96"/>
      <c r="R144" s="95"/>
      <c r="S144" s="98"/>
      <c r="T144" s="99"/>
      <c r="U144" s="100"/>
      <c r="V144" s="95"/>
      <c r="W144" s="95"/>
      <c r="X144" s="101"/>
    </row>
    <row r="145" ht="14.25" customHeight="1">
      <c r="A145" s="14"/>
      <c r="B145" s="15"/>
      <c r="C145" s="102" t="s">
        <v>242</v>
      </c>
      <c r="D145" s="85" t="s">
        <v>243</v>
      </c>
      <c r="E145" s="94"/>
      <c r="F145" s="95"/>
      <c r="G145" s="96"/>
      <c r="H145" s="97"/>
      <c r="I145" s="96">
        <v>12.0</v>
      </c>
      <c r="J145" s="95">
        <v>0.0</v>
      </c>
      <c r="K145" s="98">
        <f t="shared" si="52"/>
        <v>12</v>
      </c>
      <c r="L145" s="99">
        <f t="shared" si="53"/>
        <v>0</v>
      </c>
      <c r="M145" s="96"/>
      <c r="N145" s="95"/>
      <c r="O145" s="98"/>
      <c r="P145" s="97"/>
      <c r="Q145" s="96"/>
      <c r="R145" s="95"/>
      <c r="S145" s="98"/>
      <c r="T145" s="99"/>
      <c r="U145" s="100"/>
      <c r="V145" s="95"/>
      <c r="W145" s="95"/>
      <c r="X145" s="101"/>
    </row>
    <row r="146" ht="14.25" customHeight="1">
      <c r="A146" s="14"/>
      <c r="B146" s="63"/>
      <c r="C146" s="102" t="s">
        <v>244</v>
      </c>
      <c r="D146" s="85" t="s">
        <v>57</v>
      </c>
      <c r="E146" s="94"/>
      <c r="F146" s="95"/>
      <c r="G146" s="96"/>
      <c r="H146" s="97"/>
      <c r="I146" s="96"/>
      <c r="J146" s="95"/>
      <c r="K146" s="98"/>
      <c r="L146" s="99"/>
      <c r="M146" s="96"/>
      <c r="N146" s="95"/>
      <c r="O146" s="98"/>
      <c r="P146" s="97"/>
      <c r="Q146" s="96"/>
      <c r="R146" s="95"/>
      <c r="S146" s="98"/>
      <c r="T146" s="99"/>
      <c r="U146" s="100"/>
      <c r="V146" s="95">
        <v>1.0</v>
      </c>
      <c r="W146" s="95"/>
      <c r="X146" s="101"/>
    </row>
    <row r="147" ht="14.25" customHeight="1">
      <c r="A147" s="14"/>
      <c r="B147" s="84" t="s">
        <v>245</v>
      </c>
      <c r="C147" s="84" t="s">
        <v>246</v>
      </c>
      <c r="D147" s="85" t="s">
        <v>247</v>
      </c>
      <c r="E147" s="94">
        <v>28.0</v>
      </c>
      <c r="F147" s="95">
        <v>18.0</v>
      </c>
      <c r="G147" s="96">
        <f>E147-F147</f>
        <v>10</v>
      </c>
      <c r="H147" s="97">
        <f>F147/E147</f>
        <v>0.6428571429</v>
      </c>
      <c r="I147" s="96">
        <v>20.0</v>
      </c>
      <c r="J147" s="95">
        <v>11.0</v>
      </c>
      <c r="K147" s="98">
        <f>I147-J147</f>
        <v>9</v>
      </c>
      <c r="L147" s="99">
        <f>J147/I147</f>
        <v>0.55</v>
      </c>
      <c r="M147" s="96"/>
      <c r="N147" s="95"/>
      <c r="O147" s="98"/>
      <c r="P147" s="97"/>
      <c r="Q147" s="96"/>
      <c r="R147" s="95"/>
      <c r="S147" s="98"/>
      <c r="T147" s="99"/>
      <c r="U147" s="100"/>
      <c r="V147" s="95">
        <v>1.0</v>
      </c>
      <c r="W147" s="95"/>
      <c r="X147" s="101"/>
    </row>
    <row r="148" ht="14.25" customHeight="1">
      <c r="A148" s="14"/>
      <c r="B148" s="15"/>
      <c r="C148" s="63"/>
      <c r="D148" s="85" t="s">
        <v>248</v>
      </c>
      <c r="E148" s="94"/>
      <c r="F148" s="95"/>
      <c r="G148" s="96"/>
      <c r="H148" s="97"/>
      <c r="I148" s="96"/>
      <c r="J148" s="95"/>
      <c r="K148" s="98"/>
      <c r="L148" s="99"/>
      <c r="M148" s="96"/>
      <c r="N148" s="95"/>
      <c r="O148" s="98"/>
      <c r="P148" s="97"/>
      <c r="Q148" s="96"/>
      <c r="R148" s="95"/>
      <c r="S148" s="98"/>
      <c r="T148" s="99"/>
      <c r="U148" s="100"/>
      <c r="V148" s="95"/>
      <c r="W148" s="95"/>
      <c r="X148" s="101"/>
    </row>
    <row r="149" ht="14.25" customHeight="1">
      <c r="A149" s="14"/>
      <c r="B149" s="15"/>
      <c r="C149" s="102" t="s">
        <v>249</v>
      </c>
      <c r="D149" s="85" t="s">
        <v>250</v>
      </c>
      <c r="E149" s="94">
        <v>24.0</v>
      </c>
      <c r="F149" s="95">
        <v>21.0</v>
      </c>
      <c r="G149" s="96">
        <f>E149-F149</f>
        <v>3</v>
      </c>
      <c r="H149" s="97">
        <f>F149/E149</f>
        <v>0.875</v>
      </c>
      <c r="I149" s="96"/>
      <c r="J149" s="95"/>
      <c r="K149" s="98"/>
      <c r="L149" s="99"/>
      <c r="M149" s="96"/>
      <c r="N149" s="95"/>
      <c r="O149" s="98"/>
      <c r="P149" s="97"/>
      <c r="Q149" s="96"/>
      <c r="R149" s="95"/>
      <c r="S149" s="98"/>
      <c r="T149" s="99"/>
      <c r="U149" s="100"/>
      <c r="V149" s="95">
        <v>1.0</v>
      </c>
      <c r="W149" s="95"/>
      <c r="X149" s="101"/>
    </row>
    <row r="150" ht="14.25" customHeight="1">
      <c r="A150" s="14"/>
      <c r="B150" s="15"/>
      <c r="C150" s="102" t="s">
        <v>251</v>
      </c>
      <c r="D150" s="85" t="s">
        <v>252</v>
      </c>
      <c r="E150" s="94"/>
      <c r="F150" s="95"/>
      <c r="G150" s="96"/>
      <c r="H150" s="97"/>
      <c r="I150" s="96"/>
      <c r="J150" s="95"/>
      <c r="K150" s="98"/>
      <c r="L150" s="99"/>
      <c r="M150" s="96"/>
      <c r="N150" s="95"/>
      <c r="O150" s="98"/>
      <c r="P150" s="97"/>
      <c r="Q150" s="96"/>
      <c r="R150" s="95"/>
      <c r="S150" s="98"/>
      <c r="T150" s="99"/>
      <c r="U150" s="100"/>
      <c r="V150" s="95"/>
      <c r="W150" s="95"/>
      <c r="X150" s="101"/>
    </row>
    <row r="151" ht="14.25" customHeight="1">
      <c r="A151" s="14"/>
      <c r="B151" s="15"/>
      <c r="C151" s="102" t="s">
        <v>253</v>
      </c>
      <c r="D151" s="85" t="s">
        <v>31</v>
      </c>
      <c r="E151" s="94"/>
      <c r="F151" s="95"/>
      <c r="G151" s="96"/>
      <c r="H151" s="97"/>
      <c r="I151" s="96"/>
      <c r="J151" s="95"/>
      <c r="K151" s="98"/>
      <c r="L151" s="99"/>
      <c r="M151" s="96"/>
      <c r="N151" s="95"/>
      <c r="O151" s="98"/>
      <c r="P151" s="97"/>
      <c r="Q151" s="96"/>
      <c r="R151" s="95"/>
      <c r="S151" s="98"/>
      <c r="T151" s="99"/>
      <c r="U151" s="100"/>
      <c r="V151" s="95"/>
      <c r="W151" s="95"/>
      <c r="X151" s="101"/>
    </row>
    <row r="152" ht="14.25" customHeight="1">
      <c r="A152" s="14"/>
      <c r="B152" s="15"/>
      <c r="C152" s="102" t="s">
        <v>254</v>
      </c>
      <c r="D152" s="85" t="s">
        <v>57</v>
      </c>
      <c r="E152" s="94"/>
      <c r="F152" s="95"/>
      <c r="G152" s="96"/>
      <c r="H152" s="97"/>
      <c r="I152" s="96"/>
      <c r="J152" s="95"/>
      <c r="K152" s="98"/>
      <c r="L152" s="99"/>
      <c r="M152" s="96"/>
      <c r="N152" s="95"/>
      <c r="O152" s="98"/>
      <c r="P152" s="97"/>
      <c r="Q152" s="96"/>
      <c r="R152" s="95"/>
      <c r="S152" s="98"/>
      <c r="T152" s="99"/>
      <c r="U152" s="100"/>
      <c r="V152" s="95">
        <v>1.0</v>
      </c>
      <c r="W152" s="95"/>
      <c r="X152" s="101"/>
    </row>
    <row r="153" ht="14.25" customHeight="1">
      <c r="A153" s="14"/>
      <c r="B153" s="15"/>
      <c r="C153" s="102" t="s">
        <v>255</v>
      </c>
      <c r="D153" s="85" t="s">
        <v>256</v>
      </c>
      <c r="E153" s="94"/>
      <c r="F153" s="95"/>
      <c r="G153" s="96"/>
      <c r="H153" s="97"/>
      <c r="I153" s="96"/>
      <c r="J153" s="95"/>
      <c r="K153" s="98"/>
      <c r="L153" s="99"/>
      <c r="M153" s="96"/>
      <c r="N153" s="95"/>
      <c r="O153" s="98"/>
      <c r="P153" s="97"/>
      <c r="Q153" s="96"/>
      <c r="R153" s="95"/>
      <c r="S153" s="98"/>
      <c r="T153" s="99"/>
      <c r="U153" s="100"/>
      <c r="V153" s="95"/>
      <c r="W153" s="95"/>
      <c r="X153" s="101"/>
    </row>
    <row r="154" ht="14.25" customHeight="1">
      <c r="A154" s="14"/>
      <c r="B154" s="15"/>
      <c r="C154" s="102" t="s">
        <v>257</v>
      </c>
      <c r="D154" s="85" t="s">
        <v>31</v>
      </c>
      <c r="E154" s="94"/>
      <c r="F154" s="95"/>
      <c r="G154" s="96"/>
      <c r="H154" s="97"/>
      <c r="I154" s="96"/>
      <c r="J154" s="95"/>
      <c r="K154" s="98"/>
      <c r="L154" s="99"/>
      <c r="M154" s="96"/>
      <c r="N154" s="95"/>
      <c r="O154" s="98"/>
      <c r="P154" s="97"/>
      <c r="Q154" s="96"/>
      <c r="R154" s="95"/>
      <c r="S154" s="98"/>
      <c r="T154" s="99"/>
      <c r="U154" s="100"/>
      <c r="V154" s="95"/>
      <c r="W154" s="95"/>
      <c r="X154" s="101"/>
    </row>
    <row r="155" ht="14.25" customHeight="1">
      <c r="A155" s="14"/>
      <c r="B155" s="15"/>
      <c r="C155" s="102" t="s">
        <v>258</v>
      </c>
      <c r="D155" s="85" t="s">
        <v>259</v>
      </c>
      <c r="E155" s="94">
        <v>10.0</v>
      </c>
      <c r="F155" s="95">
        <v>9.0</v>
      </c>
      <c r="G155" s="96">
        <f>E155-F155</f>
        <v>1</v>
      </c>
      <c r="H155" s="97">
        <f>F155/E155</f>
        <v>0.9</v>
      </c>
      <c r="I155" s="96">
        <v>8.0</v>
      </c>
      <c r="J155" s="95">
        <v>6.0</v>
      </c>
      <c r="K155" s="98">
        <f>I155-J155</f>
        <v>2</v>
      </c>
      <c r="L155" s="99">
        <f>J155/I155</f>
        <v>0.75</v>
      </c>
      <c r="M155" s="96"/>
      <c r="N155" s="95"/>
      <c r="O155" s="98"/>
      <c r="P155" s="97"/>
      <c r="Q155" s="96"/>
      <c r="R155" s="95"/>
      <c r="S155" s="98"/>
      <c r="T155" s="99"/>
      <c r="U155" s="100"/>
      <c r="V155" s="95">
        <v>1.0</v>
      </c>
      <c r="W155" s="95"/>
      <c r="X155" s="101"/>
    </row>
    <row r="156" ht="14.25" customHeight="1">
      <c r="A156" s="14"/>
      <c r="B156" s="15"/>
      <c r="C156" s="102" t="s">
        <v>260</v>
      </c>
      <c r="D156" s="85" t="s">
        <v>261</v>
      </c>
      <c r="E156" s="94"/>
      <c r="F156" s="95"/>
      <c r="G156" s="96"/>
      <c r="H156" s="97"/>
      <c r="I156" s="96"/>
      <c r="J156" s="95"/>
      <c r="K156" s="98"/>
      <c r="L156" s="99"/>
      <c r="M156" s="96"/>
      <c r="N156" s="95"/>
      <c r="O156" s="98"/>
      <c r="P156" s="97"/>
      <c r="Q156" s="96"/>
      <c r="R156" s="95"/>
      <c r="S156" s="98"/>
      <c r="T156" s="99"/>
      <c r="U156" s="100"/>
      <c r="V156" s="95">
        <v>15.0</v>
      </c>
      <c r="W156" s="95"/>
      <c r="X156" s="101"/>
    </row>
    <row r="157" ht="14.25" customHeight="1">
      <c r="A157" s="14"/>
      <c r="B157" s="15"/>
      <c r="C157" s="102" t="s">
        <v>262</v>
      </c>
      <c r="D157" s="85" t="s">
        <v>263</v>
      </c>
      <c r="E157" s="94"/>
      <c r="F157" s="95"/>
      <c r="G157" s="96"/>
      <c r="H157" s="97"/>
      <c r="I157" s="96"/>
      <c r="J157" s="95"/>
      <c r="K157" s="98"/>
      <c r="L157" s="99"/>
      <c r="M157" s="96"/>
      <c r="N157" s="95"/>
      <c r="O157" s="98"/>
      <c r="P157" s="97"/>
      <c r="Q157" s="96"/>
      <c r="R157" s="95"/>
      <c r="S157" s="98"/>
      <c r="T157" s="99"/>
      <c r="U157" s="100"/>
      <c r="V157" s="95">
        <v>3.0</v>
      </c>
      <c r="W157" s="95"/>
      <c r="X157" s="101"/>
    </row>
    <row r="158" ht="14.25" customHeight="1">
      <c r="A158" s="72"/>
      <c r="B158" s="63"/>
      <c r="C158" s="102" t="s">
        <v>264</v>
      </c>
      <c r="D158" s="85" t="s">
        <v>265</v>
      </c>
      <c r="E158" s="94"/>
      <c r="F158" s="95"/>
      <c r="G158" s="96"/>
      <c r="H158" s="97"/>
      <c r="I158" s="96"/>
      <c r="J158" s="95"/>
      <c r="K158" s="98">
        <f t="shared" ref="K158:K160" si="56">I158-J158</f>
        <v>0</v>
      </c>
      <c r="L158" s="99" t="str">
        <f t="shared" ref="L158:L160" si="57">J158/I158</f>
        <v>#DIV/0!</v>
      </c>
      <c r="M158" s="96"/>
      <c r="N158" s="95"/>
      <c r="O158" s="98"/>
      <c r="P158" s="97"/>
      <c r="Q158" s="96"/>
      <c r="R158" s="95"/>
      <c r="S158" s="98"/>
      <c r="T158" s="99"/>
      <c r="U158" s="100"/>
      <c r="V158" s="95"/>
      <c r="W158" s="95"/>
      <c r="X158" s="101"/>
    </row>
    <row r="159" ht="14.25" customHeight="1">
      <c r="A159" s="105" t="s">
        <v>266</v>
      </c>
      <c r="B159" s="5"/>
      <c r="C159" s="5"/>
      <c r="D159" s="22"/>
      <c r="E159" s="106">
        <f t="shared" ref="E159:F159" si="54">SUM(E96:E158)</f>
        <v>356</v>
      </c>
      <c r="F159" s="107">
        <f t="shared" si="54"/>
        <v>233</v>
      </c>
      <c r="G159" s="107">
        <f t="shared" ref="G159:G160" si="61">E159-F159</f>
        <v>123</v>
      </c>
      <c r="H159" s="108">
        <f t="shared" ref="H159:H160" si="62">F159/E159</f>
        <v>0.654494382</v>
      </c>
      <c r="I159" s="107">
        <f t="shared" ref="I159:J159" si="55">SUM(I96:I158)</f>
        <v>276</v>
      </c>
      <c r="J159" s="107">
        <f t="shared" si="55"/>
        <v>95</v>
      </c>
      <c r="K159" s="109">
        <f t="shared" si="56"/>
        <v>181</v>
      </c>
      <c r="L159" s="110">
        <f t="shared" si="57"/>
        <v>0.3442028986</v>
      </c>
      <c r="M159" s="107">
        <f t="shared" ref="M159:N159" si="58">SUM(M96:M158)</f>
        <v>2</v>
      </c>
      <c r="N159" s="107">
        <f t="shared" si="58"/>
        <v>2</v>
      </c>
      <c r="O159" s="109">
        <f>(M159-N159)</f>
        <v>0</v>
      </c>
      <c r="P159" s="108">
        <f>N159/M159</f>
        <v>1</v>
      </c>
      <c r="Q159" s="107">
        <f t="shared" ref="Q159:R159" si="59">SUM(Q96:Q158)</f>
        <v>2</v>
      </c>
      <c r="R159" s="107">
        <f t="shared" si="59"/>
        <v>0</v>
      </c>
      <c r="S159" s="109">
        <f>Q159-R159</f>
        <v>2</v>
      </c>
      <c r="T159" s="110">
        <f>R159/Q159</f>
        <v>0</v>
      </c>
      <c r="U159" s="106">
        <f t="shared" ref="U159:X159" si="60">SUM(U96:U158)</f>
        <v>11</v>
      </c>
      <c r="V159" s="107">
        <f t="shared" si="60"/>
        <v>42</v>
      </c>
      <c r="W159" s="107">
        <f t="shared" si="60"/>
        <v>1</v>
      </c>
      <c r="X159" s="111">
        <f t="shared" si="60"/>
        <v>8</v>
      </c>
    </row>
    <row r="160" ht="14.25" customHeight="1">
      <c r="A160" s="35" t="s">
        <v>267</v>
      </c>
      <c r="B160" s="112" t="s">
        <v>268</v>
      </c>
      <c r="C160" s="112" t="s">
        <v>269</v>
      </c>
      <c r="D160" s="113" t="s">
        <v>270</v>
      </c>
      <c r="E160" s="114">
        <v>19.0</v>
      </c>
      <c r="F160" s="115">
        <v>7.0</v>
      </c>
      <c r="G160" s="116">
        <f t="shared" si="61"/>
        <v>12</v>
      </c>
      <c r="H160" s="117">
        <f t="shared" si="62"/>
        <v>0.3684210526</v>
      </c>
      <c r="I160" s="116">
        <v>15.0</v>
      </c>
      <c r="J160" s="115">
        <v>8.0</v>
      </c>
      <c r="K160" s="118">
        <f t="shared" si="56"/>
        <v>7</v>
      </c>
      <c r="L160" s="119">
        <f t="shared" si="57"/>
        <v>0.5333333333</v>
      </c>
      <c r="M160" s="116"/>
      <c r="N160" s="115"/>
      <c r="O160" s="118"/>
      <c r="P160" s="117"/>
      <c r="Q160" s="116"/>
      <c r="R160" s="115"/>
      <c r="S160" s="118"/>
      <c r="T160" s="119"/>
      <c r="U160" s="120"/>
      <c r="V160" s="121">
        <v>1.0</v>
      </c>
      <c r="W160" s="121"/>
      <c r="X160" s="122"/>
    </row>
    <row r="161" ht="14.25" customHeight="1">
      <c r="A161" s="14"/>
      <c r="B161" s="15"/>
      <c r="C161" s="15"/>
      <c r="D161" s="113" t="s">
        <v>271</v>
      </c>
      <c r="E161" s="114"/>
      <c r="F161" s="115"/>
      <c r="G161" s="116"/>
      <c r="H161" s="117"/>
      <c r="I161" s="116"/>
      <c r="J161" s="115"/>
      <c r="K161" s="118"/>
      <c r="L161" s="119"/>
      <c r="M161" s="116"/>
      <c r="N161" s="115"/>
      <c r="O161" s="118"/>
      <c r="P161" s="117"/>
      <c r="Q161" s="116"/>
      <c r="R161" s="115"/>
      <c r="S161" s="118"/>
      <c r="T161" s="119"/>
      <c r="U161" s="120"/>
      <c r="V161" s="121"/>
      <c r="W161" s="121"/>
      <c r="X161" s="122"/>
    </row>
    <row r="162" ht="14.25" customHeight="1">
      <c r="A162" s="14"/>
      <c r="B162" s="15"/>
      <c r="C162" s="63"/>
      <c r="D162" s="123" t="s">
        <v>272</v>
      </c>
      <c r="E162" s="124">
        <v>10.0</v>
      </c>
      <c r="F162" s="121">
        <v>7.0</v>
      </c>
      <c r="G162" s="125">
        <f>E162-F162</f>
        <v>3</v>
      </c>
      <c r="H162" s="126">
        <f>F162/E162</f>
        <v>0.7</v>
      </c>
      <c r="I162" s="125">
        <v>5.0</v>
      </c>
      <c r="J162" s="121">
        <v>5.0</v>
      </c>
      <c r="K162" s="127">
        <f>I162-J162</f>
        <v>0</v>
      </c>
      <c r="L162" s="128">
        <f>J162/I162</f>
        <v>1</v>
      </c>
      <c r="M162" s="125"/>
      <c r="N162" s="121"/>
      <c r="O162" s="127"/>
      <c r="P162" s="126"/>
      <c r="Q162" s="125"/>
      <c r="R162" s="121"/>
      <c r="S162" s="127"/>
      <c r="T162" s="128"/>
      <c r="U162" s="120"/>
      <c r="V162" s="121"/>
      <c r="W162" s="121"/>
      <c r="X162" s="122"/>
    </row>
    <row r="163" ht="14.25" customHeight="1">
      <c r="A163" s="14"/>
      <c r="B163" s="15"/>
      <c r="C163" s="129" t="s">
        <v>273</v>
      </c>
      <c r="D163" s="123" t="s">
        <v>261</v>
      </c>
      <c r="E163" s="124"/>
      <c r="F163" s="121"/>
      <c r="G163" s="125"/>
      <c r="H163" s="126"/>
      <c r="I163" s="125"/>
      <c r="J163" s="121"/>
      <c r="K163" s="127"/>
      <c r="L163" s="128"/>
      <c r="M163" s="125"/>
      <c r="N163" s="121"/>
      <c r="O163" s="127"/>
      <c r="P163" s="126"/>
      <c r="Q163" s="125"/>
      <c r="R163" s="121"/>
      <c r="S163" s="127"/>
      <c r="T163" s="128"/>
      <c r="U163" s="120"/>
      <c r="V163" s="121"/>
      <c r="W163" s="121"/>
      <c r="X163" s="122"/>
    </row>
    <row r="164" ht="14.25" customHeight="1">
      <c r="A164" s="14"/>
      <c r="B164" s="15"/>
      <c r="C164" s="129" t="s">
        <v>274</v>
      </c>
      <c r="D164" s="123" t="s">
        <v>57</v>
      </c>
      <c r="E164" s="124"/>
      <c r="F164" s="121"/>
      <c r="G164" s="125"/>
      <c r="H164" s="126"/>
      <c r="I164" s="125"/>
      <c r="J164" s="121"/>
      <c r="K164" s="127"/>
      <c r="L164" s="128"/>
      <c r="M164" s="125"/>
      <c r="N164" s="121"/>
      <c r="O164" s="127"/>
      <c r="P164" s="126"/>
      <c r="Q164" s="125"/>
      <c r="R164" s="121"/>
      <c r="S164" s="127"/>
      <c r="T164" s="128"/>
      <c r="U164" s="120"/>
      <c r="V164" s="121"/>
      <c r="W164" s="121"/>
      <c r="X164" s="122"/>
    </row>
    <row r="165" ht="14.25" customHeight="1">
      <c r="A165" s="14"/>
      <c r="B165" s="15"/>
      <c r="C165" s="129" t="s">
        <v>275</v>
      </c>
      <c r="D165" s="123" t="s">
        <v>276</v>
      </c>
      <c r="E165" s="124">
        <v>13.0</v>
      </c>
      <c r="F165" s="121">
        <v>7.0</v>
      </c>
      <c r="G165" s="125">
        <f>E165-F165</f>
        <v>6</v>
      </c>
      <c r="H165" s="126">
        <f>F165/E165</f>
        <v>0.5384615385</v>
      </c>
      <c r="I165" s="125">
        <v>20.0</v>
      </c>
      <c r="J165" s="121">
        <v>5.0</v>
      </c>
      <c r="K165" s="127">
        <f>I165-J165</f>
        <v>15</v>
      </c>
      <c r="L165" s="128">
        <f>J165/I165</f>
        <v>0.25</v>
      </c>
      <c r="M165" s="125"/>
      <c r="N165" s="121"/>
      <c r="O165" s="127"/>
      <c r="P165" s="126"/>
      <c r="Q165" s="125"/>
      <c r="R165" s="121"/>
      <c r="S165" s="127"/>
      <c r="T165" s="128"/>
      <c r="U165" s="120"/>
      <c r="V165" s="121"/>
      <c r="W165" s="121"/>
      <c r="X165" s="122"/>
    </row>
    <row r="166" ht="14.25" customHeight="1">
      <c r="A166" s="14"/>
      <c r="B166" s="15"/>
      <c r="C166" s="129" t="s">
        <v>277</v>
      </c>
      <c r="D166" s="123" t="s">
        <v>57</v>
      </c>
      <c r="E166" s="124"/>
      <c r="F166" s="121"/>
      <c r="G166" s="125"/>
      <c r="H166" s="126"/>
      <c r="I166" s="125"/>
      <c r="J166" s="121"/>
      <c r="K166" s="127"/>
      <c r="L166" s="128"/>
      <c r="M166" s="125"/>
      <c r="N166" s="121"/>
      <c r="O166" s="127"/>
      <c r="P166" s="126"/>
      <c r="Q166" s="125"/>
      <c r="R166" s="121"/>
      <c r="S166" s="127"/>
      <c r="T166" s="128"/>
      <c r="U166" s="120"/>
      <c r="V166" s="121">
        <v>1.0</v>
      </c>
      <c r="W166" s="121"/>
      <c r="X166" s="122"/>
    </row>
    <row r="167" ht="14.25" customHeight="1">
      <c r="A167" s="14"/>
      <c r="B167" s="15"/>
      <c r="C167" s="129" t="s">
        <v>278</v>
      </c>
      <c r="D167" s="123" t="s">
        <v>279</v>
      </c>
      <c r="E167" s="124"/>
      <c r="F167" s="121"/>
      <c r="G167" s="125"/>
      <c r="H167" s="126"/>
      <c r="I167" s="125"/>
      <c r="J167" s="121"/>
      <c r="K167" s="127"/>
      <c r="L167" s="128"/>
      <c r="M167" s="125"/>
      <c r="N167" s="121"/>
      <c r="O167" s="127"/>
      <c r="P167" s="126"/>
      <c r="Q167" s="125"/>
      <c r="R167" s="121"/>
      <c r="S167" s="127"/>
      <c r="T167" s="128"/>
      <c r="U167" s="120"/>
      <c r="V167" s="121">
        <v>1.0</v>
      </c>
      <c r="W167" s="121"/>
      <c r="X167" s="122"/>
    </row>
    <row r="168" ht="14.25" customHeight="1">
      <c r="A168" s="14"/>
      <c r="B168" s="15"/>
      <c r="C168" s="129" t="s">
        <v>280</v>
      </c>
      <c r="D168" s="123" t="s">
        <v>281</v>
      </c>
      <c r="E168" s="124"/>
      <c r="F168" s="121"/>
      <c r="G168" s="125"/>
      <c r="H168" s="126"/>
      <c r="I168" s="125"/>
      <c r="J168" s="121"/>
      <c r="K168" s="127"/>
      <c r="L168" s="128"/>
      <c r="M168" s="125"/>
      <c r="N168" s="121"/>
      <c r="O168" s="127"/>
      <c r="P168" s="126"/>
      <c r="Q168" s="125"/>
      <c r="R168" s="121"/>
      <c r="S168" s="127"/>
      <c r="T168" s="128"/>
      <c r="U168" s="120"/>
      <c r="V168" s="121"/>
      <c r="W168" s="121"/>
      <c r="X168" s="122"/>
    </row>
    <row r="169" ht="14.25" customHeight="1">
      <c r="A169" s="14"/>
      <c r="B169" s="15"/>
      <c r="C169" s="129" t="s">
        <v>282</v>
      </c>
      <c r="D169" s="123" t="s">
        <v>68</v>
      </c>
      <c r="E169" s="124"/>
      <c r="F169" s="121"/>
      <c r="G169" s="125"/>
      <c r="H169" s="126"/>
      <c r="I169" s="125"/>
      <c r="J169" s="121"/>
      <c r="K169" s="127"/>
      <c r="L169" s="128"/>
      <c r="M169" s="125"/>
      <c r="N169" s="121"/>
      <c r="O169" s="127"/>
      <c r="P169" s="126"/>
      <c r="Q169" s="125"/>
      <c r="R169" s="121"/>
      <c r="S169" s="127"/>
      <c r="T169" s="128"/>
      <c r="U169" s="120"/>
      <c r="V169" s="121">
        <v>1.0</v>
      </c>
      <c r="W169" s="121"/>
      <c r="X169" s="122"/>
    </row>
    <row r="170" ht="14.25" customHeight="1">
      <c r="A170" s="14"/>
      <c r="B170" s="15"/>
      <c r="C170" s="129" t="s">
        <v>283</v>
      </c>
      <c r="D170" s="123" t="s">
        <v>284</v>
      </c>
      <c r="E170" s="124"/>
      <c r="F170" s="121"/>
      <c r="G170" s="125"/>
      <c r="H170" s="126"/>
      <c r="I170" s="125">
        <v>15.0</v>
      </c>
      <c r="J170" s="121">
        <v>1.0</v>
      </c>
      <c r="K170" s="127">
        <f t="shared" ref="K170:K171" si="63">I170-J170</f>
        <v>14</v>
      </c>
      <c r="L170" s="128">
        <f t="shared" ref="L170:L171" si="64">J170/I170</f>
        <v>0.06666666667</v>
      </c>
      <c r="M170" s="125"/>
      <c r="N170" s="121"/>
      <c r="O170" s="127"/>
      <c r="P170" s="126"/>
      <c r="Q170" s="125"/>
      <c r="R170" s="121"/>
      <c r="S170" s="127"/>
      <c r="T170" s="128"/>
      <c r="U170" s="120"/>
      <c r="V170" s="121"/>
      <c r="W170" s="121"/>
      <c r="X170" s="122"/>
    </row>
    <row r="171" ht="14.25" customHeight="1">
      <c r="A171" s="14"/>
      <c r="B171" s="15"/>
      <c r="C171" s="129" t="s">
        <v>285</v>
      </c>
      <c r="D171" s="123" t="s">
        <v>286</v>
      </c>
      <c r="E171" s="124"/>
      <c r="F171" s="121"/>
      <c r="G171" s="125"/>
      <c r="H171" s="126"/>
      <c r="I171" s="125">
        <v>9.0</v>
      </c>
      <c r="J171" s="121">
        <v>2.0</v>
      </c>
      <c r="K171" s="127">
        <f t="shared" si="63"/>
        <v>7</v>
      </c>
      <c r="L171" s="128">
        <f t="shared" si="64"/>
        <v>0.2222222222</v>
      </c>
      <c r="M171" s="125"/>
      <c r="N171" s="121"/>
      <c r="O171" s="127"/>
      <c r="P171" s="126"/>
      <c r="Q171" s="125"/>
      <c r="R171" s="121"/>
      <c r="S171" s="127"/>
      <c r="T171" s="128"/>
      <c r="U171" s="120"/>
      <c r="V171" s="121"/>
      <c r="W171" s="121"/>
      <c r="X171" s="122"/>
    </row>
    <row r="172" ht="14.25" customHeight="1">
      <c r="A172" s="14"/>
      <c r="B172" s="15"/>
      <c r="C172" s="129" t="s">
        <v>287</v>
      </c>
      <c r="D172" s="123" t="s">
        <v>57</v>
      </c>
      <c r="E172" s="124"/>
      <c r="F172" s="121"/>
      <c r="G172" s="125"/>
      <c r="H172" s="126"/>
      <c r="I172" s="125"/>
      <c r="J172" s="121"/>
      <c r="K172" s="127"/>
      <c r="L172" s="128"/>
      <c r="M172" s="125"/>
      <c r="N172" s="121"/>
      <c r="O172" s="127"/>
      <c r="P172" s="126"/>
      <c r="Q172" s="125"/>
      <c r="R172" s="121"/>
      <c r="S172" s="127"/>
      <c r="T172" s="128"/>
      <c r="U172" s="120"/>
      <c r="V172" s="121"/>
      <c r="W172" s="121"/>
      <c r="X172" s="122"/>
    </row>
    <row r="173" ht="14.25" customHeight="1">
      <c r="A173" s="14"/>
      <c r="B173" s="63"/>
      <c r="C173" s="129" t="s">
        <v>288</v>
      </c>
      <c r="D173" s="123" t="s">
        <v>289</v>
      </c>
      <c r="E173" s="124"/>
      <c r="F173" s="121"/>
      <c r="G173" s="125"/>
      <c r="H173" s="126"/>
      <c r="I173" s="125"/>
      <c r="J173" s="121"/>
      <c r="K173" s="127"/>
      <c r="L173" s="128"/>
      <c r="M173" s="125"/>
      <c r="N173" s="121"/>
      <c r="O173" s="127"/>
      <c r="P173" s="126"/>
      <c r="Q173" s="125"/>
      <c r="R173" s="121"/>
      <c r="S173" s="127"/>
      <c r="T173" s="128"/>
      <c r="U173" s="120"/>
      <c r="V173" s="121"/>
      <c r="W173" s="121"/>
      <c r="X173" s="122"/>
    </row>
    <row r="174" ht="14.25" customHeight="1">
      <c r="A174" s="14"/>
      <c r="B174" s="130" t="s">
        <v>290</v>
      </c>
      <c r="C174" s="130" t="s">
        <v>291</v>
      </c>
      <c r="D174" s="123" t="s">
        <v>292</v>
      </c>
      <c r="E174" s="124">
        <v>27.0</v>
      </c>
      <c r="F174" s="121">
        <v>14.0</v>
      </c>
      <c r="G174" s="125">
        <f t="shared" ref="G174:G175" si="65">E174-F174</f>
        <v>13</v>
      </c>
      <c r="H174" s="126">
        <f t="shared" ref="H174:H175" si="66">F174/E174</f>
        <v>0.5185185185</v>
      </c>
      <c r="I174" s="125">
        <v>54.0</v>
      </c>
      <c r="J174" s="121">
        <v>31.0</v>
      </c>
      <c r="K174" s="127">
        <f t="shared" ref="K174:K175" si="67">I174-J174</f>
        <v>23</v>
      </c>
      <c r="L174" s="128">
        <f t="shared" ref="L174:L175" si="68">J174/I174</f>
        <v>0.5740740741</v>
      </c>
      <c r="M174" s="125"/>
      <c r="N174" s="121"/>
      <c r="O174" s="127"/>
      <c r="P174" s="126"/>
      <c r="Q174" s="125"/>
      <c r="R174" s="121"/>
      <c r="S174" s="127"/>
      <c r="T174" s="128"/>
      <c r="U174" s="120"/>
      <c r="V174" s="121"/>
      <c r="W174" s="121"/>
      <c r="X174" s="122"/>
    </row>
    <row r="175" ht="14.25" customHeight="1">
      <c r="A175" s="14"/>
      <c r="B175" s="15"/>
      <c r="C175" s="15"/>
      <c r="D175" s="123" t="s">
        <v>293</v>
      </c>
      <c r="E175" s="124">
        <v>10.0</v>
      </c>
      <c r="F175" s="121">
        <v>3.0</v>
      </c>
      <c r="G175" s="125">
        <f t="shared" si="65"/>
        <v>7</v>
      </c>
      <c r="H175" s="126">
        <f t="shared" si="66"/>
        <v>0.3</v>
      </c>
      <c r="I175" s="125">
        <v>10.0</v>
      </c>
      <c r="J175" s="121">
        <v>6.0</v>
      </c>
      <c r="K175" s="127">
        <f t="shared" si="67"/>
        <v>4</v>
      </c>
      <c r="L175" s="128">
        <f t="shared" si="68"/>
        <v>0.6</v>
      </c>
      <c r="M175" s="125"/>
      <c r="N175" s="121"/>
      <c r="O175" s="127"/>
      <c r="P175" s="126"/>
      <c r="Q175" s="125"/>
      <c r="R175" s="121"/>
      <c r="S175" s="127"/>
      <c r="T175" s="128"/>
      <c r="U175" s="120"/>
      <c r="V175" s="121">
        <v>1.0</v>
      </c>
      <c r="W175" s="121"/>
      <c r="X175" s="122"/>
    </row>
    <row r="176" ht="14.25" customHeight="1">
      <c r="A176" s="14"/>
      <c r="B176" s="15"/>
      <c r="C176" s="15"/>
      <c r="D176" s="123" t="s">
        <v>294</v>
      </c>
      <c r="E176" s="124"/>
      <c r="F176" s="121"/>
      <c r="G176" s="125"/>
      <c r="H176" s="126"/>
      <c r="I176" s="125"/>
      <c r="J176" s="121"/>
      <c r="K176" s="127"/>
      <c r="L176" s="128"/>
      <c r="M176" s="125"/>
      <c r="N176" s="121"/>
      <c r="O176" s="127"/>
      <c r="P176" s="126"/>
      <c r="Q176" s="125"/>
      <c r="R176" s="121"/>
      <c r="S176" s="127"/>
      <c r="T176" s="128"/>
      <c r="U176" s="120"/>
      <c r="V176" s="121">
        <v>1.0</v>
      </c>
      <c r="W176" s="121"/>
      <c r="X176" s="122"/>
    </row>
    <row r="177" ht="14.25" customHeight="1">
      <c r="A177" s="14"/>
      <c r="B177" s="15"/>
      <c r="C177" s="63"/>
      <c r="D177" s="123" t="s">
        <v>295</v>
      </c>
      <c r="E177" s="124"/>
      <c r="F177" s="121"/>
      <c r="G177" s="125"/>
      <c r="H177" s="126"/>
      <c r="I177" s="125"/>
      <c r="J177" s="121"/>
      <c r="K177" s="127"/>
      <c r="L177" s="128"/>
      <c r="M177" s="125"/>
      <c r="N177" s="121"/>
      <c r="O177" s="127"/>
      <c r="P177" s="126"/>
      <c r="Q177" s="125"/>
      <c r="R177" s="121"/>
      <c r="S177" s="127"/>
      <c r="T177" s="128"/>
      <c r="U177" s="120"/>
      <c r="V177" s="121"/>
      <c r="W177" s="121"/>
      <c r="X177" s="122"/>
    </row>
    <row r="178" ht="14.25" customHeight="1">
      <c r="A178" s="14"/>
      <c r="B178" s="15"/>
      <c r="C178" s="129" t="s">
        <v>296</v>
      </c>
      <c r="D178" s="123" t="s">
        <v>297</v>
      </c>
      <c r="E178" s="124"/>
      <c r="F178" s="121"/>
      <c r="G178" s="125"/>
      <c r="H178" s="126"/>
      <c r="I178" s="125"/>
      <c r="J178" s="121"/>
      <c r="K178" s="127"/>
      <c r="L178" s="128"/>
      <c r="M178" s="125"/>
      <c r="N178" s="121"/>
      <c r="O178" s="127"/>
      <c r="P178" s="126"/>
      <c r="Q178" s="125"/>
      <c r="R178" s="121"/>
      <c r="S178" s="127"/>
      <c r="T178" s="128"/>
      <c r="U178" s="120"/>
      <c r="V178" s="121"/>
      <c r="W178" s="121"/>
      <c r="X178" s="122"/>
    </row>
    <row r="179" ht="14.25" customHeight="1">
      <c r="A179" s="14"/>
      <c r="B179" s="63"/>
      <c r="C179" s="129" t="s">
        <v>298</v>
      </c>
      <c r="D179" s="123" t="s">
        <v>57</v>
      </c>
      <c r="E179" s="124"/>
      <c r="F179" s="121"/>
      <c r="G179" s="125"/>
      <c r="H179" s="126"/>
      <c r="I179" s="125"/>
      <c r="J179" s="121"/>
      <c r="K179" s="127"/>
      <c r="L179" s="128"/>
      <c r="M179" s="125"/>
      <c r="N179" s="121"/>
      <c r="O179" s="127"/>
      <c r="P179" s="126"/>
      <c r="Q179" s="125"/>
      <c r="R179" s="121"/>
      <c r="S179" s="127"/>
      <c r="T179" s="128"/>
      <c r="U179" s="120"/>
      <c r="V179" s="121"/>
      <c r="W179" s="121"/>
      <c r="X179" s="122"/>
    </row>
    <row r="180" ht="14.25" customHeight="1">
      <c r="A180" s="14"/>
      <c r="B180" s="130" t="s">
        <v>299</v>
      </c>
      <c r="C180" s="129" t="s">
        <v>300</v>
      </c>
      <c r="D180" s="123" t="s">
        <v>301</v>
      </c>
      <c r="E180" s="124"/>
      <c r="F180" s="121"/>
      <c r="G180" s="125"/>
      <c r="H180" s="126"/>
      <c r="I180" s="125"/>
      <c r="J180" s="121"/>
      <c r="K180" s="127"/>
      <c r="L180" s="128"/>
      <c r="M180" s="125"/>
      <c r="N180" s="121"/>
      <c r="O180" s="127"/>
      <c r="P180" s="126"/>
      <c r="Q180" s="125"/>
      <c r="R180" s="121"/>
      <c r="S180" s="127"/>
      <c r="T180" s="128"/>
      <c r="U180" s="120"/>
      <c r="V180" s="121"/>
      <c r="W180" s="121"/>
      <c r="X180" s="122"/>
    </row>
    <row r="181" ht="14.25" customHeight="1">
      <c r="A181" s="14"/>
      <c r="B181" s="15"/>
      <c r="C181" s="129" t="s">
        <v>302</v>
      </c>
      <c r="D181" s="123" t="s">
        <v>57</v>
      </c>
      <c r="E181" s="124"/>
      <c r="F181" s="121"/>
      <c r="G181" s="125"/>
      <c r="H181" s="126"/>
      <c r="I181" s="125"/>
      <c r="J181" s="121"/>
      <c r="K181" s="127"/>
      <c r="L181" s="128"/>
      <c r="M181" s="125"/>
      <c r="N181" s="121"/>
      <c r="O181" s="127"/>
      <c r="P181" s="126"/>
      <c r="Q181" s="125"/>
      <c r="R181" s="121"/>
      <c r="S181" s="127"/>
      <c r="T181" s="128"/>
      <c r="U181" s="120"/>
      <c r="V181" s="121"/>
      <c r="W181" s="121"/>
      <c r="X181" s="122"/>
    </row>
    <row r="182" ht="14.25" customHeight="1">
      <c r="A182" s="14"/>
      <c r="B182" s="15"/>
      <c r="C182" s="129" t="s">
        <v>303</v>
      </c>
      <c r="D182" s="123" t="s">
        <v>304</v>
      </c>
      <c r="E182" s="124"/>
      <c r="F182" s="121"/>
      <c r="G182" s="125"/>
      <c r="H182" s="126"/>
      <c r="I182" s="125"/>
      <c r="J182" s="121"/>
      <c r="K182" s="127"/>
      <c r="L182" s="128"/>
      <c r="M182" s="125"/>
      <c r="N182" s="121"/>
      <c r="O182" s="127"/>
      <c r="P182" s="126"/>
      <c r="Q182" s="125"/>
      <c r="R182" s="121"/>
      <c r="S182" s="127"/>
      <c r="T182" s="128"/>
      <c r="U182" s="120"/>
      <c r="V182" s="121">
        <v>1.0</v>
      </c>
      <c r="W182" s="121"/>
      <c r="X182" s="122"/>
    </row>
    <row r="183" ht="14.25" customHeight="1">
      <c r="A183" s="14"/>
      <c r="B183" s="15"/>
      <c r="C183" s="129" t="s">
        <v>305</v>
      </c>
      <c r="D183" s="123" t="s">
        <v>31</v>
      </c>
      <c r="E183" s="124"/>
      <c r="F183" s="121"/>
      <c r="G183" s="125"/>
      <c r="H183" s="126"/>
      <c r="I183" s="125"/>
      <c r="J183" s="121"/>
      <c r="K183" s="127"/>
      <c r="L183" s="128"/>
      <c r="M183" s="125"/>
      <c r="N183" s="121"/>
      <c r="O183" s="127"/>
      <c r="P183" s="126"/>
      <c r="Q183" s="125"/>
      <c r="R183" s="121"/>
      <c r="S183" s="127"/>
      <c r="T183" s="128"/>
      <c r="U183" s="120"/>
      <c r="V183" s="121"/>
      <c r="W183" s="121"/>
      <c r="X183" s="122"/>
    </row>
    <row r="184" ht="14.25" customHeight="1">
      <c r="A184" s="14"/>
      <c r="B184" s="15"/>
      <c r="C184" s="129" t="s">
        <v>306</v>
      </c>
      <c r="D184" s="123" t="s">
        <v>57</v>
      </c>
      <c r="E184" s="124"/>
      <c r="F184" s="121"/>
      <c r="G184" s="125"/>
      <c r="H184" s="126"/>
      <c r="I184" s="125"/>
      <c r="J184" s="121"/>
      <c r="K184" s="127"/>
      <c r="L184" s="128"/>
      <c r="M184" s="125"/>
      <c r="N184" s="121"/>
      <c r="O184" s="127"/>
      <c r="P184" s="126"/>
      <c r="Q184" s="125"/>
      <c r="R184" s="121"/>
      <c r="S184" s="127"/>
      <c r="T184" s="128"/>
      <c r="U184" s="120"/>
      <c r="V184" s="121"/>
      <c r="W184" s="121"/>
      <c r="X184" s="122"/>
    </row>
    <row r="185" ht="14.25" customHeight="1">
      <c r="A185" s="14"/>
      <c r="B185" s="15"/>
      <c r="C185" s="129" t="s">
        <v>307</v>
      </c>
      <c r="D185" s="123" t="s">
        <v>308</v>
      </c>
      <c r="E185" s="124"/>
      <c r="F185" s="121"/>
      <c r="G185" s="125"/>
      <c r="H185" s="126"/>
      <c r="I185" s="125"/>
      <c r="J185" s="121"/>
      <c r="K185" s="127"/>
      <c r="L185" s="128"/>
      <c r="M185" s="125"/>
      <c r="N185" s="121"/>
      <c r="O185" s="127"/>
      <c r="P185" s="126"/>
      <c r="Q185" s="125"/>
      <c r="R185" s="121"/>
      <c r="S185" s="127"/>
      <c r="T185" s="128"/>
      <c r="U185" s="120"/>
      <c r="V185" s="121">
        <v>2.0</v>
      </c>
      <c r="W185" s="121"/>
      <c r="X185" s="122"/>
    </row>
    <row r="186" ht="14.25" customHeight="1">
      <c r="A186" s="14"/>
      <c r="B186" s="15"/>
      <c r="C186" s="130" t="s">
        <v>309</v>
      </c>
      <c r="D186" s="123" t="s">
        <v>310</v>
      </c>
      <c r="E186" s="124"/>
      <c r="F186" s="121"/>
      <c r="G186" s="125"/>
      <c r="H186" s="126"/>
      <c r="I186" s="125"/>
      <c r="J186" s="121"/>
      <c r="K186" s="127"/>
      <c r="L186" s="128"/>
      <c r="M186" s="125"/>
      <c r="N186" s="121"/>
      <c r="O186" s="127"/>
      <c r="P186" s="126"/>
      <c r="Q186" s="125"/>
      <c r="R186" s="121"/>
      <c r="S186" s="127"/>
      <c r="T186" s="128"/>
      <c r="U186" s="120"/>
      <c r="V186" s="121"/>
      <c r="W186" s="121"/>
      <c r="X186" s="122"/>
    </row>
    <row r="187" ht="14.25" customHeight="1">
      <c r="A187" s="14"/>
      <c r="B187" s="63"/>
      <c r="C187" s="63"/>
      <c r="D187" s="123" t="s">
        <v>311</v>
      </c>
      <c r="E187" s="124">
        <v>6.0</v>
      </c>
      <c r="F187" s="121">
        <v>2.0</v>
      </c>
      <c r="G187" s="125">
        <f t="shared" ref="G187:G188" si="69">E187-F187</f>
        <v>4</v>
      </c>
      <c r="H187" s="126">
        <f t="shared" ref="H187:H188" si="70">F187/E187</f>
        <v>0.3333333333</v>
      </c>
      <c r="I187" s="125">
        <v>13.0</v>
      </c>
      <c r="J187" s="121">
        <v>6.0</v>
      </c>
      <c r="K187" s="127">
        <f t="shared" ref="K187:K189" si="71">I187-J187</f>
        <v>7</v>
      </c>
      <c r="L187" s="128">
        <f t="shared" ref="L187:L189" si="72">J187/I187</f>
        <v>0.4615384615</v>
      </c>
      <c r="M187" s="125"/>
      <c r="N187" s="121"/>
      <c r="O187" s="127"/>
      <c r="P187" s="126"/>
      <c r="Q187" s="125"/>
      <c r="R187" s="121"/>
      <c r="S187" s="127"/>
      <c r="T187" s="128"/>
      <c r="U187" s="120"/>
      <c r="V187" s="121">
        <v>2.0</v>
      </c>
      <c r="W187" s="121"/>
      <c r="X187" s="122"/>
    </row>
    <row r="188" ht="14.25" customHeight="1">
      <c r="A188" s="14"/>
      <c r="B188" s="130" t="s">
        <v>312</v>
      </c>
      <c r="C188" s="130" t="s">
        <v>313</v>
      </c>
      <c r="D188" s="123" t="s">
        <v>314</v>
      </c>
      <c r="E188" s="124">
        <v>20.0</v>
      </c>
      <c r="F188" s="121">
        <v>10.0</v>
      </c>
      <c r="G188" s="125">
        <f t="shared" si="69"/>
        <v>10</v>
      </c>
      <c r="H188" s="126">
        <f t="shared" si="70"/>
        <v>0.5</v>
      </c>
      <c r="I188" s="125">
        <v>10.0</v>
      </c>
      <c r="J188" s="121">
        <v>7.0</v>
      </c>
      <c r="K188" s="127">
        <f t="shared" si="71"/>
        <v>3</v>
      </c>
      <c r="L188" s="128">
        <f t="shared" si="72"/>
        <v>0.7</v>
      </c>
      <c r="M188" s="125"/>
      <c r="N188" s="121"/>
      <c r="O188" s="127"/>
      <c r="P188" s="126"/>
      <c r="Q188" s="125"/>
      <c r="R188" s="121"/>
      <c r="S188" s="127"/>
      <c r="T188" s="128"/>
      <c r="U188" s="120"/>
      <c r="V188" s="121"/>
      <c r="W188" s="121"/>
      <c r="X188" s="122"/>
    </row>
    <row r="189" ht="14.25" customHeight="1">
      <c r="A189" s="14"/>
      <c r="B189" s="15"/>
      <c r="C189" s="63"/>
      <c r="D189" s="131" t="s">
        <v>315</v>
      </c>
      <c r="E189" s="124"/>
      <c r="F189" s="121"/>
      <c r="G189" s="125"/>
      <c r="H189" s="126"/>
      <c r="I189" s="125"/>
      <c r="J189" s="121"/>
      <c r="K189" s="127">
        <f t="shared" si="71"/>
        <v>0</v>
      </c>
      <c r="L189" s="128" t="str">
        <f t="shared" si="72"/>
        <v>#DIV/0!</v>
      </c>
      <c r="M189" s="125"/>
      <c r="N189" s="121"/>
      <c r="O189" s="127"/>
      <c r="P189" s="126"/>
      <c r="Q189" s="125"/>
      <c r="R189" s="121"/>
      <c r="S189" s="127"/>
      <c r="T189" s="128"/>
      <c r="U189" s="120"/>
      <c r="V189" s="121"/>
      <c r="W189" s="121"/>
      <c r="X189" s="122"/>
    </row>
    <row r="190" ht="14.25" customHeight="1">
      <c r="A190" s="14"/>
      <c r="B190" s="15"/>
      <c r="C190" s="129" t="s">
        <v>316</v>
      </c>
      <c r="D190" s="123" t="s">
        <v>57</v>
      </c>
      <c r="E190" s="124"/>
      <c r="F190" s="121"/>
      <c r="G190" s="125"/>
      <c r="H190" s="126"/>
      <c r="I190" s="125"/>
      <c r="J190" s="121"/>
      <c r="K190" s="127"/>
      <c r="L190" s="128"/>
      <c r="M190" s="125"/>
      <c r="N190" s="121"/>
      <c r="O190" s="127"/>
      <c r="P190" s="126"/>
      <c r="Q190" s="125"/>
      <c r="R190" s="121"/>
      <c r="S190" s="127"/>
      <c r="T190" s="128"/>
      <c r="U190" s="120"/>
      <c r="V190" s="121"/>
      <c r="W190" s="121"/>
      <c r="X190" s="122"/>
    </row>
    <row r="191" ht="14.25" customHeight="1">
      <c r="A191" s="14"/>
      <c r="B191" s="15"/>
      <c r="C191" s="129" t="s">
        <v>317</v>
      </c>
      <c r="D191" s="123" t="s">
        <v>57</v>
      </c>
      <c r="E191" s="124"/>
      <c r="F191" s="121"/>
      <c r="G191" s="125"/>
      <c r="H191" s="126"/>
      <c r="I191" s="125"/>
      <c r="J191" s="121"/>
      <c r="K191" s="127"/>
      <c r="L191" s="128"/>
      <c r="M191" s="125"/>
      <c r="N191" s="121"/>
      <c r="O191" s="127"/>
      <c r="P191" s="126"/>
      <c r="Q191" s="125"/>
      <c r="R191" s="121"/>
      <c r="S191" s="127"/>
      <c r="T191" s="128"/>
      <c r="U191" s="120"/>
      <c r="V191" s="121"/>
      <c r="W191" s="121"/>
      <c r="X191" s="122"/>
    </row>
    <row r="192" ht="14.25" customHeight="1">
      <c r="A192" s="14"/>
      <c r="B192" s="15"/>
      <c r="C192" s="129" t="s">
        <v>318</v>
      </c>
      <c r="D192" s="123" t="s">
        <v>319</v>
      </c>
      <c r="E192" s="124"/>
      <c r="F192" s="121"/>
      <c r="G192" s="125"/>
      <c r="H192" s="126"/>
      <c r="I192" s="125"/>
      <c r="J192" s="121"/>
      <c r="K192" s="127"/>
      <c r="L192" s="128"/>
      <c r="M192" s="125"/>
      <c r="N192" s="121"/>
      <c r="O192" s="127"/>
      <c r="P192" s="126"/>
      <c r="Q192" s="125"/>
      <c r="R192" s="121"/>
      <c r="S192" s="127"/>
      <c r="T192" s="128"/>
      <c r="U192" s="120"/>
      <c r="V192" s="121"/>
      <c r="W192" s="121"/>
      <c r="X192" s="122"/>
    </row>
    <row r="193" ht="14.25" customHeight="1">
      <c r="A193" s="14"/>
      <c r="B193" s="15"/>
      <c r="C193" s="129" t="s">
        <v>320</v>
      </c>
      <c r="D193" s="123" t="s">
        <v>57</v>
      </c>
      <c r="E193" s="124"/>
      <c r="F193" s="121"/>
      <c r="G193" s="125"/>
      <c r="H193" s="126"/>
      <c r="I193" s="125"/>
      <c r="J193" s="121"/>
      <c r="K193" s="127"/>
      <c r="L193" s="128"/>
      <c r="M193" s="125"/>
      <c r="N193" s="121"/>
      <c r="O193" s="127"/>
      <c r="P193" s="126"/>
      <c r="Q193" s="125"/>
      <c r="R193" s="121"/>
      <c r="S193" s="127"/>
      <c r="T193" s="128"/>
      <c r="U193" s="120"/>
      <c r="V193" s="121"/>
      <c r="W193" s="121"/>
      <c r="X193" s="122"/>
    </row>
    <row r="194" ht="14.25" customHeight="1">
      <c r="A194" s="14"/>
      <c r="B194" s="15"/>
      <c r="C194" s="129" t="s">
        <v>321</v>
      </c>
      <c r="D194" s="123" t="s">
        <v>57</v>
      </c>
      <c r="E194" s="124"/>
      <c r="F194" s="121"/>
      <c r="G194" s="125"/>
      <c r="H194" s="126"/>
      <c r="I194" s="125"/>
      <c r="J194" s="121"/>
      <c r="K194" s="127"/>
      <c r="L194" s="128"/>
      <c r="M194" s="125"/>
      <c r="N194" s="121"/>
      <c r="O194" s="127"/>
      <c r="P194" s="126"/>
      <c r="Q194" s="125"/>
      <c r="R194" s="121"/>
      <c r="S194" s="127"/>
      <c r="T194" s="128"/>
      <c r="U194" s="120"/>
      <c r="V194" s="121"/>
      <c r="W194" s="121"/>
      <c r="X194" s="122"/>
    </row>
    <row r="195" ht="14.25" customHeight="1">
      <c r="A195" s="14"/>
      <c r="B195" s="15"/>
      <c r="C195" s="129" t="s">
        <v>322</v>
      </c>
      <c r="D195" s="123" t="s">
        <v>57</v>
      </c>
      <c r="E195" s="124"/>
      <c r="F195" s="121"/>
      <c r="G195" s="125"/>
      <c r="H195" s="126"/>
      <c r="I195" s="125"/>
      <c r="J195" s="121"/>
      <c r="K195" s="127"/>
      <c r="L195" s="128"/>
      <c r="M195" s="125"/>
      <c r="N195" s="121"/>
      <c r="O195" s="127"/>
      <c r="P195" s="126"/>
      <c r="Q195" s="125"/>
      <c r="R195" s="121"/>
      <c r="S195" s="127"/>
      <c r="T195" s="128"/>
      <c r="U195" s="120"/>
      <c r="V195" s="121"/>
      <c r="W195" s="121"/>
      <c r="X195" s="122"/>
    </row>
    <row r="196" ht="14.25" customHeight="1">
      <c r="A196" s="14"/>
      <c r="B196" s="15"/>
      <c r="C196" s="130" t="s">
        <v>323</v>
      </c>
      <c r="D196" s="123" t="s">
        <v>324</v>
      </c>
      <c r="E196" s="124"/>
      <c r="F196" s="121"/>
      <c r="G196" s="125"/>
      <c r="H196" s="126"/>
      <c r="I196" s="125"/>
      <c r="J196" s="121"/>
      <c r="K196" s="127"/>
      <c r="L196" s="128"/>
      <c r="M196" s="125"/>
      <c r="N196" s="121"/>
      <c r="O196" s="127"/>
      <c r="P196" s="126"/>
      <c r="Q196" s="125"/>
      <c r="R196" s="121"/>
      <c r="S196" s="127"/>
      <c r="T196" s="128"/>
      <c r="U196" s="120"/>
      <c r="V196" s="121">
        <v>2.0</v>
      </c>
      <c r="W196" s="121"/>
      <c r="X196" s="122"/>
    </row>
    <row r="197" ht="14.25" customHeight="1">
      <c r="A197" s="14"/>
      <c r="B197" s="15"/>
      <c r="C197" s="15"/>
      <c r="D197" s="123" t="s">
        <v>325</v>
      </c>
      <c r="E197" s="124"/>
      <c r="F197" s="121"/>
      <c r="G197" s="125"/>
      <c r="H197" s="126"/>
      <c r="I197" s="125"/>
      <c r="J197" s="121"/>
      <c r="K197" s="127"/>
      <c r="L197" s="128"/>
      <c r="M197" s="125"/>
      <c r="N197" s="121"/>
      <c r="O197" s="127"/>
      <c r="P197" s="126"/>
      <c r="Q197" s="125"/>
      <c r="R197" s="121"/>
      <c r="S197" s="127"/>
      <c r="T197" s="128"/>
      <c r="U197" s="120"/>
      <c r="V197" s="121"/>
      <c r="W197" s="121"/>
      <c r="X197" s="122"/>
    </row>
    <row r="198" ht="14.25" customHeight="1">
      <c r="A198" s="14"/>
      <c r="B198" s="15"/>
      <c r="C198" s="63"/>
      <c r="D198" s="123" t="s">
        <v>326</v>
      </c>
      <c r="E198" s="124"/>
      <c r="F198" s="121"/>
      <c r="G198" s="125"/>
      <c r="H198" s="126"/>
      <c r="I198" s="125">
        <v>15.0</v>
      </c>
      <c r="J198" s="121">
        <v>0.0</v>
      </c>
      <c r="K198" s="127">
        <f>I198-J198</f>
        <v>15</v>
      </c>
      <c r="L198" s="128">
        <f>J198/I198</f>
        <v>0</v>
      </c>
      <c r="M198" s="125"/>
      <c r="N198" s="121"/>
      <c r="O198" s="127"/>
      <c r="P198" s="126"/>
      <c r="Q198" s="125"/>
      <c r="R198" s="121"/>
      <c r="S198" s="132"/>
      <c r="T198" s="128"/>
      <c r="U198" s="120"/>
      <c r="V198" s="121"/>
      <c r="W198" s="121"/>
      <c r="X198" s="122"/>
    </row>
    <row r="199" ht="14.25" customHeight="1">
      <c r="A199" s="14"/>
      <c r="B199" s="15"/>
      <c r="C199" s="129" t="s">
        <v>327</v>
      </c>
      <c r="D199" s="123" t="s">
        <v>42</v>
      </c>
      <c r="E199" s="124"/>
      <c r="F199" s="121"/>
      <c r="G199" s="125"/>
      <c r="H199" s="126"/>
      <c r="I199" s="125"/>
      <c r="J199" s="121"/>
      <c r="K199" s="127"/>
      <c r="L199" s="128"/>
      <c r="M199" s="125"/>
      <c r="N199" s="121"/>
      <c r="O199" s="127"/>
      <c r="P199" s="126"/>
      <c r="Q199" s="125"/>
      <c r="R199" s="121"/>
      <c r="S199" s="132"/>
      <c r="T199" s="128"/>
      <c r="U199" s="120"/>
      <c r="V199" s="121"/>
      <c r="W199" s="121"/>
      <c r="X199" s="122"/>
    </row>
    <row r="200" ht="14.25" customHeight="1">
      <c r="A200" s="14"/>
      <c r="B200" s="15"/>
      <c r="C200" s="129" t="s">
        <v>328</v>
      </c>
      <c r="D200" s="123" t="s">
        <v>57</v>
      </c>
      <c r="E200" s="124"/>
      <c r="F200" s="121"/>
      <c r="G200" s="125"/>
      <c r="H200" s="126"/>
      <c r="I200" s="125"/>
      <c r="J200" s="121"/>
      <c r="K200" s="127"/>
      <c r="L200" s="128"/>
      <c r="M200" s="125"/>
      <c r="N200" s="121"/>
      <c r="O200" s="127"/>
      <c r="P200" s="126"/>
      <c r="Q200" s="125"/>
      <c r="R200" s="121"/>
      <c r="S200" s="127"/>
      <c r="T200" s="128"/>
      <c r="U200" s="120"/>
      <c r="V200" s="121"/>
      <c r="W200" s="121"/>
      <c r="X200" s="122"/>
    </row>
    <row r="201" ht="14.25" customHeight="1">
      <c r="A201" s="14"/>
      <c r="B201" s="15"/>
      <c r="C201" s="129" t="s">
        <v>329</v>
      </c>
      <c r="D201" s="123" t="s">
        <v>57</v>
      </c>
      <c r="E201" s="124"/>
      <c r="F201" s="121"/>
      <c r="G201" s="125"/>
      <c r="H201" s="126"/>
      <c r="I201" s="125"/>
      <c r="J201" s="121"/>
      <c r="K201" s="127"/>
      <c r="L201" s="128"/>
      <c r="M201" s="125"/>
      <c r="N201" s="121"/>
      <c r="O201" s="127"/>
      <c r="P201" s="126"/>
      <c r="Q201" s="125"/>
      <c r="R201" s="121"/>
      <c r="S201" s="127"/>
      <c r="T201" s="128"/>
      <c r="U201" s="120"/>
      <c r="V201" s="121"/>
      <c r="W201" s="121"/>
      <c r="X201" s="122"/>
    </row>
    <row r="202" ht="14.25" customHeight="1">
      <c r="A202" s="14"/>
      <c r="B202" s="15"/>
      <c r="C202" s="129" t="s">
        <v>330</v>
      </c>
      <c r="D202" s="123" t="s">
        <v>57</v>
      </c>
      <c r="E202" s="124"/>
      <c r="F202" s="121"/>
      <c r="G202" s="125"/>
      <c r="H202" s="126"/>
      <c r="I202" s="125"/>
      <c r="J202" s="121"/>
      <c r="K202" s="127"/>
      <c r="L202" s="128"/>
      <c r="M202" s="125"/>
      <c r="N202" s="121"/>
      <c r="O202" s="127"/>
      <c r="P202" s="126"/>
      <c r="Q202" s="125"/>
      <c r="R202" s="121"/>
      <c r="S202" s="127"/>
      <c r="T202" s="128"/>
      <c r="U202" s="120"/>
      <c r="V202" s="121"/>
      <c r="W202" s="121"/>
      <c r="X202" s="122"/>
    </row>
    <row r="203" ht="14.25" customHeight="1">
      <c r="A203" s="14"/>
      <c r="B203" s="15"/>
      <c r="C203" s="129" t="s">
        <v>331</v>
      </c>
      <c r="D203" s="123" t="s">
        <v>57</v>
      </c>
      <c r="E203" s="124"/>
      <c r="F203" s="121"/>
      <c r="G203" s="125"/>
      <c r="H203" s="126"/>
      <c r="I203" s="125"/>
      <c r="J203" s="121"/>
      <c r="K203" s="127"/>
      <c r="L203" s="128"/>
      <c r="M203" s="125"/>
      <c r="N203" s="121"/>
      <c r="O203" s="127"/>
      <c r="P203" s="126"/>
      <c r="Q203" s="125"/>
      <c r="R203" s="121"/>
      <c r="S203" s="127"/>
      <c r="T203" s="128"/>
      <c r="U203" s="120"/>
      <c r="V203" s="121"/>
      <c r="W203" s="121"/>
      <c r="X203" s="122"/>
    </row>
    <row r="204" ht="14.25" customHeight="1">
      <c r="A204" s="14"/>
      <c r="B204" s="15"/>
      <c r="C204" s="129" t="s">
        <v>332</v>
      </c>
      <c r="D204" s="123" t="s">
        <v>289</v>
      </c>
      <c r="E204" s="124"/>
      <c r="F204" s="121"/>
      <c r="G204" s="125"/>
      <c r="H204" s="126"/>
      <c r="I204" s="125"/>
      <c r="J204" s="121"/>
      <c r="K204" s="127"/>
      <c r="L204" s="128"/>
      <c r="M204" s="125"/>
      <c r="N204" s="121"/>
      <c r="O204" s="127"/>
      <c r="P204" s="126"/>
      <c r="Q204" s="125"/>
      <c r="R204" s="121"/>
      <c r="S204" s="127"/>
      <c r="T204" s="128"/>
      <c r="U204" s="120"/>
      <c r="V204" s="121">
        <v>3.0</v>
      </c>
      <c r="W204" s="121"/>
      <c r="X204" s="122"/>
    </row>
    <row r="205" ht="14.25" customHeight="1">
      <c r="A205" s="14"/>
      <c r="B205" s="15"/>
      <c r="C205" s="129" t="s">
        <v>333</v>
      </c>
      <c r="D205" s="123" t="s">
        <v>334</v>
      </c>
      <c r="E205" s="124"/>
      <c r="F205" s="121"/>
      <c r="G205" s="125"/>
      <c r="H205" s="126"/>
      <c r="I205" s="125"/>
      <c r="J205" s="121"/>
      <c r="K205" s="127"/>
      <c r="L205" s="128"/>
      <c r="M205" s="125"/>
      <c r="N205" s="121"/>
      <c r="O205" s="127"/>
      <c r="P205" s="126"/>
      <c r="Q205" s="125"/>
      <c r="R205" s="121"/>
      <c r="S205" s="127"/>
      <c r="T205" s="128"/>
      <c r="U205" s="120"/>
      <c r="V205" s="121"/>
      <c r="W205" s="121"/>
      <c r="X205" s="122"/>
    </row>
    <row r="206" ht="14.25" customHeight="1">
      <c r="A206" s="14"/>
      <c r="B206" s="63"/>
      <c r="C206" s="129" t="s">
        <v>335</v>
      </c>
      <c r="D206" s="123" t="s">
        <v>336</v>
      </c>
      <c r="E206" s="124"/>
      <c r="F206" s="121"/>
      <c r="G206" s="125"/>
      <c r="H206" s="126"/>
      <c r="I206" s="125"/>
      <c r="J206" s="121"/>
      <c r="K206" s="127"/>
      <c r="L206" s="128"/>
      <c r="M206" s="125"/>
      <c r="N206" s="121"/>
      <c r="O206" s="127"/>
      <c r="P206" s="126"/>
      <c r="Q206" s="125"/>
      <c r="R206" s="121"/>
      <c r="S206" s="127"/>
      <c r="T206" s="128"/>
      <c r="U206" s="120"/>
      <c r="V206" s="121"/>
      <c r="W206" s="121"/>
      <c r="X206" s="122"/>
    </row>
    <row r="207" ht="14.25" customHeight="1">
      <c r="A207" s="14"/>
      <c r="B207" s="130" t="s">
        <v>337</v>
      </c>
      <c r="C207" s="129" t="s">
        <v>338</v>
      </c>
      <c r="D207" s="123" t="s">
        <v>339</v>
      </c>
      <c r="E207" s="124">
        <v>20.0</v>
      </c>
      <c r="F207" s="121">
        <v>7.0</v>
      </c>
      <c r="G207" s="125">
        <f t="shared" ref="G207:G210" si="73">E207-F207</f>
        <v>13</v>
      </c>
      <c r="H207" s="126">
        <f t="shared" ref="H207:H210" si="74">F207/E207</f>
        <v>0.35</v>
      </c>
      <c r="I207" s="125">
        <v>30.0</v>
      </c>
      <c r="J207" s="121">
        <v>0.0</v>
      </c>
      <c r="K207" s="127">
        <f t="shared" ref="K207:K210" si="75">I207-J207</f>
        <v>30</v>
      </c>
      <c r="L207" s="128">
        <f t="shared" ref="L207:L210" si="76">J207/I207</f>
        <v>0</v>
      </c>
      <c r="M207" s="125"/>
      <c r="N207" s="121"/>
      <c r="O207" s="127"/>
      <c r="P207" s="126"/>
      <c r="Q207" s="125"/>
      <c r="R207" s="121"/>
      <c r="S207" s="127"/>
      <c r="T207" s="128"/>
      <c r="U207" s="120"/>
      <c r="V207" s="121">
        <v>1.0</v>
      </c>
      <c r="W207" s="121"/>
      <c r="X207" s="122"/>
    </row>
    <row r="208" ht="14.25" customHeight="1">
      <c r="A208" s="14"/>
      <c r="B208" s="15"/>
      <c r="C208" s="130" t="s">
        <v>340</v>
      </c>
      <c r="D208" s="123" t="s">
        <v>341</v>
      </c>
      <c r="E208" s="124">
        <v>56.0</v>
      </c>
      <c r="F208" s="121">
        <v>24.0</v>
      </c>
      <c r="G208" s="125">
        <f t="shared" si="73"/>
        <v>32</v>
      </c>
      <c r="H208" s="126">
        <f t="shared" si="74"/>
        <v>0.4285714286</v>
      </c>
      <c r="I208" s="125">
        <v>89.0</v>
      </c>
      <c r="J208" s="121">
        <v>29.0</v>
      </c>
      <c r="K208" s="127">
        <f t="shared" si="75"/>
        <v>60</v>
      </c>
      <c r="L208" s="128">
        <f t="shared" si="76"/>
        <v>0.3258426966</v>
      </c>
      <c r="M208" s="125"/>
      <c r="N208" s="121"/>
      <c r="O208" s="127"/>
      <c r="P208" s="126"/>
      <c r="Q208" s="125"/>
      <c r="R208" s="121"/>
      <c r="S208" s="127"/>
      <c r="T208" s="128"/>
      <c r="U208" s="120"/>
      <c r="V208" s="121">
        <v>4.0</v>
      </c>
      <c r="W208" s="121"/>
      <c r="X208" s="122"/>
    </row>
    <row r="209" ht="14.25" customHeight="1">
      <c r="A209" s="14"/>
      <c r="B209" s="15"/>
      <c r="C209" s="15"/>
      <c r="D209" s="123" t="s">
        <v>342</v>
      </c>
      <c r="E209" s="124">
        <v>15.0</v>
      </c>
      <c r="F209" s="121">
        <v>3.0</v>
      </c>
      <c r="G209" s="125">
        <f t="shared" si="73"/>
        <v>12</v>
      </c>
      <c r="H209" s="126">
        <f t="shared" si="74"/>
        <v>0.2</v>
      </c>
      <c r="I209" s="125">
        <v>10.0</v>
      </c>
      <c r="J209" s="121">
        <v>3.0</v>
      </c>
      <c r="K209" s="127">
        <f t="shared" si="75"/>
        <v>7</v>
      </c>
      <c r="L209" s="128">
        <f t="shared" si="76"/>
        <v>0.3</v>
      </c>
      <c r="M209" s="125">
        <v>5.0</v>
      </c>
      <c r="N209" s="121">
        <v>1.0</v>
      </c>
      <c r="O209" s="127">
        <f>M209-N209</f>
        <v>4</v>
      </c>
      <c r="P209" s="126">
        <f>N209/M209</f>
        <v>0.2</v>
      </c>
      <c r="Q209" s="125">
        <v>5.0</v>
      </c>
      <c r="R209" s="121">
        <v>4.0</v>
      </c>
      <c r="S209" s="127">
        <f>Q209-R209</f>
        <v>1</v>
      </c>
      <c r="T209" s="128">
        <f>R209/Q209</f>
        <v>0.8</v>
      </c>
      <c r="U209" s="120"/>
      <c r="V209" s="121"/>
      <c r="W209" s="121"/>
      <c r="X209" s="122">
        <v>1.0</v>
      </c>
    </row>
    <row r="210" ht="14.25" customHeight="1">
      <c r="A210" s="14"/>
      <c r="B210" s="15"/>
      <c r="C210" s="15"/>
      <c r="D210" s="123" t="s">
        <v>343</v>
      </c>
      <c r="E210" s="124">
        <v>10.0</v>
      </c>
      <c r="F210" s="121">
        <v>4.0</v>
      </c>
      <c r="G210" s="125">
        <f t="shared" si="73"/>
        <v>6</v>
      </c>
      <c r="H210" s="126">
        <f t="shared" si="74"/>
        <v>0.4</v>
      </c>
      <c r="I210" s="125">
        <v>20.0</v>
      </c>
      <c r="J210" s="121">
        <v>4.0</v>
      </c>
      <c r="K210" s="127">
        <f t="shared" si="75"/>
        <v>16</v>
      </c>
      <c r="L210" s="128">
        <f t="shared" si="76"/>
        <v>0.2</v>
      </c>
      <c r="M210" s="125"/>
      <c r="N210" s="121"/>
      <c r="O210" s="127"/>
      <c r="P210" s="126"/>
      <c r="Q210" s="125"/>
      <c r="R210" s="121"/>
      <c r="S210" s="127"/>
      <c r="T210" s="128"/>
      <c r="U210" s="120"/>
      <c r="V210" s="121"/>
      <c r="W210" s="121"/>
      <c r="X210" s="122"/>
    </row>
    <row r="211" ht="14.25" customHeight="1">
      <c r="A211" s="14"/>
      <c r="B211" s="15"/>
      <c r="C211" s="15"/>
      <c r="D211" s="123" t="s">
        <v>344</v>
      </c>
      <c r="E211" s="124"/>
      <c r="F211" s="121"/>
      <c r="G211" s="125"/>
      <c r="H211" s="126"/>
      <c r="I211" s="125"/>
      <c r="J211" s="121"/>
      <c r="K211" s="127"/>
      <c r="L211" s="128"/>
      <c r="M211" s="125"/>
      <c r="N211" s="121"/>
      <c r="O211" s="127"/>
      <c r="P211" s="126"/>
      <c r="Q211" s="125"/>
      <c r="R211" s="121"/>
      <c r="S211" s="127"/>
      <c r="T211" s="128"/>
      <c r="U211" s="120"/>
      <c r="V211" s="121"/>
      <c r="W211" s="121"/>
      <c r="X211" s="122"/>
    </row>
    <row r="212" ht="14.25" customHeight="1">
      <c r="A212" s="14"/>
      <c r="B212" s="15"/>
      <c r="C212" s="15"/>
      <c r="D212" s="123" t="s">
        <v>345</v>
      </c>
      <c r="E212" s="124"/>
      <c r="F212" s="121"/>
      <c r="G212" s="125"/>
      <c r="H212" s="126"/>
      <c r="I212" s="125"/>
      <c r="J212" s="121"/>
      <c r="K212" s="127"/>
      <c r="L212" s="128"/>
      <c r="M212" s="125"/>
      <c r="N212" s="121"/>
      <c r="O212" s="127"/>
      <c r="P212" s="126"/>
      <c r="Q212" s="125"/>
      <c r="R212" s="121"/>
      <c r="S212" s="127"/>
      <c r="T212" s="128"/>
      <c r="U212" s="120"/>
      <c r="V212" s="121"/>
      <c r="W212" s="121"/>
      <c r="X212" s="122"/>
    </row>
    <row r="213" ht="14.25" customHeight="1">
      <c r="A213" s="14"/>
      <c r="B213" s="15"/>
      <c r="C213" s="15"/>
      <c r="D213" s="123" t="s">
        <v>346</v>
      </c>
      <c r="E213" s="124">
        <v>2.0</v>
      </c>
      <c r="F213" s="121">
        <v>1.0</v>
      </c>
      <c r="G213" s="125">
        <f t="shared" ref="G213:G215" si="77">E213-F213</f>
        <v>1</v>
      </c>
      <c r="H213" s="126">
        <f t="shared" ref="H213:H215" si="78">F213/E213</f>
        <v>0.5</v>
      </c>
      <c r="I213" s="125"/>
      <c r="J213" s="121"/>
      <c r="K213" s="127"/>
      <c r="L213" s="128"/>
      <c r="M213" s="125"/>
      <c r="N213" s="121"/>
      <c r="O213" s="127"/>
      <c r="P213" s="126"/>
      <c r="Q213" s="125"/>
      <c r="R213" s="121"/>
      <c r="S213" s="127"/>
      <c r="T213" s="128"/>
      <c r="U213" s="120"/>
      <c r="V213" s="121">
        <v>2.0</v>
      </c>
      <c r="W213" s="121"/>
      <c r="X213" s="122"/>
    </row>
    <row r="214" ht="14.25" customHeight="1">
      <c r="A214" s="14"/>
      <c r="B214" s="15"/>
      <c r="C214" s="63"/>
      <c r="D214" s="123" t="s">
        <v>347</v>
      </c>
      <c r="E214" s="124">
        <v>20.0</v>
      </c>
      <c r="F214" s="121">
        <v>12.0</v>
      </c>
      <c r="G214" s="125">
        <f t="shared" si="77"/>
        <v>8</v>
      </c>
      <c r="H214" s="126">
        <f t="shared" si="78"/>
        <v>0.6</v>
      </c>
      <c r="I214" s="125">
        <v>30.0</v>
      </c>
      <c r="J214" s="121">
        <v>10.0</v>
      </c>
      <c r="K214" s="127">
        <f t="shared" ref="K214:K215" si="79">I214-J214</f>
        <v>20</v>
      </c>
      <c r="L214" s="128">
        <f t="shared" ref="L214:L215" si="80">J214/I214</f>
        <v>0.3333333333</v>
      </c>
      <c r="M214" s="125"/>
      <c r="N214" s="121"/>
      <c r="O214" s="127"/>
      <c r="P214" s="126"/>
      <c r="Q214" s="125"/>
      <c r="R214" s="121"/>
      <c r="S214" s="127"/>
      <c r="T214" s="128"/>
      <c r="U214" s="120"/>
      <c r="V214" s="121">
        <v>1.0</v>
      </c>
      <c r="W214" s="121"/>
      <c r="X214" s="122"/>
    </row>
    <row r="215" ht="14.25" customHeight="1">
      <c r="A215" s="14"/>
      <c r="B215" s="15"/>
      <c r="C215" s="129" t="s">
        <v>348</v>
      </c>
      <c r="D215" s="123" t="s">
        <v>349</v>
      </c>
      <c r="E215" s="124">
        <v>3.0</v>
      </c>
      <c r="F215" s="121">
        <v>3.0</v>
      </c>
      <c r="G215" s="125">
        <f t="shared" si="77"/>
        <v>0</v>
      </c>
      <c r="H215" s="126">
        <f t="shared" si="78"/>
        <v>1</v>
      </c>
      <c r="I215" s="125">
        <v>25.0</v>
      </c>
      <c r="J215" s="121">
        <v>3.0</v>
      </c>
      <c r="K215" s="127">
        <f t="shared" si="79"/>
        <v>22</v>
      </c>
      <c r="L215" s="128">
        <f t="shared" si="80"/>
        <v>0.12</v>
      </c>
      <c r="M215" s="125"/>
      <c r="N215" s="121"/>
      <c r="O215" s="127"/>
      <c r="P215" s="126"/>
      <c r="Q215" s="125"/>
      <c r="R215" s="121"/>
      <c r="S215" s="127"/>
      <c r="T215" s="128"/>
      <c r="U215" s="120"/>
      <c r="V215" s="121"/>
      <c r="W215" s="121"/>
      <c r="X215" s="122"/>
    </row>
    <row r="216" ht="14.25" customHeight="1">
      <c r="A216" s="14"/>
      <c r="B216" s="15"/>
      <c r="C216" s="129" t="s">
        <v>350</v>
      </c>
      <c r="D216" s="123" t="s">
        <v>57</v>
      </c>
      <c r="E216" s="124"/>
      <c r="F216" s="121"/>
      <c r="G216" s="125"/>
      <c r="H216" s="126"/>
      <c r="I216" s="125"/>
      <c r="J216" s="121"/>
      <c r="K216" s="127"/>
      <c r="L216" s="128"/>
      <c r="M216" s="125"/>
      <c r="N216" s="121"/>
      <c r="O216" s="127"/>
      <c r="P216" s="126"/>
      <c r="Q216" s="125"/>
      <c r="R216" s="121"/>
      <c r="S216" s="127"/>
      <c r="T216" s="128"/>
      <c r="U216" s="120"/>
      <c r="V216" s="121"/>
      <c r="W216" s="121"/>
      <c r="X216" s="122"/>
    </row>
    <row r="217" ht="14.25" customHeight="1">
      <c r="A217" s="14"/>
      <c r="B217" s="15"/>
      <c r="C217" s="129" t="s">
        <v>351</v>
      </c>
      <c r="D217" s="123" t="s">
        <v>352</v>
      </c>
      <c r="E217" s="124"/>
      <c r="F217" s="121"/>
      <c r="G217" s="125"/>
      <c r="H217" s="126"/>
      <c r="I217" s="125">
        <v>16.0</v>
      </c>
      <c r="J217" s="121">
        <v>2.0</v>
      </c>
      <c r="K217" s="127">
        <f>I217-J217</f>
        <v>14</v>
      </c>
      <c r="L217" s="128">
        <f>J217/I217</f>
        <v>0.125</v>
      </c>
      <c r="M217" s="125"/>
      <c r="N217" s="121"/>
      <c r="O217" s="127"/>
      <c r="P217" s="126"/>
      <c r="Q217" s="125"/>
      <c r="R217" s="121"/>
      <c r="S217" s="127"/>
      <c r="T217" s="128"/>
      <c r="U217" s="120"/>
      <c r="V217" s="121"/>
      <c r="W217" s="121"/>
      <c r="X217" s="122"/>
    </row>
    <row r="218" ht="14.25" customHeight="1">
      <c r="A218" s="14"/>
      <c r="B218" s="15"/>
      <c r="C218" s="129" t="s">
        <v>353</v>
      </c>
      <c r="D218" s="123" t="s">
        <v>354</v>
      </c>
      <c r="E218" s="124"/>
      <c r="F218" s="121"/>
      <c r="G218" s="125"/>
      <c r="H218" s="126"/>
      <c r="I218" s="125"/>
      <c r="J218" s="121"/>
      <c r="K218" s="127"/>
      <c r="L218" s="128"/>
      <c r="M218" s="125"/>
      <c r="N218" s="121"/>
      <c r="O218" s="127"/>
      <c r="P218" s="126"/>
      <c r="Q218" s="125"/>
      <c r="R218" s="121"/>
      <c r="S218" s="127"/>
      <c r="T218" s="128"/>
      <c r="U218" s="120"/>
      <c r="V218" s="121"/>
      <c r="W218" s="121"/>
      <c r="X218" s="122"/>
    </row>
    <row r="219" ht="14.25" customHeight="1">
      <c r="A219" s="14"/>
      <c r="B219" s="15"/>
      <c r="C219" s="129" t="s">
        <v>355</v>
      </c>
      <c r="D219" s="123" t="s">
        <v>57</v>
      </c>
      <c r="E219" s="124"/>
      <c r="F219" s="121"/>
      <c r="G219" s="125"/>
      <c r="H219" s="126"/>
      <c r="I219" s="125"/>
      <c r="J219" s="121"/>
      <c r="K219" s="127"/>
      <c r="L219" s="128"/>
      <c r="M219" s="125"/>
      <c r="N219" s="121"/>
      <c r="O219" s="127"/>
      <c r="P219" s="126"/>
      <c r="Q219" s="125"/>
      <c r="R219" s="121"/>
      <c r="S219" s="127"/>
      <c r="T219" s="128"/>
      <c r="U219" s="120"/>
      <c r="V219" s="121"/>
      <c r="W219" s="121"/>
      <c r="X219" s="122"/>
    </row>
    <row r="220" ht="14.25" customHeight="1">
      <c r="A220" s="14"/>
      <c r="B220" s="15"/>
      <c r="C220" s="129" t="s">
        <v>356</v>
      </c>
      <c r="D220" s="123" t="s">
        <v>357</v>
      </c>
      <c r="E220" s="124">
        <v>48.0</v>
      </c>
      <c r="F220" s="121">
        <v>15.0</v>
      </c>
      <c r="G220" s="125">
        <f>E220-F220</f>
        <v>33</v>
      </c>
      <c r="H220" s="126">
        <f>F220/E220</f>
        <v>0.3125</v>
      </c>
      <c r="I220" s="125">
        <v>34.0</v>
      </c>
      <c r="J220" s="121">
        <v>11.0</v>
      </c>
      <c r="K220" s="127">
        <f>I220-J220</f>
        <v>23</v>
      </c>
      <c r="L220" s="128">
        <f>J220/I220</f>
        <v>0.3235294118</v>
      </c>
      <c r="M220" s="125"/>
      <c r="N220" s="121"/>
      <c r="O220" s="127"/>
      <c r="P220" s="126"/>
      <c r="Q220" s="125"/>
      <c r="R220" s="121"/>
      <c r="S220" s="127"/>
      <c r="T220" s="126"/>
      <c r="U220" s="120">
        <v>1.0</v>
      </c>
      <c r="V220" s="121">
        <v>2.0</v>
      </c>
      <c r="W220" s="121"/>
      <c r="X220" s="122"/>
    </row>
    <row r="221" ht="14.25" customHeight="1">
      <c r="A221" s="72"/>
      <c r="B221" s="63"/>
      <c r="C221" s="129" t="s">
        <v>358</v>
      </c>
      <c r="D221" s="123" t="s">
        <v>359</v>
      </c>
      <c r="E221" s="124"/>
      <c r="F221" s="121"/>
      <c r="G221" s="125"/>
      <c r="H221" s="126"/>
      <c r="I221" s="125"/>
      <c r="J221" s="121"/>
      <c r="K221" s="127"/>
      <c r="L221" s="128"/>
      <c r="M221" s="125"/>
      <c r="N221" s="121"/>
      <c r="O221" s="127"/>
      <c r="P221" s="126"/>
      <c r="Q221" s="125"/>
      <c r="R221" s="121"/>
      <c r="S221" s="127"/>
      <c r="T221" s="128"/>
      <c r="U221" s="120"/>
      <c r="V221" s="121">
        <v>4.0</v>
      </c>
      <c r="W221" s="121"/>
      <c r="X221" s="122"/>
    </row>
    <row r="222" ht="14.25" customHeight="1">
      <c r="A222" s="73" t="s">
        <v>360</v>
      </c>
      <c r="B222" s="74"/>
      <c r="C222" s="74"/>
      <c r="D222" s="133"/>
      <c r="E222" s="76">
        <f t="shared" ref="E222:F222" si="81">SUM(E160:E221)</f>
        <v>279</v>
      </c>
      <c r="F222" s="77">
        <f t="shared" si="81"/>
        <v>119</v>
      </c>
      <c r="G222" s="77">
        <f t="shared" ref="G222:G223" si="86">E222-F222</f>
        <v>160</v>
      </c>
      <c r="H222" s="33">
        <f t="shared" ref="H222:H223" si="87">F222/E222</f>
        <v>0.4265232975</v>
      </c>
      <c r="I222" s="77">
        <f t="shared" ref="I222:J222" si="82">SUM(I160:I221)</f>
        <v>420</v>
      </c>
      <c r="J222" s="77">
        <f t="shared" si="82"/>
        <v>133</v>
      </c>
      <c r="K222" s="32">
        <f t="shared" ref="K222:K223" si="88">I222-J222</f>
        <v>287</v>
      </c>
      <c r="L222" s="78">
        <f t="shared" ref="L222:L223" si="89">J222/I222</f>
        <v>0.3166666667</v>
      </c>
      <c r="M222" s="77">
        <f t="shared" ref="M222:N222" si="83">SUM(M160:M221)</f>
        <v>5</v>
      </c>
      <c r="N222" s="77">
        <f t="shared" si="83"/>
        <v>1</v>
      </c>
      <c r="O222" s="32">
        <f>M222-N222</f>
        <v>4</v>
      </c>
      <c r="P222" s="33">
        <f>N222/M222</f>
        <v>0.2</v>
      </c>
      <c r="Q222" s="77">
        <f t="shared" ref="Q222:R222" si="84">SUM(Q160:Q221)</f>
        <v>5</v>
      </c>
      <c r="R222" s="77">
        <f t="shared" si="84"/>
        <v>4</v>
      </c>
      <c r="S222" s="32">
        <f>Q222-R222</f>
        <v>1</v>
      </c>
      <c r="T222" s="78">
        <f>R222/Q222</f>
        <v>0.8</v>
      </c>
      <c r="U222" s="76">
        <f t="shared" ref="U222:X222" si="85">SUM(U160:U221)</f>
        <v>1</v>
      </c>
      <c r="V222" s="77">
        <f t="shared" si="85"/>
        <v>30</v>
      </c>
      <c r="W222" s="77">
        <f t="shared" si="85"/>
        <v>0</v>
      </c>
      <c r="X222" s="82">
        <f t="shared" si="85"/>
        <v>1</v>
      </c>
    </row>
    <row r="223" ht="14.25" customHeight="1">
      <c r="A223" s="83" t="s">
        <v>361</v>
      </c>
      <c r="B223" s="134" t="s">
        <v>362</v>
      </c>
      <c r="C223" s="135" t="s">
        <v>363</v>
      </c>
      <c r="D223" s="136" t="s">
        <v>364</v>
      </c>
      <c r="E223" s="137">
        <v>56.0</v>
      </c>
      <c r="F223" s="138">
        <v>8.0</v>
      </c>
      <c r="G223" s="139">
        <f t="shared" si="86"/>
        <v>48</v>
      </c>
      <c r="H223" s="140">
        <f t="shared" si="87"/>
        <v>0.1428571429</v>
      </c>
      <c r="I223" s="139">
        <v>30.0</v>
      </c>
      <c r="J223" s="138">
        <v>4.0</v>
      </c>
      <c r="K223" s="141">
        <f t="shared" si="88"/>
        <v>26</v>
      </c>
      <c r="L223" s="142">
        <f t="shared" si="89"/>
        <v>0.1333333333</v>
      </c>
      <c r="M223" s="143"/>
      <c r="N223" s="144"/>
      <c r="O223" s="145"/>
      <c r="P223" s="146"/>
      <c r="Q223" s="143"/>
      <c r="R223" s="144"/>
      <c r="S223" s="145"/>
      <c r="T223" s="147"/>
      <c r="U223" s="144">
        <v>1.0</v>
      </c>
      <c r="V223" s="144"/>
      <c r="W223" s="144"/>
      <c r="X223" s="148"/>
    </row>
    <row r="224" ht="14.25" customHeight="1">
      <c r="A224" s="14"/>
      <c r="B224" s="15"/>
      <c r="C224" s="63"/>
      <c r="D224" s="136" t="s">
        <v>365</v>
      </c>
      <c r="E224" s="149"/>
      <c r="F224" s="150"/>
      <c r="G224" s="151"/>
      <c r="H224" s="152"/>
      <c r="I224" s="151"/>
      <c r="J224" s="150"/>
      <c r="K224" s="153"/>
      <c r="L224" s="154"/>
      <c r="M224" s="143"/>
      <c r="N224" s="144"/>
      <c r="O224" s="145"/>
      <c r="P224" s="146"/>
      <c r="Q224" s="143"/>
      <c r="R224" s="144"/>
      <c r="S224" s="145"/>
      <c r="T224" s="147"/>
      <c r="U224" s="144">
        <v>1.0</v>
      </c>
      <c r="V224" s="144"/>
      <c r="W224" s="144"/>
      <c r="X224" s="148"/>
    </row>
    <row r="225" ht="14.25" customHeight="1">
      <c r="A225" s="14"/>
      <c r="B225" s="15"/>
      <c r="C225" s="155" t="s">
        <v>366</v>
      </c>
      <c r="D225" s="136" t="s">
        <v>367</v>
      </c>
      <c r="E225" s="156"/>
      <c r="F225" s="144"/>
      <c r="G225" s="143"/>
      <c r="H225" s="146"/>
      <c r="I225" s="143"/>
      <c r="J225" s="144"/>
      <c r="K225" s="145"/>
      <c r="L225" s="147"/>
      <c r="M225" s="143"/>
      <c r="N225" s="144"/>
      <c r="O225" s="145"/>
      <c r="P225" s="146"/>
      <c r="Q225" s="143"/>
      <c r="R225" s="144"/>
      <c r="S225" s="145"/>
      <c r="T225" s="147"/>
      <c r="U225" s="144"/>
      <c r="V225" s="144"/>
      <c r="W225" s="144"/>
      <c r="X225" s="148"/>
    </row>
    <row r="226" ht="14.25" customHeight="1">
      <c r="A226" s="14"/>
      <c r="B226" s="15"/>
      <c r="C226" s="155" t="s">
        <v>368</v>
      </c>
      <c r="D226" s="136" t="s">
        <v>57</v>
      </c>
      <c r="E226" s="156"/>
      <c r="F226" s="144"/>
      <c r="G226" s="143"/>
      <c r="H226" s="146"/>
      <c r="I226" s="143"/>
      <c r="J226" s="144"/>
      <c r="K226" s="145"/>
      <c r="L226" s="147"/>
      <c r="M226" s="143"/>
      <c r="N226" s="144"/>
      <c r="O226" s="145"/>
      <c r="P226" s="146"/>
      <c r="Q226" s="143"/>
      <c r="R226" s="144"/>
      <c r="S226" s="145"/>
      <c r="T226" s="147"/>
      <c r="U226" s="144"/>
      <c r="V226" s="144">
        <v>1.0</v>
      </c>
      <c r="W226" s="144"/>
      <c r="X226" s="148"/>
    </row>
    <row r="227" ht="14.25" customHeight="1">
      <c r="A227" s="14"/>
      <c r="B227" s="15"/>
      <c r="C227" s="155" t="s">
        <v>369</v>
      </c>
      <c r="D227" s="136" t="s">
        <v>370</v>
      </c>
      <c r="E227" s="156"/>
      <c r="F227" s="144"/>
      <c r="G227" s="143"/>
      <c r="H227" s="146"/>
      <c r="I227" s="143"/>
      <c r="J227" s="144"/>
      <c r="K227" s="145"/>
      <c r="L227" s="147"/>
      <c r="M227" s="143"/>
      <c r="N227" s="144"/>
      <c r="O227" s="145"/>
      <c r="P227" s="146"/>
      <c r="Q227" s="143"/>
      <c r="R227" s="144"/>
      <c r="S227" s="145"/>
      <c r="T227" s="147"/>
      <c r="U227" s="144"/>
      <c r="V227" s="144">
        <v>2.0</v>
      </c>
      <c r="W227" s="144"/>
      <c r="X227" s="148"/>
    </row>
    <row r="228" ht="14.25" customHeight="1">
      <c r="A228" s="14"/>
      <c r="B228" s="15"/>
      <c r="C228" s="155" t="s">
        <v>371</v>
      </c>
      <c r="D228" s="136" t="s">
        <v>372</v>
      </c>
      <c r="E228" s="156"/>
      <c r="F228" s="144"/>
      <c r="G228" s="143"/>
      <c r="H228" s="146"/>
      <c r="I228" s="143"/>
      <c r="J228" s="144"/>
      <c r="K228" s="145"/>
      <c r="L228" s="147"/>
      <c r="M228" s="143"/>
      <c r="N228" s="144"/>
      <c r="O228" s="145"/>
      <c r="P228" s="146"/>
      <c r="Q228" s="143"/>
      <c r="R228" s="144"/>
      <c r="S228" s="145"/>
      <c r="T228" s="147"/>
      <c r="U228" s="144"/>
      <c r="V228" s="144">
        <v>1.0</v>
      </c>
      <c r="W228" s="144"/>
      <c r="X228" s="148"/>
    </row>
    <row r="229" ht="14.25" customHeight="1">
      <c r="A229" s="14"/>
      <c r="B229" s="15"/>
      <c r="C229" s="155" t="s">
        <v>373</v>
      </c>
      <c r="D229" s="136" t="s">
        <v>57</v>
      </c>
      <c r="E229" s="156"/>
      <c r="F229" s="144"/>
      <c r="G229" s="143"/>
      <c r="H229" s="146"/>
      <c r="I229" s="143"/>
      <c r="J229" s="144"/>
      <c r="K229" s="145"/>
      <c r="L229" s="147"/>
      <c r="M229" s="143"/>
      <c r="N229" s="144"/>
      <c r="O229" s="145"/>
      <c r="P229" s="146"/>
      <c r="Q229" s="143"/>
      <c r="R229" s="144"/>
      <c r="S229" s="145"/>
      <c r="T229" s="147"/>
      <c r="U229" s="144"/>
      <c r="V229" s="144">
        <v>1.0</v>
      </c>
      <c r="W229" s="144"/>
      <c r="X229" s="148"/>
    </row>
    <row r="230" ht="14.25" customHeight="1">
      <c r="A230" s="14"/>
      <c r="B230" s="15"/>
      <c r="C230" s="134" t="s">
        <v>374</v>
      </c>
      <c r="D230" s="136" t="s">
        <v>375</v>
      </c>
      <c r="E230" s="156"/>
      <c r="F230" s="144"/>
      <c r="G230" s="143"/>
      <c r="H230" s="146"/>
      <c r="I230" s="143"/>
      <c r="J230" s="144"/>
      <c r="K230" s="145"/>
      <c r="L230" s="147"/>
      <c r="M230" s="143"/>
      <c r="N230" s="144"/>
      <c r="O230" s="145"/>
      <c r="P230" s="146"/>
      <c r="Q230" s="143"/>
      <c r="R230" s="144"/>
      <c r="S230" s="145"/>
      <c r="T230" s="147"/>
      <c r="U230" s="144"/>
      <c r="V230" s="144">
        <v>23.0</v>
      </c>
      <c r="W230" s="144"/>
      <c r="X230" s="148"/>
    </row>
    <row r="231" ht="14.25" customHeight="1">
      <c r="A231" s="14"/>
      <c r="B231" s="15"/>
      <c r="C231" s="63"/>
      <c r="D231" s="136" t="s">
        <v>209</v>
      </c>
      <c r="E231" s="156"/>
      <c r="F231" s="144"/>
      <c r="G231" s="143"/>
      <c r="H231" s="146"/>
      <c r="I231" s="143">
        <v>50.0</v>
      </c>
      <c r="J231" s="144">
        <v>2.0</v>
      </c>
      <c r="K231" s="145">
        <f t="shared" ref="K231:K232" si="90">I231-J231</f>
        <v>48</v>
      </c>
      <c r="L231" s="147">
        <f t="shared" ref="L231:L232" si="91">J231/I231</f>
        <v>0.04</v>
      </c>
      <c r="M231" s="143"/>
      <c r="N231" s="144"/>
      <c r="O231" s="145"/>
      <c r="P231" s="146"/>
      <c r="Q231" s="143"/>
      <c r="R231" s="144"/>
      <c r="S231" s="145"/>
      <c r="T231" s="147"/>
      <c r="U231" s="144"/>
      <c r="V231" s="144"/>
      <c r="W231" s="144"/>
      <c r="X231" s="148"/>
    </row>
    <row r="232" ht="14.25" customHeight="1">
      <c r="A232" s="14"/>
      <c r="B232" s="15"/>
      <c r="C232" s="134" t="s">
        <v>376</v>
      </c>
      <c r="D232" s="136" t="s">
        <v>377</v>
      </c>
      <c r="E232" s="156">
        <v>23.0</v>
      </c>
      <c r="F232" s="144">
        <v>0.0</v>
      </c>
      <c r="G232" s="143">
        <f>E232-F232</f>
        <v>23</v>
      </c>
      <c r="H232" s="146">
        <f>F232/E232</f>
        <v>0</v>
      </c>
      <c r="I232" s="143">
        <v>58.0</v>
      </c>
      <c r="J232" s="144">
        <v>0.0</v>
      </c>
      <c r="K232" s="145">
        <f t="shared" si="90"/>
        <v>58</v>
      </c>
      <c r="L232" s="147">
        <f t="shared" si="91"/>
        <v>0</v>
      </c>
      <c r="M232" s="143"/>
      <c r="N232" s="144"/>
      <c r="O232" s="145"/>
      <c r="P232" s="146"/>
      <c r="Q232" s="143"/>
      <c r="R232" s="144"/>
      <c r="S232" s="145"/>
      <c r="T232" s="147"/>
      <c r="U232" s="144"/>
      <c r="V232" s="144"/>
      <c r="W232" s="144"/>
      <c r="X232" s="148"/>
    </row>
    <row r="233" ht="14.25" customHeight="1">
      <c r="A233" s="14"/>
      <c r="B233" s="63"/>
      <c r="C233" s="63"/>
      <c r="D233" s="136" t="s">
        <v>378</v>
      </c>
      <c r="E233" s="156"/>
      <c r="F233" s="144"/>
      <c r="G233" s="143"/>
      <c r="H233" s="146"/>
      <c r="I233" s="143"/>
      <c r="J233" s="144"/>
      <c r="K233" s="145"/>
      <c r="L233" s="147"/>
      <c r="M233" s="143"/>
      <c r="N233" s="144"/>
      <c r="O233" s="145"/>
      <c r="P233" s="146"/>
      <c r="Q233" s="143">
        <v>5.0</v>
      </c>
      <c r="R233" s="144">
        <v>2.0</v>
      </c>
      <c r="S233" s="145">
        <f>Q233-R233</f>
        <v>3</v>
      </c>
      <c r="T233" s="147">
        <f>R233/Q233</f>
        <v>0.4</v>
      </c>
      <c r="U233" s="144"/>
      <c r="V233" s="144"/>
      <c r="W233" s="144"/>
      <c r="X233" s="148"/>
    </row>
    <row r="234" ht="14.25" customHeight="1">
      <c r="A234" s="14"/>
      <c r="B234" s="134" t="s">
        <v>379</v>
      </c>
      <c r="C234" s="134" t="s">
        <v>380</v>
      </c>
      <c r="D234" s="136" t="s">
        <v>381</v>
      </c>
      <c r="E234" s="156"/>
      <c r="F234" s="144"/>
      <c r="G234" s="143"/>
      <c r="H234" s="146"/>
      <c r="I234" s="143"/>
      <c r="J234" s="144"/>
      <c r="K234" s="145"/>
      <c r="L234" s="147"/>
      <c r="M234" s="143"/>
      <c r="N234" s="144"/>
      <c r="O234" s="145"/>
      <c r="P234" s="146"/>
      <c r="Q234" s="143"/>
      <c r="R234" s="144"/>
      <c r="S234" s="145"/>
      <c r="T234" s="147"/>
      <c r="U234" s="144">
        <v>2.0</v>
      </c>
      <c r="V234" s="144"/>
      <c r="W234" s="144"/>
      <c r="X234" s="148"/>
    </row>
    <row r="235" ht="14.25" customHeight="1">
      <c r="A235" s="14"/>
      <c r="B235" s="15"/>
      <c r="C235" s="15"/>
      <c r="D235" s="136" t="s">
        <v>48</v>
      </c>
      <c r="E235" s="156"/>
      <c r="F235" s="144"/>
      <c r="G235" s="143"/>
      <c r="H235" s="146"/>
      <c r="I235" s="143"/>
      <c r="J235" s="144"/>
      <c r="K235" s="145"/>
      <c r="L235" s="147"/>
      <c r="M235" s="143"/>
      <c r="N235" s="144"/>
      <c r="O235" s="145"/>
      <c r="P235" s="146"/>
      <c r="Q235" s="143"/>
      <c r="R235" s="144"/>
      <c r="S235" s="145"/>
      <c r="T235" s="147"/>
      <c r="U235" s="144"/>
      <c r="V235" s="144"/>
      <c r="W235" s="144"/>
      <c r="X235" s="148"/>
    </row>
    <row r="236" ht="14.25" customHeight="1">
      <c r="A236" s="14"/>
      <c r="B236" s="15"/>
      <c r="C236" s="15"/>
      <c r="D236" s="136" t="s">
        <v>382</v>
      </c>
      <c r="E236" s="156"/>
      <c r="F236" s="144"/>
      <c r="G236" s="143"/>
      <c r="H236" s="146"/>
      <c r="I236" s="143"/>
      <c r="J236" s="144"/>
      <c r="K236" s="145"/>
      <c r="L236" s="147"/>
      <c r="M236" s="143"/>
      <c r="N236" s="144"/>
      <c r="O236" s="145"/>
      <c r="P236" s="146"/>
      <c r="Q236" s="143"/>
      <c r="R236" s="144"/>
      <c r="S236" s="145"/>
      <c r="T236" s="147"/>
      <c r="U236" s="144"/>
      <c r="V236" s="144"/>
      <c r="W236" s="144"/>
      <c r="X236" s="148"/>
    </row>
    <row r="237" ht="14.25" customHeight="1">
      <c r="A237" s="14"/>
      <c r="B237" s="15"/>
      <c r="C237" s="15"/>
      <c r="D237" s="136" t="s">
        <v>220</v>
      </c>
      <c r="E237" s="156"/>
      <c r="F237" s="144">
        <v>0.0</v>
      </c>
      <c r="G237" s="143">
        <f t="shared" ref="G237:G238" si="92">E237-F237</f>
        <v>0</v>
      </c>
      <c r="H237" s="146" t="str">
        <f t="shared" ref="H237:H238" si="93">F237/E237</f>
        <v>#DIV/0!</v>
      </c>
      <c r="I237" s="143"/>
      <c r="J237" s="144"/>
      <c r="K237" s="145"/>
      <c r="L237" s="147"/>
      <c r="M237" s="143"/>
      <c r="N237" s="144"/>
      <c r="O237" s="145"/>
      <c r="P237" s="146"/>
      <c r="Q237" s="143"/>
      <c r="R237" s="144"/>
      <c r="S237" s="145"/>
      <c r="T237" s="147"/>
      <c r="U237" s="144">
        <v>15.0</v>
      </c>
      <c r="V237" s="144"/>
      <c r="W237" s="144"/>
      <c r="X237" s="148"/>
    </row>
    <row r="238" ht="14.25" customHeight="1">
      <c r="A238" s="14"/>
      <c r="B238" s="15"/>
      <c r="C238" s="15"/>
      <c r="D238" s="136" t="s">
        <v>383</v>
      </c>
      <c r="E238" s="156">
        <v>106.0</v>
      </c>
      <c r="F238" s="144">
        <v>68.0</v>
      </c>
      <c r="G238" s="143">
        <f t="shared" si="92"/>
        <v>38</v>
      </c>
      <c r="H238" s="146">
        <f t="shared" si="93"/>
        <v>0.641509434</v>
      </c>
      <c r="I238" s="143">
        <v>96.0</v>
      </c>
      <c r="J238" s="144">
        <v>47.0</v>
      </c>
      <c r="K238" s="145">
        <f>I238-J238</f>
        <v>49</v>
      </c>
      <c r="L238" s="147">
        <f>J238/I238</f>
        <v>0.4895833333</v>
      </c>
      <c r="M238" s="143">
        <v>5.0</v>
      </c>
      <c r="N238" s="144">
        <v>4.0</v>
      </c>
      <c r="O238" s="145">
        <f>M238-N238</f>
        <v>1</v>
      </c>
      <c r="P238" s="146">
        <f>N238/M238</f>
        <v>0.8</v>
      </c>
      <c r="Q238" s="143"/>
      <c r="R238" s="144"/>
      <c r="S238" s="145"/>
      <c r="T238" s="147"/>
      <c r="U238" s="144">
        <v>6.0</v>
      </c>
      <c r="V238" s="144">
        <v>23.0</v>
      </c>
      <c r="W238" s="144"/>
      <c r="X238" s="148">
        <v>3.0</v>
      </c>
    </row>
    <row r="239" ht="14.25" customHeight="1">
      <c r="A239" s="14"/>
      <c r="B239" s="15"/>
      <c r="C239" s="15"/>
      <c r="D239" s="136" t="s">
        <v>384</v>
      </c>
      <c r="E239" s="156"/>
      <c r="F239" s="144"/>
      <c r="G239" s="143"/>
      <c r="H239" s="146"/>
      <c r="I239" s="143"/>
      <c r="J239" s="144"/>
      <c r="K239" s="145"/>
      <c r="L239" s="147"/>
      <c r="M239" s="143"/>
      <c r="N239" s="144"/>
      <c r="O239" s="145"/>
      <c r="P239" s="146"/>
      <c r="Q239" s="143"/>
      <c r="R239" s="144"/>
      <c r="S239" s="145"/>
      <c r="T239" s="147"/>
      <c r="U239" s="144"/>
      <c r="V239" s="144"/>
      <c r="W239" s="144"/>
      <c r="X239" s="148"/>
    </row>
    <row r="240" ht="14.25" customHeight="1">
      <c r="A240" s="14"/>
      <c r="B240" s="15"/>
      <c r="C240" s="15"/>
      <c r="D240" s="136" t="s">
        <v>385</v>
      </c>
      <c r="E240" s="156"/>
      <c r="F240" s="144"/>
      <c r="G240" s="143"/>
      <c r="H240" s="146"/>
      <c r="I240" s="143"/>
      <c r="J240" s="144"/>
      <c r="K240" s="145"/>
      <c r="L240" s="147"/>
      <c r="M240" s="143"/>
      <c r="N240" s="144"/>
      <c r="O240" s="145"/>
      <c r="P240" s="146"/>
      <c r="Q240" s="143"/>
      <c r="R240" s="144"/>
      <c r="S240" s="145"/>
      <c r="T240" s="147"/>
      <c r="U240" s="144"/>
      <c r="V240" s="144"/>
      <c r="W240" s="144"/>
      <c r="X240" s="148"/>
    </row>
    <row r="241" ht="14.25" customHeight="1">
      <c r="A241" s="14"/>
      <c r="B241" s="15"/>
      <c r="C241" s="15"/>
      <c r="D241" s="136" t="s">
        <v>386</v>
      </c>
      <c r="E241" s="156"/>
      <c r="F241" s="144"/>
      <c r="G241" s="143"/>
      <c r="H241" s="146"/>
      <c r="I241" s="143"/>
      <c r="J241" s="144"/>
      <c r="K241" s="145">
        <f t="shared" ref="K241:K242" si="94">I241-J241</f>
        <v>0</v>
      </c>
      <c r="L241" s="147" t="str">
        <f t="shared" ref="L241:L242" si="95">J241/I241</f>
        <v>#DIV/0!</v>
      </c>
      <c r="M241" s="143"/>
      <c r="N241" s="144"/>
      <c r="O241" s="145"/>
      <c r="P241" s="146"/>
      <c r="Q241" s="143"/>
      <c r="R241" s="144"/>
      <c r="S241" s="145"/>
      <c r="T241" s="147"/>
      <c r="U241" s="144"/>
      <c r="V241" s="144">
        <v>1.0</v>
      </c>
      <c r="W241" s="144"/>
      <c r="X241" s="148"/>
    </row>
    <row r="242" ht="14.25" customHeight="1">
      <c r="A242" s="14"/>
      <c r="B242" s="15"/>
      <c r="C242" s="63"/>
      <c r="D242" s="136" t="s">
        <v>387</v>
      </c>
      <c r="E242" s="156"/>
      <c r="F242" s="144"/>
      <c r="G242" s="143"/>
      <c r="H242" s="146"/>
      <c r="I242" s="143">
        <v>40.0</v>
      </c>
      <c r="J242" s="144">
        <v>28.0</v>
      </c>
      <c r="K242" s="145">
        <f t="shared" si="94"/>
        <v>12</v>
      </c>
      <c r="L242" s="147">
        <f t="shared" si="95"/>
        <v>0.7</v>
      </c>
      <c r="M242" s="143"/>
      <c r="N242" s="144"/>
      <c r="O242" s="145"/>
      <c r="P242" s="146"/>
      <c r="Q242" s="143"/>
      <c r="R242" s="144"/>
      <c r="S242" s="145"/>
      <c r="T242" s="147"/>
      <c r="U242" s="144"/>
      <c r="V242" s="144"/>
      <c r="W242" s="144"/>
      <c r="X242" s="148"/>
    </row>
    <row r="243" ht="14.25" customHeight="1">
      <c r="A243" s="14"/>
      <c r="B243" s="15"/>
      <c r="C243" s="155" t="s">
        <v>388</v>
      </c>
      <c r="D243" s="136" t="s">
        <v>389</v>
      </c>
      <c r="E243" s="156"/>
      <c r="F243" s="144"/>
      <c r="G243" s="143"/>
      <c r="H243" s="146"/>
      <c r="I243" s="143"/>
      <c r="J243" s="144"/>
      <c r="K243" s="145"/>
      <c r="L243" s="147"/>
      <c r="M243" s="143"/>
      <c r="N243" s="144"/>
      <c r="O243" s="145"/>
      <c r="P243" s="146"/>
      <c r="Q243" s="143"/>
      <c r="R243" s="144"/>
      <c r="S243" s="145"/>
      <c r="T243" s="147"/>
      <c r="U243" s="144"/>
      <c r="V243" s="144"/>
      <c r="W243" s="144"/>
      <c r="X243" s="148"/>
    </row>
    <row r="244" ht="14.25" customHeight="1">
      <c r="A244" s="14"/>
      <c r="B244" s="15"/>
      <c r="C244" s="155" t="s">
        <v>390</v>
      </c>
      <c r="D244" s="136" t="s">
        <v>57</v>
      </c>
      <c r="E244" s="156"/>
      <c r="F244" s="144"/>
      <c r="G244" s="143"/>
      <c r="H244" s="146"/>
      <c r="I244" s="143"/>
      <c r="J244" s="144"/>
      <c r="K244" s="145"/>
      <c r="L244" s="147"/>
      <c r="M244" s="143"/>
      <c r="N244" s="144"/>
      <c r="O244" s="145"/>
      <c r="P244" s="146"/>
      <c r="Q244" s="143"/>
      <c r="R244" s="144"/>
      <c r="S244" s="145"/>
      <c r="T244" s="147"/>
      <c r="U244" s="144"/>
      <c r="V244" s="144"/>
      <c r="W244" s="144"/>
      <c r="X244" s="148"/>
    </row>
    <row r="245" ht="14.25" customHeight="1">
      <c r="A245" s="14"/>
      <c r="B245" s="15"/>
      <c r="C245" s="155" t="s">
        <v>391</v>
      </c>
      <c r="D245" s="136" t="s">
        <v>73</v>
      </c>
      <c r="E245" s="156"/>
      <c r="F245" s="144"/>
      <c r="G245" s="143"/>
      <c r="H245" s="146"/>
      <c r="I245" s="143"/>
      <c r="J245" s="144"/>
      <c r="K245" s="145">
        <f>I245-J245</f>
        <v>0</v>
      </c>
      <c r="L245" s="147" t="str">
        <f>J245/I245</f>
        <v>#DIV/0!</v>
      </c>
      <c r="M245" s="143"/>
      <c r="N245" s="144"/>
      <c r="O245" s="145"/>
      <c r="P245" s="146"/>
      <c r="Q245" s="143"/>
      <c r="R245" s="144"/>
      <c r="S245" s="145"/>
      <c r="T245" s="147"/>
      <c r="U245" s="144"/>
      <c r="V245" s="144"/>
      <c r="W245" s="144"/>
      <c r="X245" s="148"/>
    </row>
    <row r="246" ht="14.25" customHeight="1">
      <c r="A246" s="14"/>
      <c r="B246" s="15"/>
      <c r="C246" s="155" t="s">
        <v>392</v>
      </c>
      <c r="D246" s="136" t="s">
        <v>57</v>
      </c>
      <c r="E246" s="156"/>
      <c r="F246" s="144"/>
      <c r="G246" s="143"/>
      <c r="H246" s="146"/>
      <c r="I246" s="143"/>
      <c r="J246" s="144"/>
      <c r="K246" s="145"/>
      <c r="L246" s="147"/>
      <c r="M246" s="143"/>
      <c r="N246" s="144"/>
      <c r="O246" s="145"/>
      <c r="P246" s="146"/>
      <c r="Q246" s="143"/>
      <c r="R246" s="144"/>
      <c r="S246" s="145"/>
      <c r="T246" s="147"/>
      <c r="U246" s="144"/>
      <c r="V246" s="144"/>
      <c r="W246" s="144"/>
      <c r="X246" s="148"/>
    </row>
    <row r="247" ht="14.25" customHeight="1">
      <c r="A247" s="14"/>
      <c r="B247" s="15"/>
      <c r="C247" s="155" t="s">
        <v>393</v>
      </c>
      <c r="D247" s="136" t="s">
        <v>99</v>
      </c>
      <c r="E247" s="156"/>
      <c r="F247" s="144"/>
      <c r="G247" s="143"/>
      <c r="H247" s="146"/>
      <c r="I247" s="143"/>
      <c r="J247" s="144"/>
      <c r="K247" s="145"/>
      <c r="L247" s="147"/>
      <c r="M247" s="143"/>
      <c r="N247" s="144"/>
      <c r="O247" s="145"/>
      <c r="P247" s="146"/>
      <c r="Q247" s="143"/>
      <c r="R247" s="144"/>
      <c r="S247" s="145"/>
      <c r="T247" s="147"/>
      <c r="U247" s="144"/>
      <c r="V247" s="144"/>
      <c r="W247" s="144"/>
      <c r="X247" s="148"/>
    </row>
    <row r="248" ht="14.25" customHeight="1">
      <c r="A248" s="14"/>
      <c r="B248" s="15"/>
      <c r="C248" s="155" t="s">
        <v>394</v>
      </c>
      <c r="D248" s="136" t="s">
        <v>57</v>
      </c>
      <c r="E248" s="156"/>
      <c r="F248" s="144"/>
      <c r="G248" s="143"/>
      <c r="H248" s="146"/>
      <c r="I248" s="143"/>
      <c r="J248" s="144"/>
      <c r="K248" s="145"/>
      <c r="L248" s="147"/>
      <c r="M248" s="143"/>
      <c r="N248" s="144"/>
      <c r="O248" s="145"/>
      <c r="P248" s="146"/>
      <c r="Q248" s="143"/>
      <c r="R248" s="144"/>
      <c r="S248" s="145"/>
      <c r="T248" s="147"/>
      <c r="U248" s="144"/>
      <c r="V248" s="144"/>
      <c r="W248" s="144"/>
      <c r="X248" s="148"/>
    </row>
    <row r="249" ht="14.25" customHeight="1">
      <c r="A249" s="14"/>
      <c r="B249" s="15"/>
      <c r="C249" s="134" t="s">
        <v>395</v>
      </c>
      <c r="D249" s="136" t="s">
        <v>396</v>
      </c>
      <c r="E249" s="156"/>
      <c r="F249" s="144"/>
      <c r="G249" s="143"/>
      <c r="H249" s="146"/>
      <c r="I249" s="143"/>
      <c r="J249" s="144"/>
      <c r="K249" s="145"/>
      <c r="L249" s="147"/>
      <c r="M249" s="143"/>
      <c r="N249" s="144"/>
      <c r="O249" s="145"/>
      <c r="P249" s="146"/>
      <c r="Q249" s="143"/>
      <c r="R249" s="144"/>
      <c r="S249" s="145"/>
      <c r="T249" s="147"/>
      <c r="U249" s="144"/>
      <c r="V249" s="144"/>
      <c r="W249" s="144"/>
      <c r="X249" s="148"/>
    </row>
    <row r="250" ht="14.25" customHeight="1">
      <c r="A250" s="14"/>
      <c r="B250" s="15"/>
      <c r="C250" s="63"/>
      <c r="D250" s="136" t="s">
        <v>397</v>
      </c>
      <c r="E250" s="156"/>
      <c r="F250" s="144"/>
      <c r="G250" s="143"/>
      <c r="H250" s="146"/>
      <c r="I250" s="143"/>
      <c r="J250" s="144"/>
      <c r="K250" s="145"/>
      <c r="L250" s="147"/>
      <c r="M250" s="143"/>
      <c r="N250" s="144"/>
      <c r="O250" s="145"/>
      <c r="P250" s="146"/>
      <c r="Q250" s="143"/>
      <c r="R250" s="144"/>
      <c r="S250" s="145"/>
      <c r="T250" s="147"/>
      <c r="U250" s="144"/>
      <c r="V250" s="144">
        <v>3.0</v>
      </c>
      <c r="W250" s="144"/>
      <c r="X250" s="148"/>
    </row>
    <row r="251" ht="14.25" customHeight="1">
      <c r="A251" s="14"/>
      <c r="B251" s="15"/>
      <c r="C251" s="155" t="s">
        <v>398</v>
      </c>
      <c r="D251" s="136" t="s">
        <v>57</v>
      </c>
      <c r="E251" s="156"/>
      <c r="F251" s="144"/>
      <c r="G251" s="143"/>
      <c r="H251" s="146"/>
      <c r="I251" s="143"/>
      <c r="J251" s="144"/>
      <c r="K251" s="145"/>
      <c r="L251" s="147"/>
      <c r="M251" s="143"/>
      <c r="N251" s="144"/>
      <c r="O251" s="145"/>
      <c r="P251" s="146"/>
      <c r="Q251" s="143"/>
      <c r="R251" s="144"/>
      <c r="S251" s="145"/>
      <c r="T251" s="147"/>
      <c r="U251" s="144"/>
      <c r="V251" s="144"/>
      <c r="W251" s="144"/>
      <c r="X251" s="148"/>
    </row>
    <row r="252" ht="14.25" customHeight="1">
      <c r="A252" s="14"/>
      <c r="B252" s="15"/>
      <c r="C252" s="155" t="s">
        <v>399</v>
      </c>
      <c r="D252" s="136" t="s">
        <v>57</v>
      </c>
      <c r="E252" s="156"/>
      <c r="F252" s="144"/>
      <c r="G252" s="143"/>
      <c r="H252" s="146"/>
      <c r="I252" s="143"/>
      <c r="J252" s="144"/>
      <c r="K252" s="145"/>
      <c r="L252" s="147"/>
      <c r="M252" s="143"/>
      <c r="N252" s="144"/>
      <c r="O252" s="145"/>
      <c r="P252" s="146"/>
      <c r="Q252" s="143"/>
      <c r="R252" s="144"/>
      <c r="S252" s="145"/>
      <c r="T252" s="147"/>
      <c r="U252" s="144"/>
      <c r="V252" s="144"/>
      <c r="W252" s="144"/>
      <c r="X252" s="148"/>
    </row>
    <row r="253" ht="14.25" customHeight="1">
      <c r="A253" s="14"/>
      <c r="B253" s="15"/>
      <c r="C253" s="155" t="s">
        <v>400</v>
      </c>
      <c r="D253" s="136" t="s">
        <v>57</v>
      </c>
      <c r="E253" s="156"/>
      <c r="F253" s="144"/>
      <c r="G253" s="143"/>
      <c r="H253" s="146"/>
      <c r="I253" s="143"/>
      <c r="J253" s="144"/>
      <c r="K253" s="145"/>
      <c r="L253" s="147"/>
      <c r="M253" s="143"/>
      <c r="N253" s="144"/>
      <c r="O253" s="145"/>
      <c r="P253" s="146"/>
      <c r="Q253" s="143"/>
      <c r="R253" s="144"/>
      <c r="S253" s="145"/>
      <c r="T253" s="147"/>
      <c r="U253" s="144"/>
      <c r="V253" s="144"/>
      <c r="W253" s="144"/>
      <c r="X253" s="148"/>
    </row>
    <row r="254" ht="14.25" customHeight="1">
      <c r="A254" s="14"/>
      <c r="B254" s="15"/>
      <c r="C254" s="155" t="s">
        <v>401</v>
      </c>
      <c r="D254" s="136" t="s">
        <v>402</v>
      </c>
      <c r="E254" s="156"/>
      <c r="F254" s="144"/>
      <c r="G254" s="143"/>
      <c r="H254" s="146"/>
      <c r="I254" s="143"/>
      <c r="J254" s="144"/>
      <c r="K254" s="145"/>
      <c r="L254" s="147"/>
      <c r="M254" s="143"/>
      <c r="N254" s="144"/>
      <c r="O254" s="145"/>
      <c r="P254" s="146"/>
      <c r="Q254" s="143"/>
      <c r="R254" s="144"/>
      <c r="S254" s="145"/>
      <c r="T254" s="147"/>
      <c r="U254" s="144"/>
      <c r="V254" s="144"/>
      <c r="W254" s="144"/>
      <c r="X254" s="148"/>
    </row>
    <row r="255" ht="14.25" customHeight="1">
      <c r="A255" s="14"/>
      <c r="B255" s="15"/>
      <c r="C255" s="155" t="s">
        <v>403</v>
      </c>
      <c r="D255" s="136" t="s">
        <v>404</v>
      </c>
      <c r="E255" s="156"/>
      <c r="F255" s="144"/>
      <c r="G255" s="143"/>
      <c r="H255" s="146"/>
      <c r="I255" s="143"/>
      <c r="J255" s="144"/>
      <c r="K255" s="145"/>
      <c r="L255" s="147"/>
      <c r="M255" s="143"/>
      <c r="N255" s="144"/>
      <c r="O255" s="145"/>
      <c r="P255" s="146"/>
      <c r="Q255" s="143"/>
      <c r="R255" s="144"/>
      <c r="S255" s="145"/>
      <c r="T255" s="147"/>
      <c r="U255" s="144"/>
      <c r="V255" s="144"/>
      <c r="W255" s="144"/>
      <c r="X255" s="148"/>
    </row>
    <row r="256" ht="14.25" customHeight="1">
      <c r="A256" s="14"/>
      <c r="B256" s="15"/>
      <c r="C256" s="155" t="s">
        <v>405</v>
      </c>
      <c r="D256" s="136" t="s">
        <v>195</v>
      </c>
      <c r="E256" s="156"/>
      <c r="F256" s="144"/>
      <c r="G256" s="143"/>
      <c r="H256" s="146"/>
      <c r="I256" s="143"/>
      <c r="J256" s="144"/>
      <c r="K256" s="145"/>
      <c r="L256" s="147"/>
      <c r="M256" s="143"/>
      <c r="N256" s="144"/>
      <c r="O256" s="145"/>
      <c r="P256" s="146"/>
      <c r="Q256" s="143"/>
      <c r="R256" s="144"/>
      <c r="S256" s="145"/>
      <c r="T256" s="147"/>
      <c r="U256" s="144"/>
      <c r="V256" s="144"/>
      <c r="W256" s="144"/>
      <c r="X256" s="148"/>
    </row>
    <row r="257" ht="14.25" customHeight="1">
      <c r="A257" s="14"/>
      <c r="B257" s="63"/>
      <c r="C257" s="155" t="s">
        <v>406</v>
      </c>
      <c r="D257" s="136" t="s">
        <v>407</v>
      </c>
      <c r="E257" s="156">
        <v>5.0</v>
      </c>
      <c r="F257" s="144">
        <v>4.0</v>
      </c>
      <c r="G257" s="143">
        <f>E257-F257</f>
        <v>1</v>
      </c>
      <c r="H257" s="146">
        <f>F257/E257</f>
        <v>0.8</v>
      </c>
      <c r="I257" s="143">
        <v>10.0</v>
      </c>
      <c r="J257" s="144">
        <v>7.0</v>
      </c>
      <c r="K257" s="145">
        <f>I257-J257</f>
        <v>3</v>
      </c>
      <c r="L257" s="147">
        <f>J257/I257</f>
        <v>0.7</v>
      </c>
      <c r="M257" s="143"/>
      <c r="N257" s="144"/>
      <c r="O257" s="145"/>
      <c r="P257" s="146"/>
      <c r="Q257" s="143"/>
      <c r="R257" s="144"/>
      <c r="S257" s="145"/>
      <c r="T257" s="147"/>
      <c r="U257" s="144"/>
      <c r="V257" s="144">
        <v>6.0</v>
      </c>
      <c r="W257" s="144"/>
      <c r="X257" s="148">
        <v>1.0</v>
      </c>
    </row>
    <row r="258" ht="14.25" customHeight="1">
      <c r="A258" s="14"/>
      <c r="B258" s="134" t="s">
        <v>408</v>
      </c>
      <c r="C258" s="155" t="s">
        <v>409</v>
      </c>
      <c r="D258" s="136" t="s">
        <v>410</v>
      </c>
      <c r="E258" s="156"/>
      <c r="F258" s="144"/>
      <c r="G258" s="143"/>
      <c r="H258" s="146"/>
      <c r="I258" s="143"/>
      <c r="J258" s="144"/>
      <c r="K258" s="145"/>
      <c r="L258" s="147"/>
      <c r="M258" s="143"/>
      <c r="N258" s="144"/>
      <c r="O258" s="145"/>
      <c r="P258" s="146"/>
      <c r="Q258" s="143"/>
      <c r="R258" s="144"/>
      <c r="S258" s="145"/>
      <c r="T258" s="147"/>
      <c r="U258" s="144"/>
      <c r="V258" s="144"/>
      <c r="W258" s="144"/>
      <c r="X258" s="148"/>
    </row>
    <row r="259" ht="14.25" customHeight="1">
      <c r="A259" s="14"/>
      <c r="B259" s="15"/>
      <c r="C259" s="155" t="s">
        <v>411</v>
      </c>
      <c r="D259" s="136" t="s">
        <v>412</v>
      </c>
      <c r="E259" s="156">
        <v>10.0</v>
      </c>
      <c r="F259" s="144">
        <v>2.0</v>
      </c>
      <c r="G259" s="143">
        <f>E259-F259</f>
        <v>8</v>
      </c>
      <c r="H259" s="146">
        <f>F259/E259</f>
        <v>0.2</v>
      </c>
      <c r="I259" s="143">
        <v>20.0</v>
      </c>
      <c r="J259" s="144">
        <v>2.0</v>
      </c>
      <c r="K259" s="145">
        <f>I259-J259</f>
        <v>18</v>
      </c>
      <c r="L259" s="147">
        <f>J259/I259</f>
        <v>0.1</v>
      </c>
      <c r="M259" s="143"/>
      <c r="N259" s="144"/>
      <c r="O259" s="145"/>
      <c r="P259" s="146"/>
      <c r="Q259" s="143"/>
      <c r="R259" s="144"/>
      <c r="S259" s="145"/>
      <c r="T259" s="147"/>
      <c r="U259" s="144">
        <v>1.0</v>
      </c>
      <c r="V259" s="144">
        <v>1.0</v>
      </c>
      <c r="W259" s="144"/>
      <c r="X259" s="148"/>
    </row>
    <row r="260" ht="14.25" customHeight="1">
      <c r="A260" s="14"/>
      <c r="B260" s="15"/>
      <c r="C260" s="155" t="s">
        <v>413</v>
      </c>
      <c r="D260" s="136" t="s">
        <v>31</v>
      </c>
      <c r="E260" s="156"/>
      <c r="F260" s="144"/>
      <c r="G260" s="143"/>
      <c r="H260" s="146"/>
      <c r="I260" s="143"/>
      <c r="J260" s="144"/>
      <c r="K260" s="145"/>
      <c r="L260" s="147"/>
      <c r="M260" s="143"/>
      <c r="N260" s="144"/>
      <c r="O260" s="145"/>
      <c r="P260" s="146"/>
      <c r="Q260" s="143"/>
      <c r="R260" s="144"/>
      <c r="S260" s="145"/>
      <c r="T260" s="147"/>
      <c r="U260" s="144"/>
      <c r="V260" s="144"/>
      <c r="W260" s="144"/>
      <c r="X260" s="148"/>
    </row>
    <row r="261" ht="14.25" customHeight="1">
      <c r="A261" s="14"/>
      <c r="B261" s="15"/>
      <c r="C261" s="155" t="s">
        <v>414</v>
      </c>
      <c r="D261" s="136" t="s">
        <v>415</v>
      </c>
      <c r="E261" s="156"/>
      <c r="F261" s="144"/>
      <c r="G261" s="143"/>
      <c r="H261" s="146"/>
      <c r="I261" s="143"/>
      <c r="J261" s="144"/>
      <c r="K261" s="145"/>
      <c r="L261" s="147"/>
      <c r="M261" s="143"/>
      <c r="N261" s="144"/>
      <c r="O261" s="145"/>
      <c r="P261" s="146"/>
      <c r="Q261" s="143"/>
      <c r="R261" s="144"/>
      <c r="S261" s="145"/>
      <c r="T261" s="147"/>
      <c r="U261" s="144"/>
      <c r="V261" s="144">
        <v>1.0</v>
      </c>
      <c r="W261" s="144"/>
      <c r="X261" s="148"/>
    </row>
    <row r="262" ht="14.25" customHeight="1">
      <c r="A262" s="14"/>
      <c r="B262" s="15"/>
      <c r="C262" s="155" t="s">
        <v>416</v>
      </c>
      <c r="D262" s="136" t="s">
        <v>417</v>
      </c>
      <c r="E262" s="156"/>
      <c r="F262" s="144"/>
      <c r="G262" s="143"/>
      <c r="H262" s="146"/>
      <c r="I262" s="143"/>
      <c r="J262" s="144"/>
      <c r="K262" s="145">
        <f>I262-J262</f>
        <v>0</v>
      </c>
      <c r="L262" s="147" t="str">
        <f>J262/I262</f>
        <v>#DIV/0!</v>
      </c>
      <c r="M262" s="143"/>
      <c r="N262" s="144"/>
      <c r="O262" s="145"/>
      <c r="P262" s="146"/>
      <c r="Q262" s="143"/>
      <c r="R262" s="144"/>
      <c r="S262" s="145"/>
      <c r="T262" s="147"/>
      <c r="U262" s="144"/>
      <c r="V262" s="144"/>
      <c r="W262" s="144"/>
      <c r="X262" s="148"/>
    </row>
    <row r="263" ht="14.25" customHeight="1">
      <c r="A263" s="14"/>
      <c r="B263" s="15"/>
      <c r="C263" s="155" t="s">
        <v>418</v>
      </c>
      <c r="D263" s="136" t="s">
        <v>419</v>
      </c>
      <c r="E263" s="156"/>
      <c r="F263" s="144"/>
      <c r="G263" s="143"/>
      <c r="H263" s="146"/>
      <c r="I263" s="143"/>
      <c r="J263" s="144"/>
      <c r="K263" s="145"/>
      <c r="L263" s="147"/>
      <c r="M263" s="143"/>
      <c r="N263" s="144"/>
      <c r="O263" s="145"/>
      <c r="P263" s="146"/>
      <c r="Q263" s="143"/>
      <c r="R263" s="144"/>
      <c r="S263" s="145"/>
      <c r="T263" s="147"/>
      <c r="U263" s="144"/>
      <c r="V263" s="144"/>
      <c r="W263" s="144"/>
      <c r="X263" s="148"/>
    </row>
    <row r="264" ht="14.25" customHeight="1">
      <c r="A264" s="14"/>
      <c r="B264" s="15"/>
      <c r="C264" s="155" t="s">
        <v>420</v>
      </c>
      <c r="D264" s="136" t="s">
        <v>421</v>
      </c>
      <c r="E264" s="156"/>
      <c r="F264" s="144"/>
      <c r="G264" s="143"/>
      <c r="H264" s="146"/>
      <c r="I264" s="143"/>
      <c r="J264" s="144"/>
      <c r="K264" s="145"/>
      <c r="L264" s="147"/>
      <c r="M264" s="143"/>
      <c r="N264" s="144"/>
      <c r="O264" s="145"/>
      <c r="P264" s="146"/>
      <c r="Q264" s="143"/>
      <c r="R264" s="144"/>
      <c r="S264" s="145"/>
      <c r="T264" s="147"/>
      <c r="U264" s="144"/>
      <c r="V264" s="144"/>
      <c r="W264" s="144"/>
      <c r="X264" s="148"/>
    </row>
    <row r="265" ht="14.25" customHeight="1">
      <c r="A265" s="14"/>
      <c r="B265" s="15"/>
      <c r="C265" s="155" t="s">
        <v>422</v>
      </c>
      <c r="D265" s="136" t="s">
        <v>423</v>
      </c>
      <c r="E265" s="156"/>
      <c r="F265" s="144"/>
      <c r="G265" s="143"/>
      <c r="H265" s="146"/>
      <c r="I265" s="143"/>
      <c r="J265" s="144"/>
      <c r="K265" s="145"/>
      <c r="L265" s="147"/>
      <c r="M265" s="143"/>
      <c r="N265" s="144"/>
      <c r="O265" s="145"/>
      <c r="P265" s="146"/>
      <c r="Q265" s="143"/>
      <c r="R265" s="144"/>
      <c r="S265" s="145"/>
      <c r="T265" s="147"/>
      <c r="U265" s="144"/>
      <c r="V265" s="144"/>
      <c r="W265" s="144"/>
      <c r="X265" s="148"/>
    </row>
    <row r="266" ht="14.25" customHeight="1">
      <c r="A266" s="14"/>
      <c r="B266" s="15"/>
      <c r="C266" s="155" t="s">
        <v>424</v>
      </c>
      <c r="D266" s="136" t="s">
        <v>425</v>
      </c>
      <c r="E266" s="156"/>
      <c r="F266" s="144"/>
      <c r="G266" s="143"/>
      <c r="H266" s="146"/>
      <c r="I266" s="143"/>
      <c r="J266" s="144"/>
      <c r="K266" s="145"/>
      <c r="L266" s="147"/>
      <c r="M266" s="143"/>
      <c r="N266" s="144"/>
      <c r="O266" s="145"/>
      <c r="P266" s="146"/>
      <c r="Q266" s="143"/>
      <c r="R266" s="144"/>
      <c r="S266" s="145"/>
      <c r="T266" s="147"/>
      <c r="U266" s="144"/>
      <c r="V266" s="144"/>
      <c r="W266" s="144"/>
      <c r="X266" s="148"/>
    </row>
    <row r="267" ht="14.25" customHeight="1">
      <c r="A267" s="14"/>
      <c r="B267" s="15"/>
      <c r="C267" s="155" t="s">
        <v>426</v>
      </c>
      <c r="D267" s="136" t="s">
        <v>427</v>
      </c>
      <c r="E267" s="156"/>
      <c r="F267" s="144"/>
      <c r="G267" s="143"/>
      <c r="H267" s="146"/>
      <c r="I267" s="143"/>
      <c r="J267" s="144"/>
      <c r="K267" s="145"/>
      <c r="L267" s="147"/>
      <c r="M267" s="143"/>
      <c r="N267" s="144"/>
      <c r="O267" s="145"/>
      <c r="P267" s="146"/>
      <c r="Q267" s="143"/>
      <c r="R267" s="144"/>
      <c r="S267" s="145"/>
      <c r="T267" s="147"/>
      <c r="U267" s="144"/>
      <c r="V267" s="144"/>
      <c r="W267" s="144"/>
      <c r="X267" s="148"/>
    </row>
    <row r="268" ht="14.25" customHeight="1">
      <c r="A268" s="14"/>
      <c r="B268" s="15"/>
      <c r="C268" s="134" t="s">
        <v>428</v>
      </c>
      <c r="D268" s="136" t="s">
        <v>429</v>
      </c>
      <c r="E268" s="156">
        <v>15.0</v>
      </c>
      <c r="F268" s="144">
        <v>9.0</v>
      </c>
      <c r="G268" s="143">
        <f>E268-F268</f>
        <v>6</v>
      </c>
      <c r="H268" s="146">
        <f>F268/E268</f>
        <v>0.6</v>
      </c>
      <c r="I268" s="143">
        <v>5.0</v>
      </c>
      <c r="J268" s="144">
        <v>3.0</v>
      </c>
      <c r="K268" s="145">
        <f t="shared" ref="K268:K270" si="96">I268-J268</f>
        <v>2</v>
      </c>
      <c r="L268" s="147">
        <f t="shared" ref="L268:L270" si="97">J268/I268</f>
        <v>0.6</v>
      </c>
      <c r="M268" s="143"/>
      <c r="N268" s="144"/>
      <c r="O268" s="145"/>
      <c r="P268" s="146"/>
      <c r="Q268" s="143"/>
      <c r="R268" s="144"/>
      <c r="S268" s="145"/>
      <c r="T268" s="147"/>
      <c r="U268" s="144"/>
      <c r="V268" s="144"/>
      <c r="W268" s="144"/>
      <c r="X268" s="148"/>
    </row>
    <row r="269" ht="14.25" customHeight="1">
      <c r="A269" s="14"/>
      <c r="B269" s="63"/>
      <c r="C269" s="63"/>
      <c r="D269" s="136" t="s">
        <v>430</v>
      </c>
      <c r="E269" s="156"/>
      <c r="F269" s="144"/>
      <c r="G269" s="143"/>
      <c r="H269" s="146"/>
      <c r="I269" s="143">
        <v>11.0</v>
      </c>
      <c r="J269" s="144"/>
      <c r="K269" s="145">
        <f t="shared" si="96"/>
        <v>11</v>
      </c>
      <c r="L269" s="147">
        <f t="shared" si="97"/>
        <v>0</v>
      </c>
      <c r="M269" s="143"/>
      <c r="N269" s="144"/>
      <c r="O269" s="145"/>
      <c r="P269" s="146"/>
      <c r="Q269" s="143"/>
      <c r="R269" s="144"/>
      <c r="S269" s="145"/>
      <c r="T269" s="147"/>
      <c r="U269" s="144">
        <v>1.0</v>
      </c>
      <c r="V269" s="144"/>
      <c r="W269" s="144"/>
      <c r="X269" s="148"/>
    </row>
    <row r="270" ht="14.25" customHeight="1">
      <c r="A270" s="14"/>
      <c r="B270" s="134" t="s">
        <v>431</v>
      </c>
      <c r="C270" s="155" t="s">
        <v>432</v>
      </c>
      <c r="D270" s="136" t="s">
        <v>433</v>
      </c>
      <c r="E270" s="156">
        <v>4.0</v>
      </c>
      <c r="F270" s="144">
        <v>4.0</v>
      </c>
      <c r="G270" s="143">
        <f>E270-F270</f>
        <v>0</v>
      </c>
      <c r="H270" s="146">
        <f>F270/E270</f>
        <v>1</v>
      </c>
      <c r="I270" s="143">
        <v>10.0</v>
      </c>
      <c r="J270" s="144">
        <v>6.0</v>
      </c>
      <c r="K270" s="145">
        <f t="shared" si="96"/>
        <v>4</v>
      </c>
      <c r="L270" s="147">
        <f t="shared" si="97"/>
        <v>0.6</v>
      </c>
      <c r="M270" s="143"/>
      <c r="N270" s="144"/>
      <c r="O270" s="145"/>
      <c r="P270" s="146"/>
      <c r="Q270" s="143"/>
      <c r="R270" s="144"/>
      <c r="S270" s="145"/>
      <c r="T270" s="147"/>
      <c r="U270" s="144"/>
      <c r="V270" s="144"/>
      <c r="W270" s="144"/>
      <c r="X270" s="148"/>
    </row>
    <row r="271" ht="14.25" customHeight="1">
      <c r="A271" s="14"/>
      <c r="B271" s="15"/>
      <c r="C271" s="155" t="s">
        <v>434</v>
      </c>
      <c r="D271" s="136" t="s">
        <v>435</v>
      </c>
      <c r="E271" s="156"/>
      <c r="F271" s="144"/>
      <c r="G271" s="143"/>
      <c r="H271" s="146"/>
      <c r="I271" s="143"/>
      <c r="J271" s="144"/>
      <c r="K271" s="145"/>
      <c r="L271" s="147"/>
      <c r="M271" s="143"/>
      <c r="N271" s="144"/>
      <c r="O271" s="145"/>
      <c r="P271" s="146"/>
      <c r="Q271" s="143"/>
      <c r="R271" s="144"/>
      <c r="S271" s="145"/>
      <c r="T271" s="147"/>
      <c r="U271" s="144"/>
      <c r="V271" s="144"/>
      <c r="W271" s="144"/>
      <c r="X271" s="148"/>
    </row>
    <row r="272" ht="14.25" customHeight="1">
      <c r="A272" s="14"/>
      <c r="B272" s="15"/>
      <c r="C272" s="155" t="s">
        <v>436</v>
      </c>
      <c r="D272" s="136" t="s">
        <v>437</v>
      </c>
      <c r="E272" s="156"/>
      <c r="F272" s="144"/>
      <c r="G272" s="143"/>
      <c r="H272" s="146"/>
      <c r="I272" s="143"/>
      <c r="J272" s="144"/>
      <c r="K272" s="145"/>
      <c r="L272" s="147"/>
      <c r="M272" s="143"/>
      <c r="N272" s="144"/>
      <c r="O272" s="145"/>
      <c r="P272" s="146"/>
      <c r="Q272" s="143"/>
      <c r="R272" s="144"/>
      <c r="S272" s="145"/>
      <c r="T272" s="147"/>
      <c r="U272" s="144"/>
      <c r="V272" s="144"/>
      <c r="W272" s="144"/>
      <c r="X272" s="148"/>
    </row>
    <row r="273" ht="14.25" customHeight="1">
      <c r="A273" s="14"/>
      <c r="B273" s="15"/>
      <c r="C273" s="155" t="s">
        <v>438</v>
      </c>
      <c r="D273" s="136" t="s">
        <v>343</v>
      </c>
      <c r="E273" s="156"/>
      <c r="F273" s="144"/>
      <c r="G273" s="143"/>
      <c r="H273" s="146"/>
      <c r="I273" s="143"/>
      <c r="J273" s="144"/>
      <c r="K273" s="145"/>
      <c r="L273" s="147"/>
      <c r="M273" s="143"/>
      <c r="N273" s="144"/>
      <c r="O273" s="145"/>
      <c r="P273" s="146"/>
      <c r="Q273" s="143"/>
      <c r="R273" s="144"/>
      <c r="S273" s="145"/>
      <c r="T273" s="147"/>
      <c r="U273" s="144"/>
      <c r="V273" s="144"/>
      <c r="W273" s="144"/>
      <c r="X273" s="148"/>
    </row>
    <row r="274" ht="14.25" customHeight="1">
      <c r="A274" s="14"/>
      <c r="B274" s="15"/>
      <c r="C274" s="155" t="s">
        <v>439</v>
      </c>
      <c r="D274" s="136" t="s">
        <v>57</v>
      </c>
      <c r="E274" s="156"/>
      <c r="F274" s="144"/>
      <c r="G274" s="143"/>
      <c r="H274" s="146"/>
      <c r="I274" s="143"/>
      <c r="J274" s="144"/>
      <c r="K274" s="145"/>
      <c r="L274" s="147"/>
      <c r="M274" s="143"/>
      <c r="N274" s="144"/>
      <c r="O274" s="145"/>
      <c r="P274" s="146"/>
      <c r="Q274" s="143"/>
      <c r="R274" s="144"/>
      <c r="S274" s="145"/>
      <c r="T274" s="147"/>
      <c r="U274" s="144"/>
      <c r="V274" s="144"/>
      <c r="W274" s="144"/>
      <c r="X274" s="148"/>
    </row>
    <row r="275" ht="14.25" customHeight="1">
      <c r="A275" s="14"/>
      <c r="B275" s="15"/>
      <c r="C275" s="155" t="s">
        <v>440</v>
      </c>
      <c r="D275" s="136" t="s">
        <v>102</v>
      </c>
      <c r="E275" s="156"/>
      <c r="F275" s="144"/>
      <c r="G275" s="143"/>
      <c r="H275" s="146"/>
      <c r="I275" s="143"/>
      <c r="J275" s="144"/>
      <c r="K275" s="145"/>
      <c r="L275" s="147"/>
      <c r="M275" s="143"/>
      <c r="N275" s="144"/>
      <c r="O275" s="145"/>
      <c r="P275" s="146"/>
      <c r="Q275" s="143"/>
      <c r="R275" s="144"/>
      <c r="S275" s="145"/>
      <c r="T275" s="147"/>
      <c r="U275" s="144"/>
      <c r="V275" s="144"/>
      <c r="W275" s="144"/>
      <c r="X275" s="148"/>
    </row>
    <row r="276" ht="14.25" customHeight="1">
      <c r="A276" s="14"/>
      <c r="B276" s="15"/>
      <c r="C276" s="155" t="s">
        <v>441</v>
      </c>
      <c r="D276" s="136" t="s">
        <v>57</v>
      </c>
      <c r="E276" s="156"/>
      <c r="F276" s="144"/>
      <c r="G276" s="143"/>
      <c r="H276" s="146"/>
      <c r="I276" s="143"/>
      <c r="J276" s="144"/>
      <c r="K276" s="145"/>
      <c r="L276" s="147"/>
      <c r="M276" s="143"/>
      <c r="N276" s="144"/>
      <c r="O276" s="145"/>
      <c r="P276" s="146"/>
      <c r="Q276" s="143"/>
      <c r="R276" s="144"/>
      <c r="S276" s="145"/>
      <c r="T276" s="147"/>
      <c r="U276" s="144"/>
      <c r="V276" s="144">
        <v>1.0</v>
      </c>
      <c r="W276" s="144"/>
      <c r="X276" s="148"/>
    </row>
    <row r="277" ht="14.25" customHeight="1">
      <c r="A277" s="14"/>
      <c r="B277" s="15"/>
      <c r="C277" s="155" t="s">
        <v>442</v>
      </c>
      <c r="D277" s="136" t="s">
        <v>443</v>
      </c>
      <c r="E277" s="156"/>
      <c r="F277" s="144"/>
      <c r="G277" s="143"/>
      <c r="H277" s="146"/>
      <c r="I277" s="143"/>
      <c r="J277" s="144"/>
      <c r="K277" s="145"/>
      <c r="L277" s="147"/>
      <c r="M277" s="143"/>
      <c r="N277" s="144"/>
      <c r="O277" s="145"/>
      <c r="P277" s="146"/>
      <c r="Q277" s="143"/>
      <c r="R277" s="144"/>
      <c r="S277" s="145"/>
      <c r="T277" s="147"/>
      <c r="U277" s="144"/>
      <c r="V277" s="144">
        <v>2.0</v>
      </c>
      <c r="W277" s="144"/>
      <c r="X277" s="148"/>
    </row>
    <row r="278" ht="14.25" customHeight="1">
      <c r="A278" s="14"/>
      <c r="B278" s="15"/>
      <c r="C278" s="134" t="s">
        <v>444</v>
      </c>
      <c r="D278" s="136" t="s">
        <v>445</v>
      </c>
      <c r="E278" s="156">
        <v>15.0</v>
      </c>
      <c r="F278" s="144">
        <v>10.0</v>
      </c>
      <c r="G278" s="143">
        <f>E278-F278</f>
        <v>5</v>
      </c>
      <c r="H278" s="146">
        <f>F278/E278</f>
        <v>0.6666666667</v>
      </c>
      <c r="I278" s="143">
        <v>9.0</v>
      </c>
      <c r="J278" s="144">
        <v>8.0</v>
      </c>
      <c r="K278" s="145">
        <f>I278-J278</f>
        <v>1</v>
      </c>
      <c r="L278" s="147">
        <f>J278/I278</f>
        <v>0.8888888889</v>
      </c>
      <c r="M278" s="143"/>
      <c r="N278" s="144"/>
      <c r="O278" s="145"/>
      <c r="P278" s="146"/>
      <c r="Q278" s="143"/>
      <c r="R278" s="144"/>
      <c r="S278" s="145"/>
      <c r="T278" s="147"/>
      <c r="U278" s="144"/>
      <c r="V278" s="144"/>
      <c r="W278" s="144"/>
      <c r="X278" s="148"/>
    </row>
    <row r="279" ht="14.25" customHeight="1">
      <c r="A279" s="14"/>
      <c r="B279" s="15"/>
      <c r="C279" s="63"/>
      <c r="D279" s="136" t="s">
        <v>446</v>
      </c>
      <c r="E279" s="156"/>
      <c r="F279" s="144"/>
      <c r="G279" s="143"/>
      <c r="H279" s="146"/>
      <c r="I279" s="143"/>
      <c r="J279" s="144"/>
      <c r="K279" s="145"/>
      <c r="L279" s="147"/>
      <c r="M279" s="143"/>
      <c r="N279" s="144"/>
      <c r="O279" s="145"/>
      <c r="P279" s="146"/>
      <c r="Q279" s="143"/>
      <c r="R279" s="144"/>
      <c r="S279" s="145"/>
      <c r="T279" s="147"/>
      <c r="U279" s="144"/>
      <c r="V279" s="144">
        <v>3.0</v>
      </c>
      <c r="W279" s="144"/>
      <c r="X279" s="148"/>
    </row>
    <row r="280" ht="14.25" customHeight="1">
      <c r="A280" s="14"/>
      <c r="B280" s="15"/>
      <c r="C280" s="155" t="s">
        <v>447</v>
      </c>
      <c r="D280" s="136" t="s">
        <v>181</v>
      </c>
      <c r="E280" s="156"/>
      <c r="F280" s="144"/>
      <c r="G280" s="143"/>
      <c r="H280" s="146"/>
      <c r="I280" s="143"/>
      <c r="J280" s="144"/>
      <c r="K280" s="145"/>
      <c r="L280" s="147"/>
      <c r="M280" s="143"/>
      <c r="N280" s="144"/>
      <c r="O280" s="145"/>
      <c r="P280" s="146"/>
      <c r="Q280" s="143"/>
      <c r="R280" s="144"/>
      <c r="S280" s="145"/>
      <c r="T280" s="147"/>
      <c r="U280" s="144"/>
      <c r="V280" s="144"/>
      <c r="W280" s="144"/>
      <c r="X280" s="148"/>
    </row>
    <row r="281" ht="14.25" customHeight="1">
      <c r="A281" s="14"/>
      <c r="B281" s="15"/>
      <c r="C281" s="155" t="s">
        <v>448</v>
      </c>
      <c r="D281" s="136" t="s">
        <v>57</v>
      </c>
      <c r="E281" s="156"/>
      <c r="F281" s="144"/>
      <c r="G281" s="143"/>
      <c r="H281" s="146"/>
      <c r="I281" s="143"/>
      <c r="J281" s="144"/>
      <c r="K281" s="145"/>
      <c r="L281" s="147"/>
      <c r="M281" s="143"/>
      <c r="N281" s="144"/>
      <c r="O281" s="145"/>
      <c r="P281" s="146"/>
      <c r="Q281" s="143"/>
      <c r="R281" s="144"/>
      <c r="S281" s="145"/>
      <c r="T281" s="147"/>
      <c r="U281" s="144"/>
      <c r="V281" s="144"/>
      <c r="W281" s="144"/>
      <c r="X281" s="148"/>
    </row>
    <row r="282" ht="14.25" customHeight="1">
      <c r="A282" s="14"/>
      <c r="B282" s="15"/>
      <c r="C282" s="155" t="s">
        <v>449</v>
      </c>
      <c r="D282" s="136" t="s">
        <v>450</v>
      </c>
      <c r="E282" s="156"/>
      <c r="F282" s="144"/>
      <c r="G282" s="143"/>
      <c r="H282" s="146"/>
      <c r="I282" s="143"/>
      <c r="J282" s="144"/>
      <c r="K282" s="145"/>
      <c r="L282" s="147"/>
      <c r="M282" s="143"/>
      <c r="N282" s="144"/>
      <c r="O282" s="145"/>
      <c r="P282" s="146"/>
      <c r="Q282" s="143"/>
      <c r="R282" s="144"/>
      <c r="S282" s="145"/>
      <c r="T282" s="147"/>
      <c r="U282" s="144"/>
      <c r="V282" s="144">
        <v>4.0</v>
      </c>
      <c r="W282" s="144"/>
      <c r="X282" s="148"/>
    </row>
    <row r="283" ht="14.25" customHeight="1">
      <c r="A283" s="14"/>
      <c r="B283" s="15"/>
      <c r="C283" s="155" t="s">
        <v>451</v>
      </c>
      <c r="D283" s="136" t="s">
        <v>452</v>
      </c>
      <c r="E283" s="156"/>
      <c r="F283" s="144"/>
      <c r="G283" s="143"/>
      <c r="H283" s="146"/>
      <c r="I283" s="143"/>
      <c r="J283" s="144"/>
      <c r="K283" s="145"/>
      <c r="L283" s="147"/>
      <c r="M283" s="143"/>
      <c r="N283" s="144"/>
      <c r="O283" s="145"/>
      <c r="P283" s="146"/>
      <c r="Q283" s="143"/>
      <c r="R283" s="144"/>
      <c r="S283" s="145"/>
      <c r="T283" s="147"/>
      <c r="U283" s="144"/>
      <c r="V283" s="144"/>
      <c r="W283" s="144"/>
      <c r="X283" s="148"/>
    </row>
    <row r="284" ht="14.25" customHeight="1">
      <c r="A284" s="14"/>
      <c r="B284" s="15"/>
      <c r="C284" s="155" t="s">
        <v>453</v>
      </c>
      <c r="D284" s="136" t="s">
        <v>454</v>
      </c>
      <c r="E284" s="156"/>
      <c r="F284" s="144"/>
      <c r="G284" s="143"/>
      <c r="H284" s="146"/>
      <c r="I284" s="143"/>
      <c r="J284" s="144"/>
      <c r="K284" s="145"/>
      <c r="L284" s="147"/>
      <c r="M284" s="143"/>
      <c r="N284" s="144"/>
      <c r="O284" s="145"/>
      <c r="P284" s="146"/>
      <c r="Q284" s="143"/>
      <c r="R284" s="144"/>
      <c r="S284" s="145"/>
      <c r="T284" s="147"/>
      <c r="U284" s="144"/>
      <c r="V284" s="144"/>
      <c r="W284" s="144"/>
      <c r="X284" s="148"/>
    </row>
    <row r="285" ht="14.25" customHeight="1">
      <c r="A285" s="14"/>
      <c r="B285" s="63"/>
      <c r="C285" s="155" t="s">
        <v>455</v>
      </c>
      <c r="D285" s="136" t="s">
        <v>301</v>
      </c>
      <c r="E285" s="156"/>
      <c r="F285" s="144"/>
      <c r="G285" s="143"/>
      <c r="H285" s="146"/>
      <c r="I285" s="143"/>
      <c r="J285" s="144"/>
      <c r="K285" s="145"/>
      <c r="L285" s="147"/>
      <c r="M285" s="143"/>
      <c r="N285" s="144"/>
      <c r="O285" s="145"/>
      <c r="P285" s="146"/>
      <c r="Q285" s="143"/>
      <c r="R285" s="144"/>
      <c r="S285" s="145"/>
      <c r="T285" s="147"/>
      <c r="U285" s="144"/>
      <c r="V285" s="144"/>
      <c r="W285" s="144"/>
      <c r="X285" s="148"/>
    </row>
    <row r="286" ht="14.25" customHeight="1">
      <c r="A286" s="14"/>
      <c r="B286" s="134" t="s">
        <v>456</v>
      </c>
      <c r="C286" s="134" t="s">
        <v>457</v>
      </c>
      <c r="D286" s="136" t="s">
        <v>458</v>
      </c>
      <c r="E286" s="156"/>
      <c r="F286" s="144"/>
      <c r="G286" s="143"/>
      <c r="H286" s="146"/>
      <c r="I286" s="143"/>
      <c r="J286" s="144"/>
      <c r="K286" s="145"/>
      <c r="L286" s="147"/>
      <c r="M286" s="143"/>
      <c r="N286" s="144"/>
      <c r="O286" s="145"/>
      <c r="P286" s="146"/>
      <c r="Q286" s="143"/>
      <c r="R286" s="144"/>
      <c r="S286" s="145"/>
      <c r="T286" s="147"/>
      <c r="U286" s="144"/>
      <c r="V286" s="144"/>
      <c r="W286" s="144"/>
      <c r="X286" s="148"/>
    </row>
    <row r="287" ht="14.25" customHeight="1">
      <c r="A287" s="14"/>
      <c r="B287" s="15"/>
      <c r="C287" s="15"/>
      <c r="D287" s="136" t="s">
        <v>156</v>
      </c>
      <c r="E287" s="156">
        <v>20.0</v>
      </c>
      <c r="F287" s="144">
        <v>4.0</v>
      </c>
      <c r="G287" s="143">
        <f t="shared" ref="G287:G289" si="98">E287-F287</f>
        <v>16</v>
      </c>
      <c r="H287" s="146">
        <f t="shared" ref="H287:H289" si="99">F287/E287</f>
        <v>0.2</v>
      </c>
      <c r="I287" s="143">
        <v>40.0</v>
      </c>
      <c r="J287" s="144">
        <v>9.0</v>
      </c>
      <c r="K287" s="145">
        <f t="shared" ref="K287:K289" si="100">I287-J287</f>
        <v>31</v>
      </c>
      <c r="L287" s="147">
        <f t="shared" ref="L287:L289" si="101">J287/I287</f>
        <v>0.225</v>
      </c>
      <c r="M287" s="143"/>
      <c r="N287" s="144"/>
      <c r="O287" s="145"/>
      <c r="P287" s="146"/>
      <c r="Q287" s="143"/>
      <c r="R287" s="144"/>
      <c r="S287" s="145"/>
      <c r="T287" s="147"/>
      <c r="U287" s="144"/>
      <c r="V287" s="144"/>
      <c r="W287" s="144"/>
      <c r="X287" s="148"/>
    </row>
    <row r="288" ht="14.25" customHeight="1">
      <c r="A288" s="14"/>
      <c r="B288" s="15"/>
      <c r="C288" s="15"/>
      <c r="D288" s="136" t="s">
        <v>83</v>
      </c>
      <c r="E288" s="156"/>
      <c r="F288" s="144"/>
      <c r="G288" s="143">
        <f t="shared" si="98"/>
        <v>0</v>
      </c>
      <c r="H288" s="146" t="str">
        <f t="shared" si="99"/>
        <v>#DIV/0!</v>
      </c>
      <c r="I288" s="143"/>
      <c r="J288" s="144"/>
      <c r="K288" s="145">
        <f t="shared" si="100"/>
        <v>0</v>
      </c>
      <c r="L288" s="147" t="str">
        <f t="shared" si="101"/>
        <v>#DIV/0!</v>
      </c>
      <c r="M288" s="143"/>
      <c r="N288" s="144"/>
      <c r="O288" s="145"/>
      <c r="P288" s="146"/>
      <c r="Q288" s="143"/>
      <c r="R288" s="144"/>
      <c r="S288" s="145"/>
      <c r="T288" s="147"/>
      <c r="U288" s="144"/>
      <c r="V288" s="144"/>
      <c r="W288" s="144"/>
      <c r="X288" s="148"/>
    </row>
    <row r="289" ht="14.25" customHeight="1">
      <c r="A289" s="14"/>
      <c r="B289" s="15"/>
      <c r="C289" s="63"/>
      <c r="D289" s="136" t="s">
        <v>459</v>
      </c>
      <c r="E289" s="156"/>
      <c r="F289" s="144"/>
      <c r="G289" s="143">
        <f t="shared" si="98"/>
        <v>0</v>
      </c>
      <c r="H289" s="146" t="str">
        <f t="shared" si="99"/>
        <v>#DIV/0!</v>
      </c>
      <c r="I289" s="143"/>
      <c r="J289" s="144"/>
      <c r="K289" s="145">
        <f t="shared" si="100"/>
        <v>0</v>
      </c>
      <c r="L289" s="147" t="str">
        <f t="shared" si="101"/>
        <v>#DIV/0!</v>
      </c>
      <c r="M289" s="143"/>
      <c r="N289" s="144"/>
      <c r="O289" s="145"/>
      <c r="P289" s="146"/>
      <c r="Q289" s="143"/>
      <c r="R289" s="144"/>
      <c r="S289" s="145"/>
      <c r="T289" s="147"/>
      <c r="U289" s="144">
        <v>2.0</v>
      </c>
      <c r="V289" s="144"/>
      <c r="W289" s="144"/>
      <c r="X289" s="148"/>
    </row>
    <row r="290" ht="14.25" customHeight="1">
      <c r="A290" s="14"/>
      <c r="B290" s="15"/>
      <c r="C290" s="155" t="s">
        <v>460</v>
      </c>
      <c r="D290" s="136" t="s">
        <v>461</v>
      </c>
      <c r="E290" s="156"/>
      <c r="F290" s="144"/>
      <c r="G290" s="143"/>
      <c r="H290" s="146"/>
      <c r="I290" s="143"/>
      <c r="J290" s="144"/>
      <c r="K290" s="145"/>
      <c r="L290" s="147"/>
      <c r="M290" s="143"/>
      <c r="N290" s="144"/>
      <c r="O290" s="145"/>
      <c r="P290" s="146"/>
      <c r="Q290" s="143"/>
      <c r="R290" s="144"/>
      <c r="S290" s="145"/>
      <c r="T290" s="147"/>
      <c r="U290" s="144"/>
      <c r="V290" s="144">
        <v>1.0</v>
      </c>
      <c r="W290" s="144"/>
      <c r="X290" s="148"/>
    </row>
    <row r="291" ht="14.25" customHeight="1">
      <c r="A291" s="14"/>
      <c r="B291" s="15"/>
      <c r="C291" s="155" t="s">
        <v>462</v>
      </c>
      <c r="D291" s="136" t="s">
        <v>57</v>
      </c>
      <c r="E291" s="156"/>
      <c r="F291" s="144"/>
      <c r="G291" s="143"/>
      <c r="H291" s="146"/>
      <c r="I291" s="143"/>
      <c r="J291" s="144"/>
      <c r="K291" s="145"/>
      <c r="L291" s="147"/>
      <c r="M291" s="143"/>
      <c r="N291" s="144"/>
      <c r="O291" s="145"/>
      <c r="P291" s="146"/>
      <c r="Q291" s="143"/>
      <c r="R291" s="144"/>
      <c r="S291" s="145"/>
      <c r="T291" s="147"/>
      <c r="U291" s="144"/>
      <c r="V291" s="144"/>
      <c r="W291" s="144"/>
      <c r="X291" s="148"/>
    </row>
    <row r="292" ht="14.25" customHeight="1">
      <c r="A292" s="14"/>
      <c r="B292" s="15"/>
      <c r="C292" s="155" t="s">
        <v>463</v>
      </c>
      <c r="D292" s="136" t="s">
        <v>464</v>
      </c>
      <c r="E292" s="156"/>
      <c r="F292" s="144"/>
      <c r="G292" s="143"/>
      <c r="H292" s="146"/>
      <c r="I292" s="143"/>
      <c r="J292" s="144"/>
      <c r="K292" s="145">
        <f>I292-J292</f>
        <v>0</v>
      </c>
      <c r="L292" s="147" t="str">
        <f>J292/I292</f>
        <v>#DIV/0!</v>
      </c>
      <c r="M292" s="143"/>
      <c r="N292" s="144"/>
      <c r="O292" s="145"/>
      <c r="P292" s="146"/>
      <c r="Q292" s="143"/>
      <c r="R292" s="144"/>
      <c r="S292" s="145"/>
      <c r="T292" s="147"/>
      <c r="U292" s="144"/>
      <c r="V292" s="144">
        <v>4.0</v>
      </c>
      <c r="W292" s="144"/>
      <c r="X292" s="148">
        <v>2.0</v>
      </c>
    </row>
    <row r="293" ht="14.25" customHeight="1">
      <c r="A293" s="14"/>
      <c r="B293" s="15"/>
      <c r="C293" s="155" t="s">
        <v>465</v>
      </c>
      <c r="D293" s="136" t="s">
        <v>466</v>
      </c>
      <c r="E293" s="156"/>
      <c r="F293" s="144"/>
      <c r="G293" s="143"/>
      <c r="H293" s="146"/>
      <c r="I293" s="143"/>
      <c r="J293" s="144"/>
      <c r="K293" s="145"/>
      <c r="L293" s="147"/>
      <c r="M293" s="143"/>
      <c r="N293" s="144"/>
      <c r="O293" s="145"/>
      <c r="P293" s="146"/>
      <c r="Q293" s="143"/>
      <c r="R293" s="144"/>
      <c r="S293" s="145"/>
      <c r="T293" s="147"/>
      <c r="U293" s="144"/>
      <c r="V293" s="144"/>
      <c r="W293" s="144"/>
      <c r="X293" s="148"/>
    </row>
    <row r="294" ht="14.25" customHeight="1">
      <c r="A294" s="14"/>
      <c r="B294" s="15"/>
      <c r="C294" s="155" t="s">
        <v>467</v>
      </c>
      <c r="D294" s="136" t="s">
        <v>468</v>
      </c>
      <c r="E294" s="156"/>
      <c r="F294" s="144"/>
      <c r="G294" s="143"/>
      <c r="H294" s="146"/>
      <c r="I294" s="143"/>
      <c r="J294" s="144"/>
      <c r="K294" s="145"/>
      <c r="L294" s="147"/>
      <c r="M294" s="143"/>
      <c r="N294" s="144"/>
      <c r="O294" s="145"/>
      <c r="P294" s="146"/>
      <c r="Q294" s="143"/>
      <c r="R294" s="144"/>
      <c r="S294" s="145"/>
      <c r="T294" s="147"/>
      <c r="U294" s="144"/>
      <c r="V294" s="144">
        <v>1.0</v>
      </c>
      <c r="W294" s="144"/>
      <c r="X294" s="148"/>
    </row>
    <row r="295" ht="14.25" customHeight="1">
      <c r="A295" s="14"/>
      <c r="B295" s="15"/>
      <c r="C295" s="155" t="s">
        <v>469</v>
      </c>
      <c r="D295" s="136" t="s">
        <v>301</v>
      </c>
      <c r="E295" s="156"/>
      <c r="F295" s="144"/>
      <c r="G295" s="143"/>
      <c r="H295" s="146"/>
      <c r="I295" s="143"/>
      <c r="J295" s="144"/>
      <c r="K295" s="145"/>
      <c r="L295" s="147"/>
      <c r="M295" s="143"/>
      <c r="N295" s="144"/>
      <c r="O295" s="145"/>
      <c r="P295" s="146"/>
      <c r="Q295" s="143"/>
      <c r="R295" s="144"/>
      <c r="S295" s="145"/>
      <c r="T295" s="147"/>
      <c r="U295" s="144"/>
      <c r="V295" s="144"/>
      <c r="W295" s="144"/>
      <c r="X295" s="148"/>
    </row>
    <row r="296" ht="18.0" customHeight="1">
      <c r="A296" s="72"/>
      <c r="B296" s="63"/>
      <c r="C296" s="155" t="s">
        <v>470</v>
      </c>
      <c r="D296" s="136" t="s">
        <v>57</v>
      </c>
      <c r="E296" s="156"/>
      <c r="F296" s="144"/>
      <c r="G296" s="143"/>
      <c r="H296" s="146"/>
      <c r="I296" s="143"/>
      <c r="J296" s="144"/>
      <c r="K296" s="145"/>
      <c r="L296" s="147"/>
      <c r="M296" s="143"/>
      <c r="N296" s="144"/>
      <c r="O296" s="145"/>
      <c r="P296" s="146"/>
      <c r="Q296" s="143"/>
      <c r="R296" s="144"/>
      <c r="S296" s="145"/>
      <c r="T296" s="147"/>
      <c r="U296" s="144"/>
      <c r="V296" s="144"/>
      <c r="W296" s="144"/>
      <c r="X296" s="148"/>
    </row>
    <row r="297" ht="12.75" customHeight="1">
      <c r="A297" s="73" t="s">
        <v>471</v>
      </c>
      <c r="B297" s="74"/>
      <c r="C297" s="74"/>
      <c r="D297" s="75"/>
      <c r="E297" s="76">
        <f t="shared" ref="E297:F297" si="102">SUM(E223:E296)</f>
        <v>254</v>
      </c>
      <c r="F297" s="77">
        <f t="shared" si="102"/>
        <v>109</v>
      </c>
      <c r="G297" s="77">
        <f>E297-F297</f>
        <v>145</v>
      </c>
      <c r="H297" s="33">
        <f t="shared" ref="H297:H298" si="108">F297/E297</f>
        <v>0.4291338583</v>
      </c>
      <c r="I297" s="77">
        <f t="shared" ref="I297:J297" si="103">SUM(I223:I296)</f>
        <v>379</v>
      </c>
      <c r="J297" s="77">
        <f t="shared" si="103"/>
        <v>116</v>
      </c>
      <c r="K297" s="77">
        <f>I297-J297</f>
        <v>263</v>
      </c>
      <c r="L297" s="78">
        <f t="shared" ref="L297:L298" si="110">J297/I297</f>
        <v>0.3060686016</v>
      </c>
      <c r="M297" s="77">
        <f t="shared" ref="M297:N297" si="104">SUM(M223:M296)</f>
        <v>5</v>
      </c>
      <c r="N297" s="77">
        <f t="shared" si="104"/>
        <v>4</v>
      </c>
      <c r="O297" s="77">
        <f>M297-N297</f>
        <v>1</v>
      </c>
      <c r="P297" s="33">
        <f t="shared" ref="P297:P298" si="112">N297/M297</f>
        <v>0.8</v>
      </c>
      <c r="Q297" s="77">
        <f t="shared" ref="Q297:R297" si="105">SUM(Q223:Q296)</f>
        <v>5</v>
      </c>
      <c r="R297" s="77">
        <f t="shared" si="105"/>
        <v>2</v>
      </c>
      <c r="S297" s="77">
        <f>Q297-R297</f>
        <v>3</v>
      </c>
      <c r="T297" s="78">
        <f t="shared" ref="T297:T298" si="114">R297/Q297</f>
        <v>0.4</v>
      </c>
      <c r="U297" s="77">
        <f t="shared" ref="U297:X297" si="106">SUM(U223:U296)</f>
        <v>29</v>
      </c>
      <c r="V297" s="77">
        <f t="shared" si="106"/>
        <v>79</v>
      </c>
      <c r="W297" s="77">
        <f t="shared" si="106"/>
        <v>0</v>
      </c>
      <c r="X297" s="82">
        <f t="shared" si="106"/>
        <v>6</v>
      </c>
    </row>
    <row r="298" ht="14.25" customHeight="1">
      <c r="A298" s="73" t="s">
        <v>472</v>
      </c>
      <c r="B298" s="74"/>
      <c r="C298" s="74"/>
      <c r="D298" s="75"/>
      <c r="E298" s="157">
        <f t="shared" ref="E298:G298" si="107">E95+E159+E222+E297</f>
        <v>1800</v>
      </c>
      <c r="F298" s="158">
        <f t="shared" si="107"/>
        <v>1069</v>
      </c>
      <c r="G298" s="158">
        <f t="shared" si="107"/>
        <v>731</v>
      </c>
      <c r="H298" s="159">
        <f t="shared" si="108"/>
        <v>0.5938888889</v>
      </c>
      <c r="I298" s="158">
        <f t="shared" ref="I298:K298" si="109">I95+I159+I222+I297</f>
        <v>2086</v>
      </c>
      <c r="J298" s="158">
        <f t="shared" si="109"/>
        <v>780</v>
      </c>
      <c r="K298" s="158">
        <f t="shared" si="109"/>
        <v>1306</v>
      </c>
      <c r="L298" s="160">
        <f t="shared" si="110"/>
        <v>0.3739213806</v>
      </c>
      <c r="M298" s="158">
        <f t="shared" ref="M298:O298" si="111">M95+M159+M222+M297</f>
        <v>22</v>
      </c>
      <c r="N298" s="158">
        <f t="shared" si="111"/>
        <v>7</v>
      </c>
      <c r="O298" s="158">
        <f t="shared" si="111"/>
        <v>15</v>
      </c>
      <c r="P298" s="159">
        <f t="shared" si="112"/>
        <v>0.3181818182</v>
      </c>
      <c r="Q298" s="158">
        <f t="shared" ref="Q298:S298" si="113">Q95+Q159+Q222+Q297</f>
        <v>34</v>
      </c>
      <c r="R298" s="158">
        <f t="shared" si="113"/>
        <v>19</v>
      </c>
      <c r="S298" s="158">
        <f t="shared" si="113"/>
        <v>15</v>
      </c>
      <c r="T298" s="160">
        <f t="shared" si="114"/>
        <v>0.5588235294</v>
      </c>
      <c r="U298" s="157">
        <f t="shared" ref="U298:X298" si="115">U95+U159+U222+U297</f>
        <v>49</v>
      </c>
      <c r="V298" s="158">
        <f t="shared" si="115"/>
        <v>195</v>
      </c>
      <c r="W298" s="158">
        <f t="shared" si="115"/>
        <v>2</v>
      </c>
      <c r="X298" s="161">
        <f t="shared" si="115"/>
        <v>17</v>
      </c>
    </row>
    <row r="299" ht="14.25" customHeight="1">
      <c r="A299" s="162"/>
      <c r="O299" s="163"/>
      <c r="P299" s="164"/>
      <c r="Q299" s="163"/>
      <c r="R299" s="163"/>
      <c r="S299" s="163"/>
      <c r="T299" s="165"/>
      <c r="U299" s="166"/>
      <c r="V299" s="166"/>
      <c r="W299" s="166"/>
      <c r="X299" s="166"/>
    </row>
    <row r="300" ht="30.75" customHeight="1">
      <c r="A300" s="162"/>
      <c r="B300" s="163"/>
      <c r="C300" s="162"/>
      <c r="D300" s="163"/>
      <c r="E300" s="163"/>
      <c r="F300" s="163"/>
      <c r="G300" s="163"/>
      <c r="H300" s="164"/>
      <c r="I300" s="163"/>
      <c r="J300" s="163"/>
      <c r="K300" s="163"/>
      <c r="L300" s="163"/>
      <c r="M300" s="163"/>
      <c r="N300" s="163"/>
      <c r="O300" s="163"/>
      <c r="P300" s="164"/>
      <c r="Q300" s="163"/>
      <c r="R300" s="163"/>
      <c r="S300" s="163"/>
      <c r="T300" s="165"/>
      <c r="U300" s="166"/>
      <c r="V300" s="166"/>
      <c r="W300" s="166"/>
      <c r="X300" s="166"/>
    </row>
    <row r="301" ht="16.5" customHeight="1">
      <c r="A301" s="167" t="s">
        <v>473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</row>
    <row r="302" ht="16.5" customHeight="1">
      <c r="A302" s="168" t="s">
        <v>474</v>
      </c>
      <c r="B302" s="169"/>
      <c r="C302" s="169"/>
      <c r="D302" s="18"/>
      <c r="E302" s="170" t="s">
        <v>8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22"/>
      <c r="U302" s="23" t="s">
        <v>475</v>
      </c>
      <c r="V302" s="5"/>
      <c r="W302" s="5"/>
      <c r="X302" s="6"/>
    </row>
    <row r="303" ht="16.5" customHeight="1">
      <c r="A303" s="171"/>
      <c r="D303" s="172"/>
      <c r="E303" s="170" t="s">
        <v>10</v>
      </c>
      <c r="F303" s="5"/>
      <c r="G303" s="5"/>
      <c r="H303" s="5"/>
      <c r="I303" s="5"/>
      <c r="J303" s="5"/>
      <c r="K303" s="5"/>
      <c r="L303" s="22"/>
      <c r="M303" s="170" t="s">
        <v>11</v>
      </c>
      <c r="N303" s="5"/>
      <c r="O303" s="5"/>
      <c r="P303" s="5"/>
      <c r="Q303" s="5"/>
      <c r="R303" s="5"/>
      <c r="S303" s="5"/>
      <c r="T303" s="22"/>
      <c r="U303" s="19" t="s">
        <v>10</v>
      </c>
      <c r="V303" s="18"/>
      <c r="W303" s="19" t="s">
        <v>12</v>
      </c>
      <c r="X303" s="20"/>
    </row>
    <row r="304" ht="16.5" customHeight="1">
      <c r="A304" s="171"/>
      <c r="D304" s="172"/>
      <c r="E304" s="170" t="s">
        <v>13</v>
      </c>
      <c r="F304" s="5"/>
      <c r="G304" s="5"/>
      <c r="H304" s="22"/>
      <c r="I304" s="170" t="s">
        <v>14</v>
      </c>
      <c r="J304" s="5"/>
      <c r="K304" s="5"/>
      <c r="L304" s="22"/>
      <c r="M304" s="170" t="s">
        <v>13</v>
      </c>
      <c r="N304" s="5"/>
      <c r="O304" s="5"/>
      <c r="P304" s="22"/>
      <c r="Q304" s="170" t="s">
        <v>14</v>
      </c>
      <c r="R304" s="5"/>
      <c r="S304" s="5"/>
      <c r="T304" s="22"/>
      <c r="U304" s="26"/>
      <c r="V304" s="25"/>
      <c r="W304" s="26"/>
      <c r="X304" s="27"/>
    </row>
    <row r="305" ht="16.5" customHeight="1">
      <c r="A305" s="24"/>
      <c r="B305" s="173"/>
      <c r="C305" s="173"/>
      <c r="D305" s="25"/>
      <c r="E305" s="174" t="s">
        <v>15</v>
      </c>
      <c r="F305" s="174" t="s">
        <v>16</v>
      </c>
      <c r="G305" s="174" t="s">
        <v>17</v>
      </c>
      <c r="H305" s="175" t="s">
        <v>18</v>
      </c>
      <c r="I305" s="174" t="s">
        <v>15</v>
      </c>
      <c r="J305" s="174" t="s">
        <v>16</v>
      </c>
      <c r="K305" s="174" t="s">
        <v>17</v>
      </c>
      <c r="L305" s="174" t="s">
        <v>18</v>
      </c>
      <c r="M305" s="174" t="s">
        <v>15</v>
      </c>
      <c r="N305" s="174" t="s">
        <v>16</v>
      </c>
      <c r="O305" s="174" t="s">
        <v>17</v>
      </c>
      <c r="P305" s="175" t="s">
        <v>18</v>
      </c>
      <c r="Q305" s="174" t="s">
        <v>15</v>
      </c>
      <c r="R305" s="174" t="s">
        <v>16</v>
      </c>
      <c r="S305" s="174" t="s">
        <v>17</v>
      </c>
      <c r="T305" s="174" t="s">
        <v>18</v>
      </c>
      <c r="U305" s="174" t="s">
        <v>13</v>
      </c>
      <c r="V305" s="174" t="s">
        <v>19</v>
      </c>
      <c r="W305" s="174" t="s">
        <v>13</v>
      </c>
      <c r="X305" s="176" t="s">
        <v>19</v>
      </c>
    </row>
    <row r="306" ht="14.25" customHeight="1">
      <c r="A306" s="177" t="s">
        <v>476</v>
      </c>
      <c r="B306" s="5"/>
      <c r="C306" s="5"/>
      <c r="D306" s="22"/>
      <c r="E306" s="178">
        <f t="shared" ref="E306:G306" si="116">E95</f>
        <v>911</v>
      </c>
      <c r="F306" s="179">
        <f t="shared" si="116"/>
        <v>608</v>
      </c>
      <c r="G306" s="178">
        <f t="shared" si="116"/>
        <v>303</v>
      </c>
      <c r="H306" s="180">
        <f t="shared" ref="H306:H307" si="120">F306/E306</f>
        <v>0.6673984632</v>
      </c>
      <c r="I306" s="178">
        <f t="shared" ref="I306:O306" si="117">(I95)</f>
        <v>1011</v>
      </c>
      <c r="J306" s="179">
        <f t="shared" si="117"/>
        <v>436</v>
      </c>
      <c r="K306" s="178">
        <f t="shared" si="117"/>
        <v>575</v>
      </c>
      <c r="L306" s="180">
        <f t="shared" si="117"/>
        <v>0.431256182</v>
      </c>
      <c r="M306" s="178">
        <f t="shared" si="117"/>
        <v>10</v>
      </c>
      <c r="N306" s="179">
        <f t="shared" si="117"/>
        <v>0</v>
      </c>
      <c r="O306" s="178">
        <f t="shared" si="117"/>
        <v>10</v>
      </c>
      <c r="P306" s="180">
        <f t="shared" ref="P306:X306" si="118">P95</f>
        <v>0</v>
      </c>
      <c r="Q306" s="178">
        <f t="shared" si="118"/>
        <v>22</v>
      </c>
      <c r="R306" s="179">
        <f t="shared" si="118"/>
        <v>13</v>
      </c>
      <c r="S306" s="178">
        <f t="shared" si="118"/>
        <v>9</v>
      </c>
      <c r="T306" s="180">
        <f t="shared" si="118"/>
        <v>0.5909090909</v>
      </c>
      <c r="U306" s="181">
        <f t="shared" si="118"/>
        <v>8</v>
      </c>
      <c r="V306" s="181">
        <f t="shared" si="118"/>
        <v>44</v>
      </c>
      <c r="W306" s="181">
        <f t="shared" si="118"/>
        <v>1</v>
      </c>
      <c r="X306" s="182">
        <f t="shared" si="118"/>
        <v>2</v>
      </c>
    </row>
    <row r="307" ht="14.25" customHeight="1">
      <c r="A307" s="183" t="s">
        <v>477</v>
      </c>
      <c r="B307" s="5"/>
      <c r="C307" s="5"/>
      <c r="D307" s="22"/>
      <c r="E307" s="184">
        <f t="shared" ref="E307:G307" si="119">E159</f>
        <v>356</v>
      </c>
      <c r="F307" s="185">
        <f t="shared" si="119"/>
        <v>233</v>
      </c>
      <c r="G307" s="184">
        <f t="shared" si="119"/>
        <v>123</v>
      </c>
      <c r="H307" s="186">
        <f t="shared" si="120"/>
        <v>0.654494382</v>
      </c>
      <c r="I307" s="184">
        <f t="shared" ref="I307:L307" si="121">I159</f>
        <v>276</v>
      </c>
      <c r="J307" s="185">
        <f t="shared" si="121"/>
        <v>95</v>
      </c>
      <c r="K307" s="184">
        <f t="shared" si="121"/>
        <v>181</v>
      </c>
      <c r="L307" s="186">
        <f t="shared" si="121"/>
        <v>0.3442028986</v>
      </c>
      <c r="M307" s="184">
        <f t="shared" ref="M307:P307" si="122">(M159)</f>
        <v>2</v>
      </c>
      <c r="N307" s="185">
        <f t="shared" si="122"/>
        <v>2</v>
      </c>
      <c r="O307" s="184">
        <f t="shared" si="122"/>
        <v>0</v>
      </c>
      <c r="P307" s="186">
        <f t="shared" si="122"/>
        <v>1</v>
      </c>
      <c r="Q307" s="184">
        <f t="shared" ref="Q307:X307" si="123">Q159</f>
        <v>2</v>
      </c>
      <c r="R307" s="185">
        <f t="shared" si="123"/>
        <v>0</v>
      </c>
      <c r="S307" s="184">
        <f t="shared" si="123"/>
        <v>2</v>
      </c>
      <c r="T307" s="186">
        <f t="shared" si="123"/>
        <v>0</v>
      </c>
      <c r="U307" s="185">
        <f t="shared" si="123"/>
        <v>11</v>
      </c>
      <c r="V307" s="185">
        <f t="shared" si="123"/>
        <v>42</v>
      </c>
      <c r="W307" s="185">
        <f t="shared" si="123"/>
        <v>1</v>
      </c>
      <c r="X307" s="187">
        <f t="shared" si="123"/>
        <v>8</v>
      </c>
    </row>
    <row r="308" ht="18.0" customHeight="1">
      <c r="A308" s="188" t="s">
        <v>478</v>
      </c>
      <c r="B308" s="5"/>
      <c r="C308" s="5"/>
      <c r="D308" s="22"/>
      <c r="E308" s="189">
        <f t="shared" ref="E308:X308" si="124">E222</f>
        <v>279</v>
      </c>
      <c r="F308" s="190">
        <f t="shared" si="124"/>
        <v>119</v>
      </c>
      <c r="G308" s="189">
        <f t="shared" si="124"/>
        <v>160</v>
      </c>
      <c r="H308" s="191">
        <f t="shared" si="124"/>
        <v>0.4265232975</v>
      </c>
      <c r="I308" s="189">
        <f t="shared" si="124"/>
        <v>420</v>
      </c>
      <c r="J308" s="190">
        <f t="shared" si="124"/>
        <v>133</v>
      </c>
      <c r="K308" s="189">
        <f t="shared" si="124"/>
        <v>287</v>
      </c>
      <c r="L308" s="191">
        <f t="shared" si="124"/>
        <v>0.3166666667</v>
      </c>
      <c r="M308" s="189">
        <f t="shared" si="124"/>
        <v>5</v>
      </c>
      <c r="N308" s="190">
        <f t="shared" si="124"/>
        <v>1</v>
      </c>
      <c r="O308" s="189">
        <f t="shared" si="124"/>
        <v>4</v>
      </c>
      <c r="P308" s="191">
        <f t="shared" si="124"/>
        <v>0.2</v>
      </c>
      <c r="Q308" s="189">
        <f t="shared" si="124"/>
        <v>5</v>
      </c>
      <c r="R308" s="190">
        <f t="shared" si="124"/>
        <v>4</v>
      </c>
      <c r="S308" s="189">
        <f t="shared" si="124"/>
        <v>1</v>
      </c>
      <c r="T308" s="191">
        <f t="shared" si="124"/>
        <v>0.8</v>
      </c>
      <c r="U308" s="192">
        <f t="shared" si="124"/>
        <v>1</v>
      </c>
      <c r="V308" s="192">
        <f t="shared" si="124"/>
        <v>30</v>
      </c>
      <c r="W308" s="192">
        <f t="shared" si="124"/>
        <v>0</v>
      </c>
      <c r="X308" s="193">
        <f t="shared" si="124"/>
        <v>1</v>
      </c>
    </row>
    <row r="309" ht="14.25" customHeight="1">
      <c r="A309" s="194" t="s">
        <v>479</v>
      </c>
      <c r="B309" s="5"/>
      <c r="C309" s="5"/>
      <c r="D309" s="22"/>
      <c r="E309" s="195">
        <f t="shared" ref="E309:X309" si="125">E297</f>
        <v>254</v>
      </c>
      <c r="F309" s="196">
        <f t="shared" si="125"/>
        <v>109</v>
      </c>
      <c r="G309" s="195">
        <f t="shared" si="125"/>
        <v>145</v>
      </c>
      <c r="H309" s="197">
        <f t="shared" si="125"/>
        <v>0.4291338583</v>
      </c>
      <c r="I309" s="195">
        <f t="shared" si="125"/>
        <v>379</v>
      </c>
      <c r="J309" s="196">
        <f t="shared" si="125"/>
        <v>116</v>
      </c>
      <c r="K309" s="195">
        <f t="shared" si="125"/>
        <v>263</v>
      </c>
      <c r="L309" s="197">
        <f t="shared" si="125"/>
        <v>0.3060686016</v>
      </c>
      <c r="M309" s="195">
        <f t="shared" si="125"/>
        <v>5</v>
      </c>
      <c r="N309" s="196">
        <f t="shared" si="125"/>
        <v>4</v>
      </c>
      <c r="O309" s="195">
        <f t="shared" si="125"/>
        <v>1</v>
      </c>
      <c r="P309" s="197">
        <f t="shared" si="125"/>
        <v>0.8</v>
      </c>
      <c r="Q309" s="195">
        <f t="shared" si="125"/>
        <v>5</v>
      </c>
      <c r="R309" s="196">
        <f t="shared" si="125"/>
        <v>2</v>
      </c>
      <c r="S309" s="195">
        <f t="shared" si="125"/>
        <v>3</v>
      </c>
      <c r="T309" s="197">
        <f t="shared" si="125"/>
        <v>0.4</v>
      </c>
      <c r="U309" s="196">
        <f t="shared" si="125"/>
        <v>29</v>
      </c>
      <c r="V309" s="196">
        <f t="shared" si="125"/>
        <v>79</v>
      </c>
      <c r="W309" s="196">
        <f t="shared" si="125"/>
        <v>0</v>
      </c>
      <c r="X309" s="198">
        <f t="shared" si="125"/>
        <v>6</v>
      </c>
    </row>
    <row r="310" ht="14.25" customHeight="1">
      <c r="A310" s="199" t="s">
        <v>480</v>
      </c>
      <c r="B310" s="74"/>
      <c r="C310" s="74"/>
      <c r="D310" s="75"/>
      <c r="E310" s="200">
        <f t="shared" ref="E310:X310" si="126">E298</f>
        <v>1800</v>
      </c>
      <c r="F310" s="200">
        <f t="shared" si="126"/>
        <v>1069</v>
      </c>
      <c r="G310" s="200">
        <f t="shared" si="126"/>
        <v>731</v>
      </c>
      <c r="H310" s="201">
        <f t="shared" si="126"/>
        <v>0.5938888889</v>
      </c>
      <c r="I310" s="200">
        <f t="shared" si="126"/>
        <v>2086</v>
      </c>
      <c r="J310" s="200">
        <f t="shared" si="126"/>
        <v>780</v>
      </c>
      <c r="K310" s="200">
        <f t="shared" si="126"/>
        <v>1306</v>
      </c>
      <c r="L310" s="201">
        <f t="shared" si="126"/>
        <v>0.3739213806</v>
      </c>
      <c r="M310" s="200">
        <f t="shared" si="126"/>
        <v>22</v>
      </c>
      <c r="N310" s="200">
        <f t="shared" si="126"/>
        <v>7</v>
      </c>
      <c r="O310" s="200">
        <f t="shared" si="126"/>
        <v>15</v>
      </c>
      <c r="P310" s="201">
        <f t="shared" si="126"/>
        <v>0.3181818182</v>
      </c>
      <c r="Q310" s="200">
        <f t="shared" si="126"/>
        <v>34</v>
      </c>
      <c r="R310" s="200">
        <f t="shared" si="126"/>
        <v>19</v>
      </c>
      <c r="S310" s="200">
        <f t="shared" si="126"/>
        <v>15</v>
      </c>
      <c r="T310" s="201">
        <f t="shared" si="126"/>
        <v>0.5588235294</v>
      </c>
      <c r="U310" s="200">
        <f t="shared" si="126"/>
        <v>49</v>
      </c>
      <c r="V310" s="200">
        <f t="shared" si="126"/>
        <v>195</v>
      </c>
      <c r="W310" s="200">
        <f t="shared" si="126"/>
        <v>2</v>
      </c>
      <c r="X310" s="202">
        <f t="shared" si="126"/>
        <v>17</v>
      </c>
    </row>
    <row r="311" ht="14.25" customHeight="1">
      <c r="A311" s="162"/>
      <c r="O311" s="163"/>
      <c r="P311" s="164"/>
      <c r="Q311" s="163"/>
      <c r="R311" s="163"/>
      <c r="S311" s="163"/>
      <c r="T311" s="165"/>
      <c r="U311" s="166"/>
      <c r="V311" s="166"/>
      <c r="W311" s="166"/>
      <c r="X311" s="166"/>
    </row>
    <row r="312" ht="30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3"/>
      <c r="P312" s="164"/>
      <c r="Q312" s="163"/>
      <c r="R312" s="163"/>
      <c r="S312" s="163"/>
      <c r="T312" s="165"/>
      <c r="U312" s="166"/>
      <c r="V312" s="166"/>
      <c r="W312" s="166"/>
      <c r="X312" s="166"/>
    </row>
    <row r="313" ht="16.5" customHeight="1">
      <c r="A313" s="167" t="s">
        <v>473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162"/>
      <c r="N313" s="162"/>
      <c r="O313" s="163"/>
      <c r="P313" s="164"/>
      <c r="Q313" s="163"/>
      <c r="R313" s="163"/>
      <c r="S313" s="163"/>
      <c r="T313" s="165"/>
      <c r="U313" s="166"/>
      <c r="V313" s="166"/>
      <c r="W313" s="166"/>
      <c r="X313" s="166"/>
    </row>
    <row r="314" ht="16.5" customHeight="1">
      <c r="A314" s="168" t="s">
        <v>474</v>
      </c>
      <c r="B314" s="169"/>
      <c r="C314" s="169"/>
      <c r="D314" s="18"/>
      <c r="E314" s="203" t="s">
        <v>8</v>
      </c>
      <c r="F314" s="169"/>
      <c r="G314" s="169"/>
      <c r="H314" s="169"/>
      <c r="I314" s="169"/>
      <c r="J314" s="169"/>
      <c r="K314" s="169"/>
      <c r="L314" s="20"/>
      <c r="M314" s="162"/>
      <c r="N314" s="162"/>
      <c r="O314" s="163"/>
      <c r="P314" s="164"/>
      <c r="Q314" s="163"/>
      <c r="R314" s="163"/>
      <c r="S314" s="163"/>
      <c r="T314" s="165"/>
      <c r="U314" s="166"/>
      <c r="V314" s="166"/>
      <c r="W314" s="166"/>
      <c r="X314" s="166"/>
    </row>
    <row r="315" ht="16.5" customHeight="1">
      <c r="A315" s="171"/>
      <c r="D315" s="172"/>
      <c r="E315" s="26"/>
      <c r="F315" s="173"/>
      <c r="G315" s="173"/>
      <c r="H315" s="173"/>
      <c r="I315" s="173"/>
      <c r="J315" s="173"/>
      <c r="K315" s="173"/>
      <c r="L315" s="27"/>
      <c r="M315" s="162"/>
      <c r="N315" s="162"/>
      <c r="O315" s="163"/>
      <c r="P315" s="164"/>
      <c r="Q315" s="163"/>
      <c r="R315" s="163"/>
      <c r="S315" s="163"/>
      <c r="T315" s="165"/>
      <c r="U315" s="166"/>
      <c r="V315" s="166"/>
      <c r="W315" s="166"/>
      <c r="X315" s="166"/>
    </row>
    <row r="316" ht="16.5" customHeight="1">
      <c r="A316" s="171"/>
      <c r="D316" s="172"/>
      <c r="E316" s="170" t="s">
        <v>13</v>
      </c>
      <c r="F316" s="5"/>
      <c r="G316" s="5"/>
      <c r="H316" s="22"/>
      <c r="I316" s="170" t="s">
        <v>14</v>
      </c>
      <c r="J316" s="5"/>
      <c r="K316" s="5"/>
      <c r="L316" s="6"/>
      <c r="M316" s="162"/>
      <c r="N316" s="162"/>
      <c r="O316" s="163"/>
      <c r="P316" s="164"/>
      <c r="Q316" s="163"/>
      <c r="R316" s="163"/>
      <c r="S316" s="163"/>
      <c r="T316" s="165"/>
      <c r="U316" s="166"/>
      <c r="V316" s="166"/>
      <c r="W316" s="166"/>
      <c r="X316" s="166"/>
    </row>
    <row r="317" ht="16.5" customHeight="1">
      <c r="A317" s="24"/>
      <c r="B317" s="173"/>
      <c r="C317" s="173"/>
      <c r="D317" s="25"/>
      <c r="E317" s="174" t="s">
        <v>15</v>
      </c>
      <c r="F317" s="174" t="s">
        <v>16</v>
      </c>
      <c r="G317" s="174" t="s">
        <v>17</v>
      </c>
      <c r="H317" s="175" t="s">
        <v>18</v>
      </c>
      <c r="I317" s="174" t="s">
        <v>15</v>
      </c>
      <c r="J317" s="174" t="s">
        <v>16</v>
      </c>
      <c r="K317" s="174" t="s">
        <v>17</v>
      </c>
      <c r="L317" s="176" t="s">
        <v>18</v>
      </c>
      <c r="M317" s="162"/>
      <c r="N317" s="162"/>
      <c r="O317" s="163"/>
      <c r="P317" s="164"/>
      <c r="Q317" s="163"/>
      <c r="R317" s="163"/>
      <c r="S317" s="163"/>
      <c r="T317" s="165"/>
      <c r="U317" s="166"/>
      <c r="V317" s="166"/>
      <c r="W317" s="166"/>
      <c r="X317" s="166"/>
    </row>
    <row r="318" ht="14.25" customHeight="1">
      <c r="A318" s="177" t="s">
        <v>476</v>
      </c>
      <c r="B318" s="5"/>
      <c r="C318" s="5"/>
      <c r="D318" s="22"/>
      <c r="E318" s="178">
        <f t="shared" ref="E318:G318" si="127">E306+M306</f>
        <v>921</v>
      </c>
      <c r="F318" s="179">
        <f t="shared" si="127"/>
        <v>608</v>
      </c>
      <c r="G318" s="178">
        <f t="shared" si="127"/>
        <v>313</v>
      </c>
      <c r="H318" s="180">
        <f t="shared" ref="H318:H322" si="130">F318/E318</f>
        <v>0.6601520087</v>
      </c>
      <c r="I318" s="178">
        <f t="shared" ref="I318:K318" si="128">I306+Q306</f>
        <v>1033</v>
      </c>
      <c r="J318" s="179">
        <f t="shared" si="128"/>
        <v>449</v>
      </c>
      <c r="K318" s="178">
        <f t="shared" si="128"/>
        <v>584</v>
      </c>
      <c r="L318" s="204">
        <f t="shared" ref="L318:L322" si="132">J318/I318</f>
        <v>0.4346563408</v>
      </c>
      <c r="M318" s="162"/>
      <c r="N318" s="162"/>
      <c r="O318" s="163"/>
      <c r="P318" s="164"/>
      <c r="Q318" s="163"/>
      <c r="R318" s="163"/>
      <c r="S318" s="163"/>
      <c r="T318" s="165"/>
      <c r="U318" s="166"/>
      <c r="V318" s="166"/>
      <c r="W318" s="166"/>
      <c r="X318" s="166"/>
    </row>
    <row r="319" ht="14.25" customHeight="1">
      <c r="A319" s="205" t="s">
        <v>477</v>
      </c>
      <c r="B319" s="5"/>
      <c r="C319" s="5"/>
      <c r="D319" s="22"/>
      <c r="E319" s="206">
        <f t="shared" ref="E319:G319" si="129">E307+M307</f>
        <v>358</v>
      </c>
      <c r="F319" s="207">
        <f t="shared" si="129"/>
        <v>235</v>
      </c>
      <c r="G319" s="206">
        <f t="shared" si="129"/>
        <v>123</v>
      </c>
      <c r="H319" s="208">
        <f t="shared" si="130"/>
        <v>0.656424581</v>
      </c>
      <c r="I319" s="206">
        <f t="shared" ref="I319:K319" si="131">I307+Q307</f>
        <v>278</v>
      </c>
      <c r="J319" s="207">
        <f t="shared" si="131"/>
        <v>95</v>
      </c>
      <c r="K319" s="206">
        <f t="shared" si="131"/>
        <v>183</v>
      </c>
      <c r="L319" s="209">
        <f t="shared" si="132"/>
        <v>0.3417266187</v>
      </c>
      <c r="M319" s="162"/>
      <c r="N319" s="162"/>
      <c r="O319" s="163"/>
      <c r="P319" s="164"/>
      <c r="Q319" s="163"/>
      <c r="R319" s="163"/>
      <c r="S319" s="163"/>
      <c r="T319" s="165"/>
      <c r="U319" s="166"/>
      <c r="V319" s="166"/>
      <c r="W319" s="166"/>
      <c r="X319" s="166"/>
    </row>
    <row r="320" ht="21.75" customHeight="1">
      <c r="A320" s="188" t="s">
        <v>478</v>
      </c>
      <c r="B320" s="5"/>
      <c r="C320" s="5"/>
      <c r="D320" s="22"/>
      <c r="E320" s="189">
        <f t="shared" ref="E320:G320" si="133">E308+M308</f>
        <v>284</v>
      </c>
      <c r="F320" s="190">
        <f t="shared" si="133"/>
        <v>120</v>
      </c>
      <c r="G320" s="189">
        <f t="shared" si="133"/>
        <v>164</v>
      </c>
      <c r="H320" s="191">
        <f t="shared" si="130"/>
        <v>0.4225352113</v>
      </c>
      <c r="I320" s="189">
        <f t="shared" ref="I320:K320" si="134">I308+Q308</f>
        <v>425</v>
      </c>
      <c r="J320" s="190">
        <f t="shared" si="134"/>
        <v>137</v>
      </c>
      <c r="K320" s="189">
        <f t="shared" si="134"/>
        <v>288</v>
      </c>
      <c r="L320" s="210">
        <f t="shared" si="132"/>
        <v>0.3223529412</v>
      </c>
      <c r="M320" s="162"/>
      <c r="N320" s="162"/>
      <c r="O320" s="163"/>
      <c r="P320" s="164"/>
      <c r="Q320" s="163"/>
      <c r="R320" s="163"/>
      <c r="S320" s="163"/>
      <c r="T320" s="165"/>
      <c r="U320" s="166"/>
      <c r="V320" s="166"/>
      <c r="W320" s="166"/>
      <c r="X320" s="166"/>
    </row>
    <row r="321" ht="14.25" customHeight="1">
      <c r="A321" s="194" t="s">
        <v>479</v>
      </c>
      <c r="B321" s="5"/>
      <c r="C321" s="5"/>
      <c r="D321" s="22"/>
      <c r="E321" s="195">
        <f t="shared" ref="E321:G321" si="135">E309+M309</f>
        <v>259</v>
      </c>
      <c r="F321" s="196">
        <f t="shared" si="135"/>
        <v>113</v>
      </c>
      <c r="G321" s="195">
        <f t="shared" si="135"/>
        <v>146</v>
      </c>
      <c r="H321" s="197">
        <f t="shared" si="130"/>
        <v>0.4362934363</v>
      </c>
      <c r="I321" s="195">
        <f t="shared" ref="I321:K321" si="136">I309+Q309</f>
        <v>384</v>
      </c>
      <c r="J321" s="196">
        <f t="shared" si="136"/>
        <v>118</v>
      </c>
      <c r="K321" s="195">
        <f t="shared" si="136"/>
        <v>266</v>
      </c>
      <c r="L321" s="211">
        <f t="shared" si="132"/>
        <v>0.3072916667</v>
      </c>
      <c r="M321" s="162"/>
      <c r="N321" s="162"/>
      <c r="O321" s="163"/>
      <c r="P321" s="164"/>
      <c r="Q321" s="163"/>
      <c r="R321" s="163"/>
      <c r="S321" s="163"/>
      <c r="T321" s="165"/>
      <c r="U321" s="166"/>
      <c r="V321" s="166"/>
      <c r="W321" s="166"/>
      <c r="X321" s="166"/>
    </row>
    <row r="322" ht="14.25" customHeight="1">
      <c r="A322" s="212" t="s">
        <v>480</v>
      </c>
      <c r="B322" s="74"/>
      <c r="C322" s="74"/>
      <c r="D322" s="75"/>
      <c r="E322" s="213">
        <f t="shared" ref="E322:G322" si="137">E310+M310</f>
        <v>1822</v>
      </c>
      <c r="F322" s="200">
        <f t="shared" si="137"/>
        <v>1076</v>
      </c>
      <c r="G322" s="213">
        <f t="shared" si="137"/>
        <v>746</v>
      </c>
      <c r="H322" s="214">
        <f t="shared" si="130"/>
        <v>0.5905598244</v>
      </c>
      <c r="I322" s="213">
        <f t="shared" ref="I322:K322" si="138">I310+Q310</f>
        <v>2120</v>
      </c>
      <c r="J322" s="200">
        <f t="shared" si="138"/>
        <v>799</v>
      </c>
      <c r="K322" s="213">
        <f t="shared" si="138"/>
        <v>1321</v>
      </c>
      <c r="L322" s="215">
        <f t="shared" si="132"/>
        <v>0.3768867925</v>
      </c>
      <c r="M322" s="162"/>
      <c r="N322" s="162"/>
      <c r="O322" s="163"/>
      <c r="P322" s="164"/>
      <c r="Q322" s="163"/>
      <c r="R322" s="163"/>
      <c r="S322" s="163"/>
      <c r="T322" s="165"/>
      <c r="U322" s="166"/>
      <c r="V322" s="166"/>
      <c r="W322" s="166"/>
      <c r="X322" s="166"/>
    </row>
    <row r="323" ht="14.2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3"/>
      <c r="P323" s="164"/>
      <c r="Q323" s="163"/>
      <c r="R323" s="163"/>
      <c r="S323" s="163"/>
      <c r="T323" s="165"/>
      <c r="U323" s="166"/>
      <c r="V323" s="166"/>
      <c r="W323" s="166"/>
      <c r="X323" s="166"/>
    </row>
    <row r="324" ht="12.75" customHeight="1">
      <c r="A324" s="216"/>
      <c r="B324" s="216"/>
      <c r="C324" s="216"/>
      <c r="D324" s="216"/>
      <c r="E324" s="162"/>
      <c r="F324" s="162"/>
      <c r="G324" s="162"/>
      <c r="H324" s="217"/>
      <c r="I324" s="162"/>
      <c r="J324" s="162"/>
      <c r="K324" s="162"/>
      <c r="L324" s="162"/>
      <c r="M324" s="162"/>
      <c r="N324" s="162"/>
      <c r="O324" s="162"/>
      <c r="P324" s="217"/>
      <c r="Q324" s="162"/>
      <c r="R324" s="162"/>
      <c r="S324" s="162"/>
      <c r="T324" s="218"/>
      <c r="U324" s="219"/>
      <c r="V324" s="166"/>
      <c r="W324" s="219"/>
      <c r="X324" s="219"/>
    </row>
    <row r="325" ht="14.25" customHeight="1">
      <c r="A325" s="216"/>
      <c r="B325" s="216"/>
      <c r="C325" s="216"/>
      <c r="D325" s="220" t="s">
        <v>481</v>
      </c>
      <c r="E325" s="221" t="s">
        <v>15</v>
      </c>
      <c r="F325" s="221" t="s">
        <v>16</v>
      </c>
      <c r="G325" s="221" t="s">
        <v>17</v>
      </c>
      <c r="H325" s="222" t="s">
        <v>18</v>
      </c>
      <c r="I325" s="3"/>
      <c r="J325" s="162"/>
      <c r="K325" s="162"/>
      <c r="L325" s="162"/>
      <c r="M325" s="162"/>
      <c r="N325" s="162"/>
      <c r="O325" s="162"/>
      <c r="P325" s="217"/>
      <c r="Q325" s="162"/>
      <c r="R325" s="162"/>
      <c r="S325" s="162"/>
      <c r="T325" s="218"/>
      <c r="U325" s="219"/>
      <c r="V325" s="166"/>
      <c r="W325" s="219"/>
      <c r="X325" s="219"/>
    </row>
    <row r="326" ht="14.25" customHeight="1">
      <c r="A326" s="163"/>
      <c r="B326" s="163"/>
      <c r="C326" s="163"/>
      <c r="D326" s="223" t="s">
        <v>482</v>
      </c>
      <c r="E326" s="224">
        <f t="shared" ref="E326:G326" si="139">E298</f>
        <v>1800</v>
      </c>
      <c r="F326" s="224">
        <f t="shared" si="139"/>
        <v>1069</v>
      </c>
      <c r="G326" s="224">
        <f t="shared" si="139"/>
        <v>731</v>
      </c>
      <c r="H326" s="225">
        <f t="shared" ref="H326:H330" si="141">F326/E326</f>
        <v>0.5938888889</v>
      </c>
      <c r="I326" s="6"/>
      <c r="J326" s="162"/>
      <c r="K326" s="162"/>
      <c r="L326" s="162"/>
      <c r="M326" s="218"/>
      <c r="O326" s="162"/>
      <c r="P326" s="217"/>
      <c r="Q326" s="162"/>
      <c r="R326" s="162"/>
      <c r="S326" s="162"/>
      <c r="T326" s="218"/>
      <c r="U326" s="166"/>
      <c r="V326" s="166"/>
      <c r="W326" s="166"/>
      <c r="X326" s="166"/>
    </row>
    <row r="327" ht="14.25" customHeight="1">
      <c r="A327" s="163"/>
      <c r="B327" s="163"/>
      <c r="C327" s="163"/>
      <c r="D327" s="223" t="s">
        <v>483</v>
      </c>
      <c r="E327" s="224">
        <f t="shared" ref="E327:G327" si="140">I298</f>
        <v>2086</v>
      </c>
      <c r="F327" s="224">
        <f t="shared" si="140"/>
        <v>780</v>
      </c>
      <c r="G327" s="224">
        <f t="shared" si="140"/>
        <v>1306</v>
      </c>
      <c r="H327" s="225">
        <f t="shared" si="141"/>
        <v>0.3739213806</v>
      </c>
      <c r="I327" s="6"/>
      <c r="J327" s="162"/>
      <c r="K327" s="162"/>
      <c r="L327" s="162"/>
      <c r="M327" s="162"/>
      <c r="N327" s="162"/>
      <c r="O327" s="162"/>
      <c r="P327" s="217"/>
      <c r="Q327" s="162"/>
      <c r="R327" s="162"/>
      <c r="S327" s="162"/>
      <c r="T327" s="218"/>
      <c r="U327" s="166"/>
      <c r="V327" s="166"/>
      <c r="W327" s="166"/>
      <c r="X327" s="166"/>
    </row>
    <row r="328" ht="14.25" customHeight="1">
      <c r="A328" s="163"/>
      <c r="B328" s="163"/>
      <c r="C328" s="163"/>
      <c r="D328" s="223" t="s">
        <v>484</v>
      </c>
      <c r="E328" s="224">
        <f t="shared" ref="E328:G328" si="142">M298</f>
        <v>22</v>
      </c>
      <c r="F328" s="224">
        <f t="shared" si="142"/>
        <v>7</v>
      </c>
      <c r="G328" s="224">
        <f t="shared" si="142"/>
        <v>15</v>
      </c>
      <c r="H328" s="225">
        <f t="shared" si="141"/>
        <v>0.3181818182</v>
      </c>
      <c r="I328" s="6"/>
      <c r="J328" s="162"/>
      <c r="K328" s="162"/>
      <c r="L328" s="162"/>
      <c r="M328" s="162"/>
      <c r="N328" s="162"/>
      <c r="O328" s="162"/>
      <c r="P328" s="217"/>
      <c r="Q328" s="162"/>
      <c r="R328" s="162"/>
      <c r="S328" s="162"/>
      <c r="T328" s="218"/>
      <c r="U328" s="166"/>
      <c r="V328" s="166"/>
      <c r="W328" s="166"/>
      <c r="X328" s="166"/>
    </row>
    <row r="329" ht="26.25" customHeight="1">
      <c r="A329" s="163"/>
      <c r="B329" s="163"/>
      <c r="C329" s="163"/>
      <c r="D329" s="223" t="s">
        <v>485</v>
      </c>
      <c r="E329" s="224">
        <f t="shared" ref="E329:G329" si="143">Q298</f>
        <v>34</v>
      </c>
      <c r="F329" s="224">
        <f t="shared" si="143"/>
        <v>19</v>
      </c>
      <c r="G329" s="224">
        <f t="shared" si="143"/>
        <v>15</v>
      </c>
      <c r="H329" s="225">
        <f t="shared" si="141"/>
        <v>0.5588235294</v>
      </c>
      <c r="I329" s="6"/>
      <c r="J329" s="162"/>
      <c r="K329" s="162"/>
      <c r="L329" s="162"/>
      <c r="M329" s="162"/>
      <c r="N329" s="162"/>
      <c r="O329" s="162"/>
      <c r="P329" s="217"/>
      <c r="Q329" s="162"/>
      <c r="R329" s="162"/>
      <c r="S329" s="162"/>
      <c r="T329" s="218"/>
      <c r="U329" s="166"/>
      <c r="V329" s="166"/>
      <c r="W329" s="166"/>
      <c r="X329" s="166"/>
    </row>
    <row r="330" ht="14.25" customHeight="1">
      <c r="A330" s="163"/>
      <c r="B330" s="163"/>
      <c r="C330" s="163"/>
      <c r="D330" s="226" t="s">
        <v>480</v>
      </c>
      <c r="E330" s="213">
        <f t="shared" ref="E330:G330" si="144">SUM(E326:E329)</f>
        <v>3942</v>
      </c>
      <c r="F330" s="213">
        <f t="shared" si="144"/>
        <v>1875</v>
      </c>
      <c r="G330" s="213">
        <f t="shared" si="144"/>
        <v>2067</v>
      </c>
      <c r="H330" s="227">
        <f t="shared" si="141"/>
        <v>0.4756468798</v>
      </c>
      <c r="I330" s="133"/>
      <c r="J330" s="162"/>
      <c r="K330" s="162"/>
      <c r="L330" s="162"/>
      <c r="M330" s="162"/>
      <c r="N330" s="162"/>
      <c r="O330" s="162"/>
      <c r="P330" s="217"/>
      <c r="Q330" s="162"/>
      <c r="R330" s="162"/>
      <c r="S330" s="162"/>
      <c r="T330" s="218"/>
      <c r="U330" s="166"/>
      <c r="V330" s="166"/>
      <c r="W330" s="166"/>
      <c r="X330" s="166"/>
    </row>
    <row r="331" ht="77.25" customHeight="1">
      <c r="A331" s="163"/>
      <c r="B331" s="163"/>
      <c r="C331" s="163"/>
      <c r="D331" s="163"/>
      <c r="E331" s="162"/>
      <c r="F331" s="162"/>
      <c r="G331" s="162"/>
      <c r="H331" s="217"/>
      <c r="I331" s="162"/>
      <c r="J331" s="162"/>
      <c r="K331" s="162"/>
      <c r="L331" s="162"/>
      <c r="M331" s="162"/>
      <c r="N331" s="162"/>
      <c r="O331" s="162"/>
      <c r="P331" s="217"/>
      <c r="Q331" s="162"/>
      <c r="R331" s="162"/>
      <c r="S331" s="162"/>
      <c r="T331" s="218"/>
      <c r="U331" s="166"/>
      <c r="V331" s="166"/>
      <c r="W331" s="166"/>
      <c r="X331" s="166"/>
    </row>
    <row r="332" ht="26.25" customHeight="1">
      <c r="A332" s="163"/>
      <c r="B332" s="163"/>
      <c r="C332" s="163"/>
      <c r="D332" s="220" t="s">
        <v>486</v>
      </c>
      <c r="E332" s="228" t="s">
        <v>487</v>
      </c>
      <c r="F332" s="228" t="s">
        <v>488</v>
      </c>
      <c r="G332" s="228" t="s">
        <v>489</v>
      </c>
      <c r="H332" s="229" t="s">
        <v>490</v>
      </c>
      <c r="I332" s="3"/>
      <c r="J332" s="162"/>
      <c r="K332" s="162"/>
      <c r="L332" s="162"/>
      <c r="M332" s="162"/>
      <c r="N332" s="162"/>
      <c r="O332" s="162"/>
      <c r="P332" s="217"/>
      <c r="Q332" s="162"/>
      <c r="R332" s="162"/>
      <c r="S332" s="162"/>
      <c r="T332" s="218"/>
      <c r="U332" s="166"/>
      <c r="V332" s="166"/>
      <c r="W332" s="166"/>
      <c r="X332" s="166"/>
    </row>
    <row r="333" ht="14.25" customHeight="1">
      <c r="A333" s="163"/>
      <c r="B333" s="163"/>
      <c r="C333" s="163"/>
      <c r="D333" s="223" t="s">
        <v>482</v>
      </c>
      <c r="E333" s="224">
        <f t="shared" ref="E333:E336" si="145">F326</f>
        <v>1069</v>
      </c>
      <c r="F333" s="224">
        <f>U298</f>
        <v>49</v>
      </c>
      <c r="G333" s="224">
        <f t="shared" ref="G333:G334" si="146">J344-G335</f>
        <v>236</v>
      </c>
      <c r="H333" s="230">
        <f t="shared" ref="H333:H336" si="147">E333+F333+G333</f>
        <v>1354</v>
      </c>
      <c r="I333" s="6"/>
      <c r="J333" s="218"/>
      <c r="K333" s="162"/>
      <c r="L333" s="162"/>
      <c r="M333" s="162"/>
      <c r="N333" s="162"/>
      <c r="O333" s="162"/>
      <c r="P333" s="217"/>
      <c r="Q333" s="162"/>
      <c r="R333" s="162"/>
      <c r="S333" s="162"/>
      <c r="T333" s="218"/>
      <c r="U333" s="166"/>
      <c r="V333" s="166"/>
      <c r="W333" s="166"/>
      <c r="X333" s="166"/>
    </row>
    <row r="334" ht="14.25" customHeight="1">
      <c r="A334" s="163"/>
      <c r="B334" s="163"/>
      <c r="C334" s="163"/>
      <c r="D334" s="223" t="s">
        <v>483</v>
      </c>
      <c r="E334" s="224">
        <f t="shared" si="145"/>
        <v>780</v>
      </c>
      <c r="F334" s="224">
        <f>V298</f>
        <v>195</v>
      </c>
      <c r="G334" s="224">
        <f t="shared" si="146"/>
        <v>185</v>
      </c>
      <c r="H334" s="230">
        <f t="shared" si="147"/>
        <v>1160</v>
      </c>
      <c r="I334" s="6"/>
      <c r="J334" s="162"/>
      <c r="K334" s="162"/>
      <c r="L334" s="162"/>
      <c r="M334" s="162"/>
      <c r="N334" s="162"/>
      <c r="O334" s="162"/>
      <c r="P334" s="217"/>
      <c r="Q334" s="162"/>
      <c r="R334" s="162"/>
      <c r="S334" s="162"/>
      <c r="T334" s="218"/>
      <c r="U334" s="166"/>
      <c r="V334" s="166"/>
      <c r="W334" s="166"/>
      <c r="X334" s="166"/>
    </row>
    <row r="335" ht="14.25" customHeight="1">
      <c r="A335" s="163"/>
      <c r="B335" s="163"/>
      <c r="C335" s="163"/>
      <c r="D335" s="223" t="s">
        <v>484</v>
      </c>
      <c r="E335" s="224">
        <f t="shared" si="145"/>
        <v>7</v>
      </c>
      <c r="F335" s="224">
        <f>W298</f>
        <v>2</v>
      </c>
      <c r="G335" s="231">
        <v>0.0</v>
      </c>
      <c r="H335" s="230">
        <f t="shared" si="147"/>
        <v>9</v>
      </c>
      <c r="I335" s="6"/>
      <c r="J335" s="162"/>
      <c r="K335" s="162"/>
      <c r="L335" s="162"/>
      <c r="M335" s="162"/>
      <c r="N335" s="162"/>
      <c r="O335" s="162"/>
      <c r="P335" s="217"/>
      <c r="Q335" s="162"/>
      <c r="R335" s="162"/>
      <c r="S335" s="162"/>
      <c r="T335" s="218"/>
      <c r="U335" s="166"/>
      <c r="V335" s="166"/>
      <c r="W335" s="166"/>
      <c r="X335" s="166"/>
    </row>
    <row r="336" ht="14.25" customHeight="1">
      <c r="A336" s="163"/>
      <c r="B336" s="163"/>
      <c r="C336" s="163"/>
      <c r="D336" s="223" t="s">
        <v>485</v>
      </c>
      <c r="E336" s="224">
        <f t="shared" si="145"/>
        <v>19</v>
      </c>
      <c r="F336" s="224">
        <f>X298</f>
        <v>17</v>
      </c>
      <c r="G336" s="231">
        <v>1.0</v>
      </c>
      <c r="H336" s="230">
        <f t="shared" si="147"/>
        <v>37</v>
      </c>
      <c r="I336" s="6"/>
      <c r="J336" s="162"/>
      <c r="K336" s="162"/>
      <c r="L336" s="162"/>
      <c r="M336" s="162"/>
      <c r="N336" s="162"/>
      <c r="O336" s="162"/>
      <c r="P336" s="217"/>
      <c r="Q336" s="162"/>
      <c r="R336" s="162"/>
      <c r="S336" s="162"/>
      <c r="T336" s="218"/>
      <c r="U336" s="166"/>
      <c r="V336" s="166"/>
      <c r="W336" s="166"/>
      <c r="X336" s="166"/>
    </row>
    <row r="337" ht="14.25" customHeight="1">
      <c r="A337" s="163"/>
      <c r="B337" s="163"/>
      <c r="C337" s="163"/>
      <c r="D337" s="226" t="s">
        <v>480</v>
      </c>
      <c r="E337" s="213">
        <f t="shared" ref="E337:G337" si="148">SUM(E333:E336)</f>
        <v>1875</v>
      </c>
      <c r="F337" s="213">
        <f t="shared" si="148"/>
        <v>263</v>
      </c>
      <c r="G337" s="213">
        <f t="shared" si="148"/>
        <v>422</v>
      </c>
      <c r="H337" s="232">
        <f>H333+H334+H335+H336</f>
        <v>2560</v>
      </c>
      <c r="I337" s="133"/>
      <c r="J337" s="162"/>
      <c r="K337" s="162"/>
      <c r="L337" s="162"/>
      <c r="M337" s="162"/>
      <c r="N337" s="162"/>
      <c r="O337" s="162"/>
      <c r="P337" s="217"/>
      <c r="Q337" s="162"/>
      <c r="R337" s="162"/>
      <c r="S337" s="162"/>
      <c r="T337" s="218"/>
      <c r="U337" s="166"/>
      <c r="V337" s="166"/>
      <c r="W337" s="166"/>
      <c r="X337" s="166"/>
    </row>
    <row r="338" ht="27.0" customHeight="1">
      <c r="A338" s="163"/>
      <c r="B338" s="163"/>
      <c r="C338" s="163"/>
      <c r="D338" s="233" t="s">
        <v>491</v>
      </c>
      <c r="E338" s="162"/>
      <c r="F338" s="162"/>
      <c r="G338" s="162"/>
      <c r="H338" s="217"/>
      <c r="I338" s="162"/>
      <c r="J338" s="162"/>
      <c r="K338" s="162"/>
      <c r="L338" s="162"/>
      <c r="M338" s="162"/>
      <c r="N338" s="162"/>
      <c r="O338" s="162"/>
      <c r="P338" s="217"/>
      <c r="Q338" s="162"/>
      <c r="R338" s="162"/>
      <c r="S338" s="162"/>
      <c r="T338" s="218"/>
      <c r="U338" s="166"/>
      <c r="V338" s="166"/>
      <c r="W338" s="166"/>
      <c r="X338" s="166"/>
    </row>
    <row r="339" ht="12.75" customHeight="1">
      <c r="B339" s="234"/>
      <c r="C339" s="234"/>
      <c r="D339" s="233" t="s">
        <v>492</v>
      </c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162"/>
      <c r="P339" s="217"/>
      <c r="Q339" s="162"/>
      <c r="R339" s="162"/>
      <c r="S339" s="162"/>
      <c r="T339" s="218"/>
      <c r="U339" s="166"/>
      <c r="V339" s="166"/>
      <c r="W339" s="166"/>
      <c r="X339" s="166"/>
    </row>
    <row r="340" ht="12.75" customHeight="1">
      <c r="L340" s="234"/>
      <c r="M340" s="234"/>
      <c r="N340" s="234"/>
      <c r="O340" s="162"/>
      <c r="P340" s="217"/>
      <c r="Q340" s="162"/>
      <c r="R340" s="162"/>
      <c r="S340" s="162"/>
      <c r="T340" s="218"/>
      <c r="U340" s="166"/>
      <c r="V340" s="166"/>
      <c r="W340" s="166"/>
      <c r="X340" s="166"/>
    </row>
    <row r="341" ht="25.5" customHeight="1">
      <c r="A341" s="162"/>
      <c r="B341" s="162"/>
      <c r="C341" s="162"/>
      <c r="D341" s="235" t="s">
        <v>493</v>
      </c>
      <c r="E341" s="2"/>
      <c r="F341" s="2"/>
      <c r="G341" s="2"/>
      <c r="H341" s="2"/>
      <c r="I341" s="2"/>
      <c r="J341" s="2"/>
      <c r="K341" s="2"/>
      <c r="L341" s="2"/>
      <c r="M341" s="3"/>
      <c r="N341" s="162"/>
      <c r="O341" s="162"/>
      <c r="P341" s="217"/>
      <c r="Q341" s="162"/>
      <c r="R341" s="162"/>
      <c r="S341" s="162"/>
      <c r="T341" s="218"/>
      <c r="U341" s="166"/>
      <c r="V341" s="166"/>
      <c r="W341" s="166"/>
      <c r="X341" s="166"/>
    </row>
    <row r="342" ht="14.25" customHeight="1">
      <c r="A342" s="162"/>
      <c r="B342" s="162"/>
      <c r="C342" s="162"/>
      <c r="D342" s="236" t="s">
        <v>494</v>
      </c>
      <c r="E342" s="237" t="s">
        <v>495</v>
      </c>
      <c r="F342" s="5"/>
      <c r="G342" s="22"/>
      <c r="H342" s="238" t="s">
        <v>496</v>
      </c>
      <c r="I342" s="5"/>
      <c r="J342" s="22"/>
      <c r="K342" s="239" t="s">
        <v>497</v>
      </c>
      <c r="L342" s="5"/>
      <c r="M342" s="6"/>
      <c r="N342" s="162"/>
      <c r="O342" s="162"/>
      <c r="P342" s="217"/>
      <c r="Q342" s="162"/>
      <c r="R342" s="162"/>
      <c r="S342" s="162"/>
      <c r="T342" s="218"/>
      <c r="U342" s="166"/>
      <c r="V342" s="166"/>
      <c r="W342" s="166"/>
      <c r="X342" s="166"/>
    </row>
    <row r="343" ht="14.25" customHeight="1">
      <c r="A343" s="162"/>
      <c r="B343" s="162"/>
      <c r="C343" s="162"/>
      <c r="D343" s="72"/>
      <c r="E343" s="240" t="s">
        <v>498</v>
      </c>
      <c r="F343" s="240" t="s">
        <v>499</v>
      </c>
      <c r="G343" s="240" t="s">
        <v>480</v>
      </c>
      <c r="H343" s="241" t="s">
        <v>500</v>
      </c>
      <c r="I343" s="241" t="s">
        <v>499</v>
      </c>
      <c r="J343" s="241" t="s">
        <v>480</v>
      </c>
      <c r="K343" s="242" t="s">
        <v>498</v>
      </c>
      <c r="L343" s="242" t="s">
        <v>499</v>
      </c>
      <c r="M343" s="243" t="s">
        <v>480</v>
      </c>
      <c r="N343" s="162"/>
      <c r="O343" s="162"/>
      <c r="P343" s="217"/>
      <c r="Q343" s="162"/>
      <c r="R343" s="162"/>
      <c r="S343" s="162"/>
      <c r="T343" s="218"/>
      <c r="U343" s="166"/>
      <c r="V343" s="166"/>
      <c r="W343" s="166"/>
      <c r="X343" s="166"/>
    </row>
    <row r="344" ht="14.25" customHeight="1">
      <c r="A344" s="162"/>
      <c r="B344" s="162"/>
      <c r="C344" s="162"/>
      <c r="D344" s="244" t="s">
        <v>13</v>
      </c>
      <c r="E344" s="245">
        <f t="shared" ref="E344:E346" si="149">K344-H344</f>
        <v>728</v>
      </c>
      <c r="F344" s="245">
        <v>463.0</v>
      </c>
      <c r="G344" s="245">
        <f t="shared" ref="G344:G346" si="150">SUM(E344:F344)</f>
        <v>1191</v>
      </c>
      <c r="H344" s="246">
        <v>31.0</v>
      </c>
      <c r="I344" s="246">
        <v>141.0</v>
      </c>
      <c r="J344" s="246">
        <v>236.0</v>
      </c>
      <c r="K344" s="247">
        <f t="shared" ref="K344:K345" si="151">M344-L344</f>
        <v>759</v>
      </c>
      <c r="L344" s="247">
        <f t="shared" ref="L344:L345" si="152">F344+I344</f>
        <v>604</v>
      </c>
      <c r="M344" s="248">
        <f t="shared" ref="M344:M345" si="153">H333+H335</f>
        <v>1363</v>
      </c>
      <c r="N344" s="162"/>
      <c r="O344" s="162"/>
      <c r="P344" s="217"/>
      <c r="Q344" s="162"/>
      <c r="R344" s="162"/>
      <c r="S344" s="162"/>
      <c r="T344" s="218"/>
      <c r="U344" s="166"/>
      <c r="V344" s="166"/>
      <c r="W344" s="166"/>
      <c r="X344" s="166"/>
    </row>
    <row r="345" ht="14.25" customHeight="1">
      <c r="A345" s="162"/>
      <c r="B345" s="162"/>
      <c r="C345" s="162"/>
      <c r="D345" s="244" t="s">
        <v>501</v>
      </c>
      <c r="E345" s="245">
        <f t="shared" si="149"/>
        <v>697</v>
      </c>
      <c r="F345" s="245">
        <v>314.0</v>
      </c>
      <c r="G345" s="245">
        <f t="shared" si="150"/>
        <v>1011</v>
      </c>
      <c r="H345" s="246">
        <v>42.0</v>
      </c>
      <c r="I345" s="246">
        <v>144.0</v>
      </c>
      <c r="J345" s="246">
        <f>SUM(H345:I345)</f>
        <v>186</v>
      </c>
      <c r="K345" s="247">
        <f t="shared" si="151"/>
        <v>739</v>
      </c>
      <c r="L345" s="247">
        <f t="shared" si="152"/>
        <v>458</v>
      </c>
      <c r="M345" s="248">
        <f t="shared" si="153"/>
        <v>1197</v>
      </c>
      <c r="N345" s="162"/>
      <c r="O345" s="162"/>
      <c r="P345" s="217"/>
      <c r="Q345" s="162"/>
      <c r="R345" s="162"/>
      <c r="S345" s="162"/>
      <c r="T345" s="218"/>
      <c r="U345" s="166"/>
      <c r="V345" s="166"/>
      <c r="W345" s="166"/>
      <c r="X345" s="166"/>
    </row>
    <row r="346" ht="22.5" customHeight="1">
      <c r="A346" s="162"/>
      <c r="B346" s="162"/>
      <c r="C346" s="162"/>
      <c r="D346" s="249" t="s">
        <v>502</v>
      </c>
      <c r="E346" s="250">
        <f t="shared" si="149"/>
        <v>1425</v>
      </c>
      <c r="F346" s="250">
        <f>SUM(F344:F345)</f>
        <v>777</v>
      </c>
      <c r="G346" s="250">
        <f t="shared" si="150"/>
        <v>2202</v>
      </c>
      <c r="H346" s="251">
        <f t="shared" ref="H346:M346" si="154">SUM(H344:H345)</f>
        <v>73</v>
      </c>
      <c r="I346" s="251">
        <f t="shared" si="154"/>
        <v>285</v>
      </c>
      <c r="J346" s="251">
        <f t="shared" si="154"/>
        <v>422</v>
      </c>
      <c r="K346" s="252">
        <f t="shared" si="154"/>
        <v>1498</v>
      </c>
      <c r="L346" s="252">
        <f t="shared" si="154"/>
        <v>1062</v>
      </c>
      <c r="M346" s="253">
        <f t="shared" si="154"/>
        <v>2560</v>
      </c>
      <c r="N346" s="162"/>
      <c r="O346" s="162"/>
      <c r="P346" s="217"/>
      <c r="Q346" s="162"/>
      <c r="R346" s="162"/>
      <c r="S346" s="162"/>
      <c r="T346" s="218"/>
      <c r="U346" s="166"/>
      <c r="V346" s="166"/>
      <c r="W346" s="166"/>
      <c r="X346" s="166"/>
    </row>
    <row r="347" ht="24.0" customHeight="1">
      <c r="A347" s="162"/>
      <c r="B347" s="162"/>
      <c r="C347" s="162"/>
      <c r="D347" s="254" t="s">
        <v>503</v>
      </c>
      <c r="E347" s="234"/>
      <c r="F347" s="234"/>
      <c r="G347" s="234"/>
      <c r="H347" s="255"/>
      <c r="I347" s="234"/>
      <c r="J347" s="234"/>
      <c r="K347" s="234"/>
      <c r="L347" s="234"/>
      <c r="M347" s="234"/>
      <c r="N347" s="162"/>
      <c r="O347" s="162"/>
      <c r="P347" s="217"/>
      <c r="Q347" s="162"/>
      <c r="R347" s="162"/>
      <c r="S347" s="162"/>
      <c r="T347" s="218"/>
      <c r="U347" s="166"/>
      <c r="V347" s="166"/>
      <c r="W347" s="166"/>
      <c r="X347" s="166"/>
    </row>
    <row r="348" ht="24.0" customHeight="1">
      <c r="A348" s="162"/>
      <c r="B348" s="162"/>
      <c r="C348" s="162"/>
      <c r="D348" s="233" t="s">
        <v>504</v>
      </c>
      <c r="N348" s="162"/>
      <c r="O348" s="162"/>
      <c r="P348" s="217"/>
      <c r="Q348" s="162"/>
      <c r="R348" s="162"/>
      <c r="S348" s="162"/>
      <c r="T348" s="218"/>
      <c r="U348" s="166"/>
      <c r="V348" s="166"/>
      <c r="W348" s="166"/>
      <c r="X348" s="166"/>
    </row>
    <row r="349" ht="14.25" customHeight="1">
      <c r="A349" s="162"/>
      <c r="B349" s="162"/>
      <c r="C349" s="162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2"/>
      <c r="O349" s="162"/>
      <c r="P349" s="217"/>
      <c r="Q349" s="162"/>
      <c r="R349" s="162"/>
      <c r="S349" s="162"/>
      <c r="T349" s="218"/>
      <c r="U349" s="166"/>
      <c r="V349" s="166"/>
      <c r="W349" s="166"/>
      <c r="X349" s="166"/>
    </row>
    <row r="350" ht="25.5" customHeight="1">
      <c r="A350" s="162"/>
      <c r="B350" s="162"/>
      <c r="C350" s="162"/>
      <c r="D350" s="256" t="s">
        <v>505</v>
      </c>
      <c r="E350" s="257"/>
      <c r="F350" s="257"/>
      <c r="G350" s="258"/>
      <c r="H350" s="163"/>
      <c r="I350" s="163"/>
      <c r="J350" s="163"/>
      <c r="K350" s="163"/>
      <c r="L350" s="163"/>
      <c r="M350" s="163"/>
      <c r="N350" s="162"/>
      <c r="O350" s="162"/>
      <c r="P350" s="217"/>
      <c r="Q350" s="162"/>
      <c r="R350" s="162"/>
      <c r="S350" s="162"/>
      <c r="T350" s="218"/>
      <c r="U350" s="166"/>
      <c r="V350" s="166"/>
      <c r="W350" s="166"/>
      <c r="X350" s="166"/>
    </row>
    <row r="351" ht="25.5" customHeight="1">
      <c r="A351" s="162"/>
      <c r="B351" s="162"/>
      <c r="C351" s="162"/>
      <c r="D351" s="259" t="s">
        <v>506</v>
      </c>
      <c r="E351" s="260"/>
      <c r="F351" s="260"/>
      <c r="G351" s="261"/>
      <c r="H351" s="163"/>
      <c r="I351" s="163"/>
      <c r="J351" s="163"/>
      <c r="K351" s="163"/>
      <c r="L351" s="163"/>
      <c r="M351" s="163"/>
      <c r="N351" s="162"/>
      <c r="O351" s="162"/>
      <c r="P351" s="217"/>
      <c r="Q351" s="162"/>
      <c r="R351" s="162"/>
      <c r="S351" s="162"/>
      <c r="T351" s="218"/>
      <c r="U351" s="166"/>
      <c r="V351" s="166"/>
      <c r="W351" s="166"/>
      <c r="X351" s="166"/>
    </row>
    <row r="352" ht="14.25" customHeight="1">
      <c r="A352" s="162"/>
      <c r="B352" s="162"/>
      <c r="C352" s="162"/>
      <c r="D352" s="262" t="s">
        <v>507</v>
      </c>
      <c r="E352" s="263" t="s">
        <v>13</v>
      </c>
      <c r="F352" s="263" t="s">
        <v>508</v>
      </c>
      <c r="G352" s="263" t="s">
        <v>480</v>
      </c>
      <c r="H352" s="163"/>
      <c r="I352" s="163"/>
      <c r="J352" s="163"/>
      <c r="K352" s="163"/>
      <c r="L352" s="163"/>
      <c r="M352" s="163"/>
      <c r="N352" s="162"/>
      <c r="O352" s="162"/>
      <c r="P352" s="217"/>
      <c r="Q352" s="162"/>
      <c r="R352" s="162"/>
      <c r="S352" s="162"/>
      <c r="T352" s="218"/>
      <c r="U352" s="166"/>
      <c r="V352" s="166"/>
      <c r="W352" s="166"/>
      <c r="X352" s="166"/>
    </row>
    <row r="353" ht="14.25" customHeight="1">
      <c r="A353" s="162"/>
      <c r="B353" s="162"/>
      <c r="C353" s="162"/>
      <c r="D353" s="264" t="s">
        <v>509</v>
      </c>
      <c r="E353" s="265">
        <v>0.0</v>
      </c>
      <c r="F353" s="265">
        <v>2.0</v>
      </c>
      <c r="G353" s="266">
        <f t="shared" ref="G353:G356" si="155">SUM(E353:F353)</f>
        <v>2</v>
      </c>
      <c r="H353" s="163"/>
      <c r="I353" s="163"/>
      <c r="J353" s="163"/>
      <c r="K353" s="163"/>
      <c r="L353" s="163"/>
      <c r="M353" s="163"/>
      <c r="N353" s="162"/>
      <c r="O353" s="162"/>
      <c r="P353" s="217"/>
      <c r="Q353" s="162"/>
      <c r="R353" s="162"/>
      <c r="S353" s="162"/>
      <c r="T353" s="218"/>
      <c r="U353" s="166"/>
      <c r="V353" s="166"/>
      <c r="W353" s="166"/>
      <c r="X353" s="166"/>
    </row>
    <row r="354" ht="14.25" customHeight="1">
      <c r="A354" s="162"/>
      <c r="B354" s="162"/>
      <c r="C354" s="162"/>
      <c r="D354" s="267" t="s">
        <v>159</v>
      </c>
      <c r="E354" s="268">
        <v>2.0</v>
      </c>
      <c r="F354" s="268">
        <v>4.0</v>
      </c>
      <c r="G354" s="269">
        <f t="shared" si="155"/>
        <v>6</v>
      </c>
      <c r="H354" s="163"/>
      <c r="I354" s="163"/>
      <c r="J354" s="163"/>
      <c r="K354" s="163"/>
      <c r="L354" s="163"/>
      <c r="M354" s="163"/>
      <c r="N354" s="162"/>
      <c r="O354" s="162"/>
      <c r="P354" s="217"/>
      <c r="Q354" s="162"/>
      <c r="R354" s="162"/>
      <c r="S354" s="162"/>
      <c r="T354" s="218"/>
      <c r="U354" s="166"/>
      <c r="V354" s="166"/>
      <c r="W354" s="166"/>
      <c r="X354" s="166"/>
    </row>
    <row r="355" ht="12.75" customHeight="1">
      <c r="A355" s="162"/>
      <c r="B355" s="162"/>
      <c r="C355" s="162"/>
      <c r="D355" s="270" t="s">
        <v>267</v>
      </c>
      <c r="E355" s="271">
        <v>0.0</v>
      </c>
      <c r="F355" s="271">
        <v>3.0</v>
      </c>
      <c r="G355" s="272">
        <f t="shared" si="155"/>
        <v>3</v>
      </c>
      <c r="H355" s="163"/>
      <c r="I355" s="163"/>
      <c r="J355" s="163"/>
      <c r="K355" s="163"/>
      <c r="L355" s="163"/>
      <c r="M355" s="163"/>
      <c r="N355" s="162"/>
      <c r="O355" s="162"/>
      <c r="P355" s="217"/>
      <c r="Q355" s="162"/>
      <c r="R355" s="162"/>
      <c r="S355" s="162"/>
      <c r="T355" s="218"/>
      <c r="U355" s="166"/>
      <c r="V355" s="166"/>
      <c r="W355" s="166"/>
      <c r="X355" s="166"/>
    </row>
    <row r="356" ht="12.75" customHeight="1">
      <c r="A356" s="162"/>
      <c r="B356" s="162"/>
      <c r="C356" s="162"/>
      <c r="D356" s="273" t="s">
        <v>361</v>
      </c>
      <c r="E356" s="274">
        <v>5.0</v>
      </c>
      <c r="F356" s="274">
        <v>4.0</v>
      </c>
      <c r="G356" s="275">
        <f t="shared" si="155"/>
        <v>9</v>
      </c>
      <c r="H356" s="163"/>
      <c r="I356" s="163"/>
      <c r="J356" s="163"/>
      <c r="K356" s="163"/>
      <c r="L356" s="163"/>
      <c r="M356" s="163"/>
      <c r="N356" s="162"/>
      <c r="O356" s="162"/>
      <c r="P356" s="217"/>
      <c r="Q356" s="162"/>
      <c r="R356" s="162"/>
      <c r="S356" s="162"/>
      <c r="T356" s="218"/>
      <c r="U356" s="166"/>
      <c r="V356" s="166"/>
      <c r="W356" s="166"/>
      <c r="X356" s="166"/>
    </row>
    <row r="357" ht="12.75" customHeight="1">
      <c r="A357" s="162"/>
      <c r="B357" s="162"/>
      <c r="C357" s="162"/>
      <c r="D357" s="276" t="s">
        <v>510</v>
      </c>
      <c r="E357" s="277">
        <f t="shared" ref="E357:G357" si="156">SUM(E353:E356)</f>
        <v>7</v>
      </c>
      <c r="F357" s="277">
        <f t="shared" si="156"/>
        <v>13</v>
      </c>
      <c r="G357" s="277">
        <f t="shared" si="156"/>
        <v>20</v>
      </c>
      <c r="H357" s="163"/>
      <c r="I357" s="163"/>
      <c r="J357" s="163"/>
      <c r="K357" s="163"/>
      <c r="L357" s="163"/>
      <c r="M357" s="163"/>
      <c r="N357" s="162"/>
      <c r="O357" s="162"/>
      <c r="P357" s="217"/>
      <c r="Q357" s="162"/>
      <c r="R357" s="162"/>
      <c r="S357" s="162"/>
      <c r="T357" s="218"/>
      <c r="U357" s="166"/>
      <c r="V357" s="166"/>
      <c r="W357" s="166"/>
      <c r="X357" s="166"/>
    </row>
    <row r="358" ht="25.5" customHeight="1">
      <c r="A358" s="162"/>
      <c r="B358" s="162"/>
      <c r="C358" s="162"/>
      <c r="D358" s="278" t="s">
        <v>511</v>
      </c>
      <c r="E358" s="279">
        <v>13.0</v>
      </c>
      <c r="F358" s="279">
        <v>53.0</v>
      </c>
      <c r="G358" s="279">
        <f>SUM(E358:F358)</f>
        <v>66</v>
      </c>
      <c r="H358" s="163"/>
      <c r="I358" s="280">
        <f>G357+G358</f>
        <v>86</v>
      </c>
      <c r="J358" s="163"/>
      <c r="K358" s="163"/>
      <c r="L358" s="163"/>
      <c r="M358" s="163"/>
      <c r="N358" s="162"/>
      <c r="O358" s="162"/>
      <c r="P358" s="217"/>
      <c r="Q358" s="162"/>
      <c r="R358" s="162"/>
      <c r="S358" s="162"/>
      <c r="T358" s="218"/>
      <c r="U358" s="166"/>
      <c r="V358" s="166"/>
      <c r="W358" s="166"/>
      <c r="X358" s="166"/>
    </row>
    <row r="359" ht="14.25" customHeight="1">
      <c r="A359" s="162"/>
      <c r="B359" s="162"/>
      <c r="C359" s="162"/>
      <c r="D359" s="281" t="s">
        <v>512</v>
      </c>
      <c r="H359" s="163"/>
      <c r="I359" s="163"/>
      <c r="J359" s="163"/>
      <c r="K359" s="163"/>
      <c r="L359" s="163"/>
      <c r="M359" s="163"/>
      <c r="N359" s="162"/>
      <c r="O359" s="162"/>
      <c r="P359" s="217"/>
      <c r="Q359" s="162"/>
      <c r="R359" s="162"/>
      <c r="S359" s="162"/>
      <c r="T359" s="218"/>
      <c r="U359" s="166"/>
      <c r="V359" s="166"/>
      <c r="W359" s="166"/>
      <c r="X359" s="166"/>
    </row>
    <row r="360" ht="14.25" customHeight="1">
      <c r="A360" s="162"/>
      <c r="B360" s="162"/>
      <c r="C360" s="162"/>
      <c r="D360" s="254" t="s">
        <v>513</v>
      </c>
      <c r="H360" s="163"/>
      <c r="I360" s="163"/>
      <c r="J360" s="163"/>
      <c r="K360" s="163"/>
      <c r="L360" s="163"/>
      <c r="M360" s="163"/>
      <c r="N360" s="162"/>
      <c r="O360" s="162"/>
      <c r="P360" s="217"/>
      <c r="Q360" s="162"/>
      <c r="R360" s="162"/>
      <c r="S360" s="162"/>
      <c r="T360" s="218"/>
      <c r="U360" s="166"/>
      <c r="V360" s="166"/>
      <c r="W360" s="166"/>
      <c r="X360" s="166"/>
    </row>
    <row r="361" ht="14.25" customHeight="1">
      <c r="A361" s="162"/>
      <c r="B361" s="162"/>
      <c r="C361" s="162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2"/>
      <c r="O361" s="162"/>
      <c r="P361" s="217"/>
      <c r="Q361" s="162"/>
      <c r="R361" s="162"/>
      <c r="S361" s="162"/>
      <c r="T361" s="218"/>
      <c r="U361" s="166"/>
      <c r="V361" s="166"/>
      <c r="W361" s="166"/>
      <c r="X361" s="166"/>
    </row>
    <row r="362" ht="14.25" customHeight="1">
      <c r="A362" s="162"/>
      <c r="B362" s="162"/>
      <c r="C362" s="162"/>
      <c r="D362" s="282" t="s">
        <v>514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4"/>
      <c r="T362" s="218"/>
      <c r="U362" s="166"/>
      <c r="V362" s="166"/>
      <c r="W362" s="166"/>
      <c r="X362" s="166"/>
    </row>
    <row r="363" ht="14.25" customHeight="1">
      <c r="A363" s="162"/>
      <c r="B363" s="162"/>
      <c r="C363" s="162"/>
      <c r="D363" s="285" t="s">
        <v>515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4"/>
      <c r="T363" s="218"/>
      <c r="U363" s="166"/>
      <c r="V363" s="166"/>
      <c r="W363" s="166"/>
      <c r="X363" s="166"/>
    </row>
    <row r="364" ht="14.25" customHeight="1">
      <c r="A364" s="162"/>
      <c r="B364" s="162"/>
      <c r="C364" s="162"/>
      <c r="D364" s="286" t="s">
        <v>516</v>
      </c>
      <c r="E364" s="5"/>
      <c r="F364" s="5"/>
      <c r="G364" s="5"/>
      <c r="H364" s="5"/>
      <c r="I364" s="22"/>
      <c r="J364" s="287" t="s">
        <v>517</v>
      </c>
      <c r="K364" s="5"/>
      <c r="L364" s="5"/>
      <c r="M364" s="5"/>
      <c r="N364" s="22"/>
      <c r="O364" s="287" t="s">
        <v>518</v>
      </c>
      <c r="P364" s="5"/>
      <c r="Q364" s="5"/>
      <c r="R364" s="288"/>
      <c r="T364" s="218"/>
      <c r="U364" s="166"/>
      <c r="V364" s="166"/>
      <c r="W364" s="166"/>
      <c r="X364" s="166"/>
    </row>
    <row r="365" ht="14.25" customHeight="1">
      <c r="A365" s="162"/>
      <c r="B365" s="162"/>
      <c r="C365" s="162"/>
      <c r="D365" s="289" t="s">
        <v>519</v>
      </c>
      <c r="E365" s="5"/>
      <c r="F365" s="5"/>
      <c r="G365" s="5"/>
      <c r="H365" s="5"/>
      <c r="I365" s="22"/>
      <c r="J365" s="290">
        <v>42542.0</v>
      </c>
      <c r="K365" s="5"/>
      <c r="L365" s="5"/>
      <c r="M365" s="5"/>
      <c r="N365" s="22"/>
      <c r="O365" s="225">
        <f>J365/J373</f>
        <v>0.509064366</v>
      </c>
      <c r="P365" s="5"/>
      <c r="Q365" s="5"/>
      <c r="R365" s="288"/>
      <c r="T365" s="218"/>
      <c r="U365" s="166"/>
      <c r="V365" s="166"/>
      <c r="W365" s="166"/>
      <c r="X365" s="166"/>
    </row>
    <row r="366" ht="14.25" customHeight="1">
      <c r="A366" s="162"/>
      <c r="B366" s="162"/>
      <c r="C366" s="162"/>
      <c r="D366" s="289" t="s">
        <v>520</v>
      </c>
      <c r="E366" s="5"/>
      <c r="F366" s="5"/>
      <c r="G366" s="5"/>
      <c r="H366" s="5"/>
      <c r="I366" s="22"/>
      <c r="J366" s="290">
        <v>8671.0</v>
      </c>
      <c r="K366" s="5"/>
      <c r="L366" s="5"/>
      <c r="M366" s="5"/>
      <c r="N366" s="22"/>
      <c r="O366" s="225">
        <f>J366/J373</f>
        <v>0.1037585708</v>
      </c>
      <c r="P366" s="5"/>
      <c r="Q366" s="5"/>
      <c r="R366" s="288"/>
      <c r="T366" s="218"/>
      <c r="U366" s="166"/>
      <c r="V366" s="166"/>
      <c r="W366" s="166"/>
      <c r="X366" s="166"/>
    </row>
    <row r="367" ht="14.25" customHeight="1">
      <c r="A367" s="162"/>
      <c r="B367" s="162"/>
      <c r="C367" s="162"/>
      <c r="D367" s="289" t="s">
        <v>521</v>
      </c>
      <c r="E367" s="5"/>
      <c r="F367" s="5"/>
      <c r="G367" s="5"/>
      <c r="H367" s="5"/>
      <c r="I367" s="22"/>
      <c r="J367" s="290">
        <v>5646.0</v>
      </c>
      <c r="K367" s="5"/>
      <c r="L367" s="5"/>
      <c r="M367" s="5"/>
      <c r="N367" s="22"/>
      <c r="O367" s="225">
        <f>J367/J373</f>
        <v>0.06756093767</v>
      </c>
      <c r="P367" s="5"/>
      <c r="Q367" s="5"/>
      <c r="R367" s="288"/>
      <c r="T367" s="218"/>
      <c r="U367" s="166"/>
      <c r="V367" s="166"/>
      <c r="W367" s="166"/>
      <c r="X367" s="166"/>
    </row>
    <row r="368" ht="14.25" customHeight="1">
      <c r="A368" s="162"/>
      <c r="B368" s="162"/>
      <c r="C368" s="162"/>
      <c r="D368" s="289" t="s">
        <v>522</v>
      </c>
      <c r="E368" s="5"/>
      <c r="F368" s="5"/>
      <c r="G368" s="5"/>
      <c r="H368" s="5"/>
      <c r="I368" s="22"/>
      <c r="J368" s="290">
        <v>4838.0</v>
      </c>
      <c r="K368" s="5"/>
      <c r="L368" s="5"/>
      <c r="M368" s="5"/>
      <c r="N368" s="22"/>
      <c r="O368" s="225">
        <f>J368/J373</f>
        <v>0.05789228063</v>
      </c>
      <c r="P368" s="5"/>
      <c r="Q368" s="5"/>
      <c r="R368" s="288"/>
      <c r="T368" s="218"/>
      <c r="U368" s="166"/>
      <c r="V368" s="166"/>
      <c r="W368" s="166"/>
      <c r="X368" s="166"/>
    </row>
    <row r="369" ht="14.25" customHeight="1">
      <c r="A369" s="162"/>
      <c r="B369" s="162"/>
      <c r="C369" s="162"/>
      <c r="D369" s="289" t="s">
        <v>523</v>
      </c>
      <c r="E369" s="5"/>
      <c r="F369" s="5"/>
      <c r="G369" s="5"/>
      <c r="H369" s="5"/>
      <c r="I369" s="22"/>
      <c r="J369" s="290">
        <v>4392.0</v>
      </c>
      <c r="K369" s="5"/>
      <c r="L369" s="5"/>
      <c r="M369" s="5"/>
      <c r="N369" s="22"/>
      <c r="O369" s="225">
        <f>J369/J373</f>
        <v>0.0525553734</v>
      </c>
      <c r="P369" s="5"/>
      <c r="Q369" s="5"/>
      <c r="R369" s="288"/>
      <c r="T369" s="218"/>
      <c r="U369" s="166"/>
      <c r="V369" s="166"/>
      <c r="W369" s="166"/>
      <c r="X369" s="166"/>
    </row>
    <row r="370" ht="14.25" customHeight="1">
      <c r="A370" s="162"/>
      <c r="B370" s="162"/>
      <c r="C370" s="162"/>
      <c r="D370" s="289" t="s">
        <v>524</v>
      </c>
      <c r="E370" s="5"/>
      <c r="F370" s="5"/>
      <c r="G370" s="5"/>
      <c r="H370" s="5"/>
      <c r="I370" s="22"/>
      <c r="J370" s="290">
        <v>3799.0</v>
      </c>
      <c r="K370" s="5"/>
      <c r="L370" s="5"/>
      <c r="M370" s="5"/>
      <c r="N370" s="22"/>
      <c r="O370" s="225">
        <f>J370/J373</f>
        <v>0.0454594407</v>
      </c>
      <c r="P370" s="5"/>
      <c r="Q370" s="5"/>
      <c r="R370" s="288"/>
      <c r="T370" s="218"/>
      <c r="U370" s="166"/>
      <c r="V370" s="166"/>
      <c r="W370" s="166"/>
      <c r="X370" s="166"/>
    </row>
    <row r="371" ht="14.25" customHeight="1">
      <c r="A371" s="162"/>
      <c r="B371" s="162"/>
      <c r="C371" s="162"/>
      <c r="D371" s="289" t="s">
        <v>525</v>
      </c>
      <c r="E371" s="5"/>
      <c r="F371" s="5"/>
      <c r="G371" s="5"/>
      <c r="H371" s="5"/>
      <c r="I371" s="22"/>
      <c r="J371" s="290">
        <f>2637+1740+992+789+808+778</f>
        <v>7744</v>
      </c>
      <c r="K371" s="5"/>
      <c r="L371" s="5"/>
      <c r="M371" s="5"/>
      <c r="N371" s="22"/>
      <c r="O371" s="225">
        <f>J371/J373</f>
        <v>0.09266594072</v>
      </c>
      <c r="P371" s="5"/>
      <c r="Q371" s="5"/>
      <c r="R371" s="288"/>
      <c r="T371" s="218"/>
      <c r="U371" s="166"/>
      <c r="V371" s="166"/>
      <c r="W371" s="166"/>
      <c r="X371" s="166"/>
    </row>
    <row r="372" ht="14.25" customHeight="1">
      <c r="A372" s="162"/>
      <c r="B372" s="162"/>
      <c r="C372" s="162"/>
      <c r="D372" s="289" t="s">
        <v>526</v>
      </c>
      <c r="E372" s="5"/>
      <c r="F372" s="5"/>
      <c r="G372" s="5"/>
      <c r="H372" s="5"/>
      <c r="I372" s="22"/>
      <c r="J372" s="290">
        <f>83569-77632</f>
        <v>5937</v>
      </c>
      <c r="K372" s="5"/>
      <c r="L372" s="5"/>
      <c r="M372" s="5"/>
      <c r="N372" s="22"/>
      <c r="O372" s="225">
        <f>J372/J373</f>
        <v>0.07104309014</v>
      </c>
      <c r="P372" s="5"/>
      <c r="Q372" s="5"/>
      <c r="R372" s="288"/>
      <c r="T372" s="218"/>
      <c r="U372" s="166"/>
      <c r="V372" s="166"/>
      <c r="W372" s="166"/>
      <c r="X372" s="166"/>
    </row>
    <row r="373" ht="14.25" customHeight="1">
      <c r="A373" s="162"/>
      <c r="B373" s="162"/>
      <c r="C373" s="162"/>
      <c r="D373" s="291" t="s">
        <v>480</v>
      </c>
      <c r="E373" s="292"/>
      <c r="F373" s="292"/>
      <c r="G373" s="292"/>
      <c r="H373" s="292"/>
      <c r="I373" s="293"/>
      <c r="J373" s="294">
        <f>SUM(J365:J372)</f>
        <v>83569</v>
      </c>
      <c r="K373" s="292"/>
      <c r="L373" s="292"/>
      <c r="M373" s="292"/>
      <c r="N373" s="293"/>
      <c r="O373" s="295">
        <f>SUM(O365:O372)</f>
        <v>1</v>
      </c>
      <c r="P373" s="292"/>
      <c r="Q373" s="292"/>
      <c r="R373" s="296"/>
      <c r="T373" s="218"/>
      <c r="U373" s="166"/>
      <c r="V373" s="166"/>
      <c r="W373" s="166"/>
      <c r="X373" s="166"/>
    </row>
    <row r="374" ht="12.75" customHeight="1">
      <c r="A374" s="162"/>
      <c r="B374" s="162"/>
      <c r="C374" s="162"/>
      <c r="D374" s="233" t="s">
        <v>527</v>
      </c>
      <c r="E374" s="233"/>
      <c r="F374" s="233"/>
      <c r="G374" s="255"/>
      <c r="H374" s="234"/>
      <c r="I374" s="234"/>
      <c r="J374" s="234"/>
      <c r="K374" s="234"/>
      <c r="L374" s="234"/>
      <c r="M374" s="234"/>
      <c r="N374" s="162"/>
      <c r="O374" s="217"/>
      <c r="P374" s="162"/>
      <c r="Q374" s="162"/>
      <c r="R374" s="162"/>
      <c r="T374" s="218"/>
      <c r="U374" s="166"/>
      <c r="V374" s="166"/>
      <c r="W374" s="166"/>
      <c r="X374" s="166"/>
    </row>
    <row r="375" ht="14.25" customHeight="1">
      <c r="A375" s="162"/>
      <c r="B375" s="162"/>
      <c r="C375" s="162"/>
      <c r="D375" s="233" t="s">
        <v>528</v>
      </c>
      <c r="E375" s="233"/>
      <c r="F375" s="233"/>
      <c r="G375" s="255"/>
      <c r="H375" s="234"/>
      <c r="I375" s="234"/>
      <c r="J375" s="234"/>
      <c r="K375" s="234"/>
      <c r="L375" s="234"/>
      <c r="M375" s="234"/>
      <c r="N375" s="162"/>
      <c r="O375" s="217"/>
      <c r="P375" s="162"/>
      <c r="Q375" s="162"/>
      <c r="R375" s="162"/>
      <c r="T375" s="218"/>
      <c r="U375" s="166"/>
      <c r="V375" s="166"/>
      <c r="W375" s="166"/>
      <c r="X375" s="166"/>
    </row>
    <row r="376" ht="39.0" customHeight="1">
      <c r="A376" s="162"/>
      <c r="B376" s="162"/>
      <c r="C376" s="162"/>
      <c r="D376" s="233" t="s">
        <v>529</v>
      </c>
      <c r="E376" s="162"/>
      <c r="F376" s="162"/>
      <c r="G376" s="217"/>
      <c r="H376" s="162"/>
      <c r="I376" s="162"/>
      <c r="J376" s="162"/>
      <c r="K376" s="162"/>
      <c r="L376" s="162"/>
      <c r="M376" s="162"/>
      <c r="N376" s="162"/>
      <c r="O376" s="217"/>
      <c r="P376" s="162"/>
      <c r="Q376" s="162"/>
      <c r="R376" s="162"/>
      <c r="T376" s="218"/>
      <c r="U376" s="166"/>
      <c r="V376" s="166"/>
      <c r="W376" s="166"/>
      <c r="X376" s="166"/>
    </row>
    <row r="377" ht="14.25" customHeight="1">
      <c r="A377" s="162"/>
      <c r="B377" s="162"/>
      <c r="C377" s="162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2"/>
      <c r="O377" s="162"/>
      <c r="P377" s="217"/>
      <c r="Q377" s="162"/>
      <c r="R377" s="162"/>
      <c r="S377" s="162"/>
      <c r="T377" s="218"/>
      <c r="U377" s="166"/>
      <c r="V377" s="166"/>
      <c r="W377" s="166"/>
      <c r="X377" s="166"/>
    </row>
    <row r="378" ht="27.0" customHeight="1">
      <c r="A378" s="163"/>
      <c r="B378" s="163"/>
      <c r="C378" s="163"/>
      <c r="D378" s="163"/>
      <c r="E378" s="162"/>
      <c r="F378" s="162"/>
      <c r="G378" s="162"/>
      <c r="H378" s="217"/>
      <c r="I378" s="162"/>
      <c r="J378" s="162"/>
      <c r="K378" s="162"/>
      <c r="L378" s="162"/>
      <c r="M378" s="162"/>
      <c r="N378" s="162"/>
      <c r="O378" s="162"/>
      <c r="P378" s="217"/>
      <c r="Q378" s="162"/>
      <c r="R378" s="162"/>
      <c r="S378" s="162"/>
      <c r="T378" s="218"/>
      <c r="U378" s="166"/>
      <c r="V378" s="166"/>
      <c r="W378" s="166"/>
      <c r="X378" s="166"/>
    </row>
    <row r="379" ht="14.25" customHeight="1">
      <c r="A379" s="163"/>
      <c r="B379" s="163"/>
      <c r="C379" s="297" t="s">
        <v>575</v>
      </c>
      <c r="D379" s="298"/>
      <c r="E379" s="298"/>
      <c r="F379" s="298"/>
      <c r="G379" s="299"/>
      <c r="H379" s="300" t="s">
        <v>531</v>
      </c>
      <c r="I379" s="2"/>
      <c r="J379" s="2"/>
      <c r="K379" s="3"/>
      <c r="L379" s="301" t="s">
        <v>532</v>
      </c>
      <c r="M379" s="2"/>
      <c r="N379" s="2"/>
      <c r="O379" s="3"/>
      <c r="P379" s="302" t="s">
        <v>533</v>
      </c>
      <c r="Q379" s="2"/>
      <c r="R379" s="2"/>
      <c r="S379" s="3"/>
      <c r="T379" s="303" t="s">
        <v>497</v>
      </c>
      <c r="U379" s="2"/>
      <c r="V379" s="2"/>
      <c r="W379" s="3"/>
      <c r="X379" s="166"/>
    </row>
    <row r="380" ht="14.25" customHeight="1">
      <c r="A380" s="163"/>
      <c r="B380" s="163"/>
      <c r="C380" s="24"/>
      <c r="D380" s="173"/>
      <c r="E380" s="173"/>
      <c r="F380" s="173"/>
      <c r="G380" s="25"/>
      <c r="H380" s="304" t="s">
        <v>517</v>
      </c>
      <c r="I380" s="22"/>
      <c r="J380" s="305" t="s">
        <v>518</v>
      </c>
      <c r="K380" s="6"/>
      <c r="L380" s="306" t="s">
        <v>517</v>
      </c>
      <c r="M380" s="22"/>
      <c r="N380" s="307" t="s">
        <v>518</v>
      </c>
      <c r="O380" s="6"/>
      <c r="P380" s="308" t="s">
        <v>517</v>
      </c>
      <c r="Q380" s="22"/>
      <c r="R380" s="309" t="s">
        <v>518</v>
      </c>
      <c r="S380" s="6"/>
      <c r="T380" s="310" t="s">
        <v>517</v>
      </c>
      <c r="U380" s="22"/>
      <c r="V380" s="311" t="s">
        <v>518</v>
      </c>
      <c r="W380" s="6"/>
      <c r="X380" s="166"/>
    </row>
    <row r="381" ht="14.25" customHeight="1">
      <c r="A381" s="163"/>
      <c r="B381" s="163"/>
      <c r="C381" s="312" t="s">
        <v>534</v>
      </c>
      <c r="D381" s="313" t="s">
        <v>535</v>
      </c>
      <c r="E381" s="314" t="s">
        <v>536</v>
      </c>
      <c r="F381" s="5"/>
      <c r="G381" s="22"/>
      <c r="H381" s="315">
        <v>16835.0</v>
      </c>
      <c r="I381" s="22"/>
      <c r="J381" s="316">
        <f>H381/H387</f>
        <v>0.2014502986</v>
      </c>
      <c r="K381" s="6"/>
      <c r="L381" s="317">
        <v>2662.0</v>
      </c>
      <c r="M381" s="22"/>
      <c r="N381" s="318">
        <f>L381/L387</f>
        <v>0.1356018542</v>
      </c>
      <c r="O381" s="6"/>
      <c r="P381" s="319">
        <v>29.0</v>
      </c>
      <c r="Q381" s="22"/>
      <c r="R381" s="320">
        <f>P381/P387</f>
        <v>0.2636363636</v>
      </c>
      <c r="S381" s="6"/>
      <c r="T381" s="321">
        <f t="shared" ref="T381:T384" si="157">H381+L381+P381</f>
        <v>19526</v>
      </c>
      <c r="U381" s="22"/>
      <c r="V381" s="322">
        <f>T381/T387</f>
        <v>0.1890057981</v>
      </c>
      <c r="W381" s="6"/>
      <c r="X381" s="166"/>
    </row>
    <row r="382" ht="15.75" customHeight="1">
      <c r="A382" s="163"/>
      <c r="B382" s="163"/>
      <c r="C382" s="14"/>
      <c r="D382" s="15"/>
      <c r="E382" s="314" t="s">
        <v>537</v>
      </c>
      <c r="F382" s="5"/>
      <c r="G382" s="22"/>
      <c r="H382" s="315">
        <v>3717.0</v>
      </c>
      <c r="I382" s="22"/>
      <c r="J382" s="316">
        <f>H382/H387</f>
        <v>0.04447821561</v>
      </c>
      <c r="K382" s="6"/>
      <c r="L382" s="317">
        <v>1327.0</v>
      </c>
      <c r="M382" s="22"/>
      <c r="N382" s="318">
        <f>L382/L387</f>
        <v>0.06759716774</v>
      </c>
      <c r="O382" s="6"/>
      <c r="P382" s="319">
        <v>0.0</v>
      </c>
      <c r="Q382" s="22"/>
      <c r="R382" s="320">
        <f>P382/P387</f>
        <v>0</v>
      </c>
      <c r="S382" s="6"/>
      <c r="T382" s="321">
        <f t="shared" si="157"/>
        <v>5044</v>
      </c>
      <c r="U382" s="22"/>
      <c r="V382" s="322">
        <f>T382/T387</f>
        <v>0.04882440058</v>
      </c>
      <c r="W382" s="6"/>
      <c r="X382" s="166"/>
    </row>
    <row r="383" ht="14.25" customHeight="1">
      <c r="A383" s="163"/>
      <c r="B383" s="163"/>
      <c r="C383" s="14"/>
      <c r="D383" s="15"/>
      <c r="E383" s="314" t="s">
        <v>538</v>
      </c>
      <c r="F383" s="5"/>
      <c r="G383" s="22"/>
      <c r="H383" s="315">
        <v>8.0</v>
      </c>
      <c r="I383" s="22"/>
      <c r="J383" s="316">
        <f>H383/H387</f>
        <v>0.0000957292776</v>
      </c>
      <c r="K383" s="6"/>
      <c r="L383" s="317">
        <v>16.0</v>
      </c>
      <c r="M383" s="22"/>
      <c r="N383" s="318">
        <f>L383/L387</f>
        <v>0.0008150374408</v>
      </c>
      <c r="O383" s="6"/>
      <c r="P383" s="319">
        <v>0.0</v>
      </c>
      <c r="Q383" s="22"/>
      <c r="R383" s="320">
        <f>P383/P387</f>
        <v>0</v>
      </c>
      <c r="S383" s="6"/>
      <c r="T383" s="321">
        <f t="shared" si="157"/>
        <v>24</v>
      </c>
      <c r="U383" s="22"/>
      <c r="V383" s="322">
        <f>T383/T387</f>
        <v>0.0002323127704</v>
      </c>
      <c r="W383" s="6"/>
      <c r="X383" s="166"/>
    </row>
    <row r="384" ht="14.25" customHeight="1">
      <c r="A384" s="163"/>
      <c r="B384" s="163"/>
      <c r="C384" s="14"/>
      <c r="D384" s="15"/>
      <c r="E384" s="314" t="s">
        <v>539</v>
      </c>
      <c r="F384" s="5"/>
      <c r="G384" s="22"/>
      <c r="H384" s="315">
        <v>2.0</v>
      </c>
      <c r="I384" s="22"/>
      <c r="J384" s="316">
        <f>H384/H387</f>
        <v>0.0000239323194</v>
      </c>
      <c r="K384" s="6"/>
      <c r="L384" s="317">
        <v>8.0</v>
      </c>
      <c r="M384" s="22"/>
      <c r="N384" s="318">
        <f>L384/L387</f>
        <v>0.0004075187204</v>
      </c>
      <c r="O384" s="6"/>
      <c r="P384" s="319">
        <v>0.0</v>
      </c>
      <c r="Q384" s="22"/>
      <c r="R384" s="320">
        <f>P384/P387</f>
        <v>0</v>
      </c>
      <c r="S384" s="6"/>
      <c r="T384" s="321">
        <f t="shared" si="157"/>
        <v>10</v>
      </c>
      <c r="U384" s="22"/>
      <c r="V384" s="322">
        <f>T384/T387</f>
        <v>0.00009679698768</v>
      </c>
      <c r="W384" s="6"/>
      <c r="X384" s="166"/>
    </row>
    <row r="385" ht="14.25" customHeight="1">
      <c r="A385" s="163"/>
      <c r="B385" s="163"/>
      <c r="C385" s="14"/>
      <c r="D385" s="63"/>
      <c r="E385" s="323" t="s">
        <v>480</v>
      </c>
      <c r="F385" s="5"/>
      <c r="G385" s="22"/>
      <c r="H385" s="315">
        <f>SUM(H381:H384)</f>
        <v>20562</v>
      </c>
      <c r="I385" s="22"/>
      <c r="J385" s="316">
        <f>H385/H387</f>
        <v>0.2460481758</v>
      </c>
      <c r="K385" s="6"/>
      <c r="L385" s="317">
        <f>L381+L382+L383+L384</f>
        <v>4013</v>
      </c>
      <c r="M385" s="22"/>
      <c r="N385" s="318">
        <f>L385/L387</f>
        <v>0.2044215781</v>
      </c>
      <c r="O385" s="6"/>
      <c r="P385" s="319">
        <v>30.0</v>
      </c>
      <c r="Q385" s="22"/>
      <c r="R385" s="320">
        <f>P385/P387</f>
        <v>0.2727272727</v>
      </c>
      <c r="S385" s="6"/>
      <c r="T385" s="321">
        <f>SUM(T381:T384)</f>
        <v>24604</v>
      </c>
      <c r="U385" s="22"/>
      <c r="V385" s="322">
        <f>T385/T387</f>
        <v>0.2381593085</v>
      </c>
      <c r="W385" s="6"/>
      <c r="X385" s="166"/>
    </row>
    <row r="386" ht="14.25" customHeight="1">
      <c r="B386" s="163"/>
      <c r="C386" s="72"/>
      <c r="D386" s="324" t="s">
        <v>540</v>
      </c>
      <c r="E386" s="5"/>
      <c r="F386" s="5"/>
      <c r="G386" s="22"/>
      <c r="H386" s="315">
        <f>H387-H385</f>
        <v>63007</v>
      </c>
      <c r="I386" s="22"/>
      <c r="J386" s="316">
        <f>H386/H387</f>
        <v>0.7539518242</v>
      </c>
      <c r="K386" s="6"/>
      <c r="L386" s="317">
        <v>15618.0</v>
      </c>
      <c r="M386" s="22"/>
      <c r="N386" s="318">
        <f>L386/L387</f>
        <v>0.7955784219</v>
      </c>
      <c r="O386" s="6"/>
      <c r="P386" s="319">
        <v>80.0</v>
      </c>
      <c r="Q386" s="22"/>
      <c r="R386" s="320">
        <f>P386/P387</f>
        <v>0.7272727273</v>
      </c>
      <c r="S386" s="6"/>
      <c r="T386" s="321">
        <f>H386+L386+P386</f>
        <v>78705</v>
      </c>
      <c r="U386" s="22"/>
      <c r="V386" s="322">
        <f>T386/T387</f>
        <v>0.7618406915</v>
      </c>
      <c r="W386" s="6"/>
      <c r="X386" s="166"/>
    </row>
    <row r="387" ht="25.5" customHeight="1">
      <c r="B387" s="163"/>
      <c r="C387" s="325" t="s">
        <v>541</v>
      </c>
      <c r="D387" s="74"/>
      <c r="E387" s="74"/>
      <c r="F387" s="74"/>
      <c r="G387" s="75"/>
      <c r="H387" s="326">
        <f>J373</f>
        <v>83569</v>
      </c>
      <c r="I387" s="75"/>
      <c r="J387" s="227">
        <f>H387/H387</f>
        <v>1</v>
      </c>
      <c r="K387" s="133"/>
      <c r="L387" s="326">
        <f>L385+L386</f>
        <v>19631</v>
      </c>
      <c r="M387" s="75"/>
      <c r="N387" s="227">
        <f>L387/L387</f>
        <v>1</v>
      </c>
      <c r="O387" s="133"/>
      <c r="P387" s="326">
        <f>P385+P386</f>
        <v>110</v>
      </c>
      <c r="Q387" s="75"/>
      <c r="R387" s="227">
        <f>P387/P387</f>
        <v>1</v>
      </c>
      <c r="S387" s="133"/>
      <c r="T387" s="327">
        <f>T385+T386</f>
        <v>103309</v>
      </c>
      <c r="U387" s="75"/>
      <c r="V387" s="328">
        <f>T387/T387</f>
        <v>1</v>
      </c>
      <c r="W387" s="133"/>
      <c r="X387" s="166"/>
    </row>
    <row r="388" ht="14.25" customHeight="1">
      <c r="C388" s="162" t="s">
        <v>542</v>
      </c>
    </row>
    <row r="389" ht="26.25" customHeight="1">
      <c r="A389" s="163"/>
      <c r="B389" s="163"/>
      <c r="C389" s="163"/>
      <c r="D389" s="163"/>
      <c r="E389" s="162"/>
      <c r="F389" s="162"/>
      <c r="G389" s="162"/>
      <c r="H389" s="217"/>
      <c r="I389" s="162"/>
      <c r="J389" s="162"/>
      <c r="K389" s="162"/>
      <c r="L389" s="162"/>
      <c r="M389" s="162"/>
      <c r="N389" s="162"/>
      <c r="O389" s="162"/>
      <c r="P389" s="217"/>
      <c r="Q389" s="162"/>
      <c r="R389" s="162"/>
      <c r="S389" s="162"/>
      <c r="T389" s="218"/>
      <c r="U389" s="166"/>
      <c r="V389" s="166"/>
      <c r="W389" s="166"/>
      <c r="X389" s="166"/>
    </row>
    <row r="390" ht="14.25" customHeight="1"/>
    <row r="391" ht="14.25" customHeight="1">
      <c r="A391" s="163"/>
      <c r="D391" s="329" t="s">
        <v>543</v>
      </c>
      <c r="E391" s="330"/>
      <c r="F391" s="330"/>
      <c r="G391" s="330"/>
      <c r="H391" s="330"/>
      <c r="I391" s="330"/>
      <c r="J391" s="330"/>
      <c r="K391" s="331"/>
      <c r="L391" s="332" t="s">
        <v>544</v>
      </c>
      <c r="M391" s="283"/>
      <c r="N391" s="283"/>
      <c r="O391" s="283"/>
      <c r="P391" s="283"/>
      <c r="Q391" s="283"/>
      <c r="R391" s="283"/>
      <c r="S391" s="284"/>
    </row>
    <row r="392" ht="14.25" customHeight="1">
      <c r="A392" s="163"/>
      <c r="D392" s="333"/>
      <c r="E392" s="173"/>
      <c r="F392" s="173"/>
      <c r="G392" s="173"/>
      <c r="H392" s="173"/>
      <c r="I392" s="173"/>
      <c r="J392" s="173"/>
      <c r="K392" s="25"/>
      <c r="L392" s="334" t="s">
        <v>545</v>
      </c>
      <c r="M392" s="5"/>
      <c r="N392" s="5"/>
      <c r="O392" s="22"/>
      <c r="P392" s="334" t="s">
        <v>546</v>
      </c>
      <c r="Q392" s="5"/>
      <c r="R392" s="5"/>
      <c r="S392" s="288"/>
    </row>
    <row r="393" ht="14.25" customHeight="1">
      <c r="A393" s="163"/>
      <c r="B393" s="163"/>
      <c r="C393" s="163"/>
      <c r="D393" s="335" t="s">
        <v>507</v>
      </c>
      <c r="E393" s="169"/>
      <c r="F393" s="169"/>
      <c r="G393" s="18"/>
      <c r="H393" s="287" t="s">
        <v>494</v>
      </c>
      <c r="I393" s="5"/>
      <c r="J393" s="5"/>
      <c r="K393" s="22"/>
      <c r="L393" s="336" t="s">
        <v>547</v>
      </c>
      <c r="M393" s="336" t="s">
        <v>548</v>
      </c>
      <c r="N393" s="336" t="s">
        <v>484</v>
      </c>
      <c r="O393" s="336" t="s">
        <v>549</v>
      </c>
      <c r="P393" s="336" t="s">
        <v>547</v>
      </c>
      <c r="Q393" s="336" t="s">
        <v>548</v>
      </c>
      <c r="R393" s="336" t="s">
        <v>484</v>
      </c>
      <c r="S393" s="337" t="s">
        <v>549</v>
      </c>
      <c r="T393" s="218"/>
      <c r="U393" s="166"/>
      <c r="V393" s="166"/>
      <c r="W393" s="166"/>
      <c r="X393" s="166"/>
    </row>
    <row r="394" ht="14.25" customHeight="1">
      <c r="A394" s="163"/>
      <c r="B394" s="163"/>
      <c r="C394" s="163"/>
      <c r="D394" s="338"/>
      <c r="E394" s="339"/>
      <c r="F394" s="339"/>
      <c r="G394" s="340"/>
      <c r="H394" s="341" t="s">
        <v>550</v>
      </c>
      <c r="I394" s="292"/>
      <c r="J394" s="292"/>
      <c r="K394" s="293"/>
      <c r="L394" s="342"/>
      <c r="M394" s="342"/>
      <c r="N394" s="342"/>
      <c r="O394" s="342"/>
      <c r="P394" s="342"/>
      <c r="Q394" s="342"/>
      <c r="R394" s="342"/>
      <c r="S394" s="343"/>
      <c r="T394" s="218"/>
      <c r="U394" s="166"/>
      <c r="V394" s="166"/>
      <c r="W394" s="166"/>
      <c r="X394" s="166"/>
    </row>
    <row r="395" ht="14.25" customHeight="1">
      <c r="A395" s="163"/>
      <c r="B395" s="163"/>
      <c r="C395" s="163"/>
      <c r="D395" s="344" t="s">
        <v>476</v>
      </c>
      <c r="E395" s="330"/>
      <c r="F395" s="330"/>
      <c r="G395" s="331"/>
      <c r="H395" s="345" t="s">
        <v>551</v>
      </c>
      <c r="I395" s="283"/>
      <c r="J395" s="283"/>
      <c r="K395" s="346"/>
      <c r="L395" s="347">
        <v>10.2</v>
      </c>
      <c r="M395" s="348">
        <v>6.5</v>
      </c>
      <c r="N395" s="348">
        <v>3.6</v>
      </c>
      <c r="O395" s="349">
        <v>5.3</v>
      </c>
      <c r="P395" s="347">
        <v>11.0</v>
      </c>
      <c r="Q395" s="348">
        <v>5.83</v>
      </c>
      <c r="R395" s="348">
        <v>0.0</v>
      </c>
      <c r="S395" s="349">
        <v>0.0</v>
      </c>
      <c r="T395" s="218"/>
      <c r="U395" s="166"/>
      <c r="V395" s="166"/>
      <c r="W395" s="166"/>
      <c r="X395" s="166"/>
    </row>
    <row r="396" ht="14.25" customHeight="1">
      <c r="A396" s="163"/>
      <c r="B396" s="163"/>
      <c r="C396" s="163"/>
      <c r="D396" s="338"/>
      <c r="E396" s="339"/>
      <c r="F396" s="339"/>
      <c r="G396" s="340"/>
      <c r="H396" s="350" t="s">
        <v>552</v>
      </c>
      <c r="I396" s="292"/>
      <c r="J396" s="292"/>
      <c r="K396" s="293"/>
      <c r="L396" s="351">
        <v>13.5</v>
      </c>
      <c r="M396" s="352">
        <v>9.4</v>
      </c>
      <c r="N396" s="352" t="s">
        <v>553</v>
      </c>
      <c r="O396" s="353" t="s">
        <v>553</v>
      </c>
      <c r="P396" s="351">
        <v>14.6</v>
      </c>
      <c r="Q396" s="352">
        <v>7.23</v>
      </c>
      <c r="R396" s="352">
        <v>0.0</v>
      </c>
      <c r="S396" s="353">
        <v>0.0</v>
      </c>
      <c r="T396" s="218"/>
      <c r="U396" s="166"/>
      <c r="V396" s="166"/>
      <c r="W396" s="166"/>
      <c r="X396" s="166"/>
    </row>
    <row r="397" ht="14.25" customHeight="1">
      <c r="A397" s="163"/>
      <c r="B397" s="163"/>
      <c r="C397" s="163"/>
      <c r="D397" s="354" t="s">
        <v>477</v>
      </c>
      <c r="E397" s="169"/>
      <c r="F397" s="169"/>
      <c r="G397" s="18"/>
      <c r="H397" s="355" t="s">
        <v>551</v>
      </c>
      <c r="I397" s="5"/>
      <c r="J397" s="5"/>
      <c r="K397" s="22"/>
      <c r="L397" s="356">
        <v>7.2</v>
      </c>
      <c r="M397" s="357">
        <v>7.0</v>
      </c>
      <c r="N397" s="357">
        <v>7.7</v>
      </c>
      <c r="O397" s="358" t="s">
        <v>553</v>
      </c>
      <c r="P397" s="357">
        <v>9.83</v>
      </c>
      <c r="Q397" s="357">
        <v>6.42</v>
      </c>
      <c r="R397" s="357">
        <v>0.0</v>
      </c>
      <c r="S397" s="358">
        <v>6.5</v>
      </c>
      <c r="T397" s="218"/>
      <c r="U397" s="166"/>
      <c r="V397" s="166"/>
      <c r="W397" s="166"/>
      <c r="X397" s="166"/>
    </row>
    <row r="398" ht="14.25" customHeight="1">
      <c r="A398" s="163"/>
      <c r="B398" s="163"/>
      <c r="C398" s="163"/>
      <c r="D398" s="333"/>
      <c r="E398" s="173"/>
      <c r="F398" s="173"/>
      <c r="G398" s="25"/>
      <c r="H398" s="355" t="s">
        <v>552</v>
      </c>
      <c r="I398" s="5"/>
      <c r="J398" s="5"/>
      <c r="K398" s="22"/>
      <c r="L398" s="356">
        <v>10.8</v>
      </c>
      <c r="M398" s="357">
        <v>5.5</v>
      </c>
      <c r="N398" s="357" t="s">
        <v>553</v>
      </c>
      <c r="O398" s="358" t="s">
        <v>553</v>
      </c>
      <c r="P398" s="357">
        <v>10.81</v>
      </c>
      <c r="Q398" s="357">
        <v>5.25</v>
      </c>
      <c r="R398" s="357">
        <v>0.0</v>
      </c>
      <c r="S398" s="358">
        <v>0.0</v>
      </c>
      <c r="T398" s="218"/>
      <c r="U398" s="166"/>
      <c r="V398" s="166"/>
      <c r="W398" s="166"/>
      <c r="X398" s="166"/>
    </row>
    <row r="399" ht="14.25" customHeight="1">
      <c r="A399" s="163"/>
      <c r="B399" s="163"/>
      <c r="C399" s="163"/>
      <c r="D399" s="359" t="s">
        <v>478</v>
      </c>
      <c r="E399" s="330"/>
      <c r="F399" s="330"/>
      <c r="G399" s="331"/>
      <c r="H399" s="360" t="s">
        <v>551</v>
      </c>
      <c r="I399" s="283"/>
      <c r="J399" s="283"/>
      <c r="K399" s="346"/>
      <c r="L399" s="361">
        <v>11.2</v>
      </c>
      <c r="M399" s="362">
        <v>5.4</v>
      </c>
      <c r="N399" s="362">
        <v>4.8</v>
      </c>
      <c r="O399" s="363">
        <v>3.2</v>
      </c>
      <c r="P399" s="362">
        <v>30.5</v>
      </c>
      <c r="Q399" s="362">
        <v>7.15</v>
      </c>
      <c r="R399" s="362">
        <v>0.0</v>
      </c>
      <c r="S399" s="363">
        <v>1.0</v>
      </c>
      <c r="T399" s="218"/>
      <c r="U399" s="166"/>
      <c r="V399" s="166"/>
      <c r="W399" s="166"/>
      <c r="X399" s="166"/>
    </row>
    <row r="400" ht="14.25" customHeight="1">
      <c r="A400" s="163"/>
      <c r="B400" s="163"/>
      <c r="C400" s="163"/>
      <c r="D400" s="338"/>
      <c r="E400" s="339"/>
      <c r="F400" s="339"/>
      <c r="G400" s="340"/>
      <c r="H400" s="364" t="s">
        <v>552</v>
      </c>
      <c r="I400" s="292"/>
      <c r="J400" s="292"/>
      <c r="K400" s="293"/>
      <c r="L400" s="365">
        <v>10.0</v>
      </c>
      <c r="M400" s="366">
        <v>4.9</v>
      </c>
      <c r="N400" s="366" t="s">
        <v>553</v>
      </c>
      <c r="O400" s="367" t="s">
        <v>553</v>
      </c>
      <c r="P400" s="366">
        <v>10.36</v>
      </c>
      <c r="Q400" s="366">
        <v>5.47</v>
      </c>
      <c r="R400" s="366">
        <v>0.0</v>
      </c>
      <c r="S400" s="367">
        <v>0.0</v>
      </c>
      <c r="T400" s="218"/>
      <c r="U400" s="166"/>
      <c r="V400" s="166"/>
      <c r="W400" s="166"/>
      <c r="X400" s="166"/>
    </row>
    <row r="401" ht="14.25" customHeight="1">
      <c r="A401" s="163"/>
      <c r="B401" s="163"/>
      <c r="C401" s="163"/>
      <c r="D401" s="368" t="s">
        <v>479</v>
      </c>
      <c r="E401" s="330"/>
      <c r="F401" s="330"/>
      <c r="G401" s="331"/>
      <c r="H401" s="369" t="s">
        <v>551</v>
      </c>
      <c r="I401" s="283"/>
      <c r="J401" s="283"/>
      <c r="K401" s="346"/>
      <c r="L401" s="370">
        <v>10.0</v>
      </c>
      <c r="M401" s="371">
        <v>5.5</v>
      </c>
      <c r="N401" s="371">
        <v>4.2</v>
      </c>
      <c r="O401" s="372">
        <v>3.2</v>
      </c>
      <c r="P401" s="371">
        <v>8.91</v>
      </c>
      <c r="Q401" s="371">
        <v>5.3</v>
      </c>
      <c r="R401" s="371">
        <v>9.0</v>
      </c>
      <c r="S401" s="372">
        <v>0.0</v>
      </c>
      <c r="T401" s="218"/>
      <c r="U401" s="166"/>
      <c r="V401" s="166"/>
      <c r="W401" s="166"/>
      <c r="X401" s="166"/>
    </row>
    <row r="402" ht="14.25" customHeight="1">
      <c r="A402" s="163"/>
      <c r="B402" s="163"/>
      <c r="C402" s="163"/>
      <c r="D402" s="338"/>
      <c r="E402" s="339"/>
      <c r="F402" s="339"/>
      <c r="G402" s="340"/>
      <c r="H402" s="373" t="s">
        <v>552</v>
      </c>
      <c r="I402" s="292"/>
      <c r="J402" s="292"/>
      <c r="K402" s="293"/>
      <c r="L402" s="374">
        <v>10.4</v>
      </c>
      <c r="M402" s="375">
        <v>4.8</v>
      </c>
      <c r="N402" s="375" t="s">
        <v>553</v>
      </c>
      <c r="O402" s="376" t="s">
        <v>553</v>
      </c>
      <c r="P402" s="375">
        <v>11.19</v>
      </c>
      <c r="Q402" s="375">
        <v>8.04</v>
      </c>
      <c r="R402" s="375">
        <v>0.0</v>
      </c>
      <c r="S402" s="376">
        <v>0.0</v>
      </c>
      <c r="T402" s="218"/>
      <c r="U402" s="166"/>
      <c r="V402" s="166"/>
      <c r="W402" s="166"/>
      <c r="X402" s="166"/>
    </row>
    <row r="403" ht="14.25" customHeight="1">
      <c r="A403" s="163"/>
      <c r="B403" s="163"/>
      <c r="C403" s="163"/>
      <c r="D403" s="377" t="s">
        <v>554</v>
      </c>
      <c r="E403" s="169"/>
      <c r="F403" s="169"/>
      <c r="G403" s="18"/>
      <c r="H403" s="378" t="s">
        <v>551</v>
      </c>
      <c r="I403" s="5"/>
      <c r="J403" s="5"/>
      <c r="K403" s="22"/>
      <c r="L403" s="379">
        <v>9.5</v>
      </c>
      <c r="M403" s="380">
        <v>6.3</v>
      </c>
      <c r="N403" s="380">
        <v>5.0</v>
      </c>
      <c r="O403" s="381">
        <v>3.5</v>
      </c>
      <c r="P403" s="380">
        <v>10.53</v>
      </c>
      <c r="Q403" s="380">
        <v>6.01</v>
      </c>
      <c r="R403" s="380">
        <v>9.0</v>
      </c>
      <c r="S403" s="381">
        <v>4.66</v>
      </c>
      <c r="T403" s="218"/>
      <c r="U403" s="166"/>
      <c r="V403" s="166"/>
      <c r="W403" s="166"/>
      <c r="X403" s="166"/>
    </row>
    <row r="404" ht="12.75" customHeight="1">
      <c r="A404" s="163"/>
      <c r="B404" s="163"/>
      <c r="C404" s="163"/>
      <c r="D404" s="338"/>
      <c r="E404" s="339"/>
      <c r="F404" s="339"/>
      <c r="G404" s="340"/>
      <c r="H404" s="382" t="s">
        <v>552</v>
      </c>
      <c r="I404" s="292"/>
      <c r="J404" s="292"/>
      <c r="K404" s="293"/>
      <c r="L404" s="383">
        <v>11.4</v>
      </c>
      <c r="M404" s="384">
        <v>5.7</v>
      </c>
      <c r="N404" s="384" t="s">
        <v>553</v>
      </c>
      <c r="O404" s="385" t="s">
        <v>553</v>
      </c>
      <c r="P404" s="384">
        <v>11.91</v>
      </c>
      <c r="Q404" s="384">
        <v>6.52</v>
      </c>
      <c r="R404" s="384">
        <v>0.0</v>
      </c>
      <c r="S404" s="385">
        <v>0.0</v>
      </c>
      <c r="T404" s="218"/>
      <c r="U404" s="166"/>
      <c r="V404" s="166"/>
      <c r="W404" s="166"/>
      <c r="X404" s="166"/>
    </row>
    <row r="405" ht="12.75" customHeight="1">
      <c r="A405" s="163"/>
      <c r="B405" s="163"/>
      <c r="C405" s="163"/>
      <c r="D405" s="163" t="s">
        <v>555</v>
      </c>
      <c r="E405" s="162"/>
      <c r="F405" s="162"/>
      <c r="G405" s="162"/>
      <c r="H405" s="217"/>
      <c r="I405" s="162"/>
      <c r="J405" s="162"/>
      <c r="K405" s="162"/>
      <c r="L405" s="162"/>
      <c r="M405" s="162"/>
      <c r="N405" s="162"/>
      <c r="O405" s="162"/>
      <c r="P405" s="217"/>
      <c r="Q405" s="162"/>
      <c r="R405" s="162"/>
      <c r="S405" s="162"/>
      <c r="T405" s="218"/>
      <c r="U405" s="166"/>
      <c r="V405" s="166"/>
      <c r="W405" s="166"/>
      <c r="X405" s="166"/>
    </row>
    <row r="406" ht="12.75" customHeight="1">
      <c r="A406" s="163"/>
      <c r="B406" s="163"/>
      <c r="C406" s="163"/>
      <c r="D406" s="163" t="s">
        <v>556</v>
      </c>
      <c r="E406" s="162"/>
      <c r="F406" s="162"/>
      <c r="G406" s="162"/>
      <c r="H406" s="217"/>
      <c r="I406" s="162"/>
      <c r="J406" s="162"/>
      <c r="K406" s="162"/>
      <c r="L406" s="162"/>
      <c r="M406" s="162"/>
      <c r="N406" s="162"/>
      <c r="O406" s="162"/>
      <c r="P406" s="217"/>
      <c r="Q406" s="162"/>
      <c r="R406" s="162"/>
      <c r="S406" s="162"/>
      <c r="T406" s="218"/>
      <c r="U406" s="166"/>
      <c r="V406" s="166"/>
      <c r="W406" s="166"/>
      <c r="X406" s="166"/>
    </row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4">
    <mergeCell ref="J368:N368"/>
    <mergeCell ref="O368:R368"/>
    <mergeCell ref="D366:I366"/>
    <mergeCell ref="J366:N366"/>
    <mergeCell ref="O366:R366"/>
    <mergeCell ref="D367:I367"/>
    <mergeCell ref="J367:N367"/>
    <mergeCell ref="O367:R367"/>
    <mergeCell ref="D368:I368"/>
    <mergeCell ref="J371:N371"/>
    <mergeCell ref="O371:R371"/>
    <mergeCell ref="D369:I369"/>
    <mergeCell ref="J369:N369"/>
    <mergeCell ref="O369:R369"/>
    <mergeCell ref="D370:I370"/>
    <mergeCell ref="J370:N370"/>
    <mergeCell ref="O370:R370"/>
    <mergeCell ref="D371:I371"/>
    <mergeCell ref="H379:K379"/>
    <mergeCell ref="L379:O379"/>
    <mergeCell ref="P379:S379"/>
    <mergeCell ref="T379:W379"/>
    <mergeCell ref="D372:I372"/>
    <mergeCell ref="J372:N372"/>
    <mergeCell ref="O372:R372"/>
    <mergeCell ref="D373:I373"/>
    <mergeCell ref="J373:N373"/>
    <mergeCell ref="O373:R373"/>
    <mergeCell ref="C379:G380"/>
    <mergeCell ref="P380:Q380"/>
    <mergeCell ref="E382:G382"/>
    <mergeCell ref="H382:I382"/>
    <mergeCell ref="L382:M382"/>
    <mergeCell ref="N382:O382"/>
    <mergeCell ref="P382:Q382"/>
    <mergeCell ref="R382:S382"/>
    <mergeCell ref="T382:U382"/>
    <mergeCell ref="V382:W382"/>
    <mergeCell ref="R387:S387"/>
    <mergeCell ref="T387:U387"/>
    <mergeCell ref="V387:W387"/>
    <mergeCell ref="C388:P388"/>
    <mergeCell ref="L391:S391"/>
    <mergeCell ref="L392:O392"/>
    <mergeCell ref="P392:S392"/>
    <mergeCell ref="R393:R394"/>
    <mergeCell ref="S393:S394"/>
    <mergeCell ref="D391:K392"/>
    <mergeCell ref="D393:G394"/>
    <mergeCell ref="H393:K393"/>
    <mergeCell ref="L393:L394"/>
    <mergeCell ref="M393:M394"/>
    <mergeCell ref="N393:N394"/>
    <mergeCell ref="O393:O394"/>
    <mergeCell ref="H394:K394"/>
    <mergeCell ref="D397:G398"/>
    <mergeCell ref="D399:G400"/>
    <mergeCell ref="D401:G402"/>
    <mergeCell ref="H401:K401"/>
    <mergeCell ref="H402:K402"/>
    <mergeCell ref="D403:G404"/>
    <mergeCell ref="H403:K403"/>
    <mergeCell ref="H404:K404"/>
    <mergeCell ref="P393:P394"/>
    <mergeCell ref="Q393:Q394"/>
    <mergeCell ref="D395:G396"/>
    <mergeCell ref="H395:K395"/>
    <mergeCell ref="H396:K396"/>
    <mergeCell ref="H397:K397"/>
    <mergeCell ref="H398:K398"/>
    <mergeCell ref="E381:G381"/>
    <mergeCell ref="E383:G383"/>
    <mergeCell ref="H383:I383"/>
    <mergeCell ref="J383:K383"/>
    <mergeCell ref="L383:M383"/>
    <mergeCell ref="N383:O383"/>
    <mergeCell ref="P383:Q383"/>
    <mergeCell ref="R383:S383"/>
    <mergeCell ref="T383:U383"/>
    <mergeCell ref="V383:W383"/>
    <mergeCell ref="E384:G384"/>
    <mergeCell ref="H384:I384"/>
    <mergeCell ref="L384:M384"/>
    <mergeCell ref="N384:O384"/>
    <mergeCell ref="P384:Q384"/>
    <mergeCell ref="R384:S384"/>
    <mergeCell ref="T384:U384"/>
    <mergeCell ref="V384:W384"/>
    <mergeCell ref="R385:S385"/>
    <mergeCell ref="T385:U385"/>
    <mergeCell ref="V385:W385"/>
    <mergeCell ref="J384:K384"/>
    <mergeCell ref="E385:G385"/>
    <mergeCell ref="H385:I385"/>
    <mergeCell ref="J385:K385"/>
    <mergeCell ref="L385:M385"/>
    <mergeCell ref="N385:O385"/>
    <mergeCell ref="P385:Q385"/>
    <mergeCell ref="H380:I380"/>
    <mergeCell ref="J380:K380"/>
    <mergeCell ref="C381:C386"/>
    <mergeCell ref="D381:D385"/>
    <mergeCell ref="H381:I381"/>
    <mergeCell ref="J381:K381"/>
    <mergeCell ref="J382:K382"/>
    <mergeCell ref="H399:K399"/>
    <mergeCell ref="H400:K400"/>
    <mergeCell ref="A6:X6"/>
    <mergeCell ref="E7:T7"/>
    <mergeCell ref="U7:X7"/>
    <mergeCell ref="E8:L8"/>
    <mergeCell ref="M8:T8"/>
    <mergeCell ref="U8:V9"/>
    <mergeCell ref="W8:X9"/>
    <mergeCell ref="E9:H9"/>
    <mergeCell ref="I9:L9"/>
    <mergeCell ref="M9:P9"/>
    <mergeCell ref="Q9:T9"/>
    <mergeCell ref="A1:X1"/>
    <mergeCell ref="A2:X2"/>
    <mergeCell ref="A3:X3"/>
    <mergeCell ref="A4:X4"/>
    <mergeCell ref="A5:X5"/>
    <mergeCell ref="A7:A10"/>
    <mergeCell ref="D7:D10"/>
    <mergeCell ref="C39:C42"/>
    <mergeCell ref="C55:C57"/>
    <mergeCell ref="B125:B146"/>
    <mergeCell ref="B160:B173"/>
    <mergeCell ref="B174:B179"/>
    <mergeCell ref="B180:B187"/>
    <mergeCell ref="B188:B206"/>
    <mergeCell ref="B207:B221"/>
    <mergeCell ref="A223:A296"/>
    <mergeCell ref="B223:B233"/>
    <mergeCell ref="B234:B257"/>
    <mergeCell ref="B258:B269"/>
    <mergeCell ref="B270:B285"/>
    <mergeCell ref="B286:B296"/>
    <mergeCell ref="B69:B73"/>
    <mergeCell ref="B74:B84"/>
    <mergeCell ref="A96:A158"/>
    <mergeCell ref="B96:B103"/>
    <mergeCell ref="B104:B117"/>
    <mergeCell ref="B118:B124"/>
    <mergeCell ref="A160:A221"/>
    <mergeCell ref="B147:B158"/>
    <mergeCell ref="A159:D159"/>
    <mergeCell ref="C160:C162"/>
    <mergeCell ref="C147:C148"/>
    <mergeCell ref="C174:C177"/>
    <mergeCell ref="C186:C187"/>
    <mergeCell ref="C188:C189"/>
    <mergeCell ref="C196:C198"/>
    <mergeCell ref="C208:C214"/>
    <mergeCell ref="A222:D222"/>
    <mergeCell ref="E303:L303"/>
    <mergeCell ref="E304:H304"/>
    <mergeCell ref="I304:L304"/>
    <mergeCell ref="A311:N311"/>
    <mergeCell ref="A313:L313"/>
    <mergeCell ref="E314:L315"/>
    <mergeCell ref="E316:H316"/>
    <mergeCell ref="I316:L316"/>
    <mergeCell ref="M304:P304"/>
    <mergeCell ref="Q304:T304"/>
    <mergeCell ref="A299:N299"/>
    <mergeCell ref="A301:X301"/>
    <mergeCell ref="E302:T302"/>
    <mergeCell ref="U302:X302"/>
    <mergeCell ref="M303:T303"/>
    <mergeCell ref="U303:V304"/>
    <mergeCell ref="W303:X304"/>
    <mergeCell ref="B58:B68"/>
    <mergeCell ref="C58:C63"/>
    <mergeCell ref="C74:C76"/>
    <mergeCell ref="C77:C78"/>
    <mergeCell ref="C81:C82"/>
    <mergeCell ref="B85:B91"/>
    <mergeCell ref="C85:C87"/>
    <mergeCell ref="B92:B94"/>
    <mergeCell ref="C93:C94"/>
    <mergeCell ref="A95:D95"/>
    <mergeCell ref="B7:B10"/>
    <mergeCell ref="C7:C10"/>
    <mergeCell ref="A11:A94"/>
    <mergeCell ref="B11:B16"/>
    <mergeCell ref="B17:B57"/>
    <mergeCell ref="C17:C34"/>
    <mergeCell ref="C35:C36"/>
    <mergeCell ref="C96:C98"/>
    <mergeCell ref="C107:C108"/>
    <mergeCell ref="C114:C116"/>
    <mergeCell ref="C119:C120"/>
    <mergeCell ref="C123:C124"/>
    <mergeCell ref="C126:C132"/>
    <mergeCell ref="C137:C139"/>
    <mergeCell ref="C223:C224"/>
    <mergeCell ref="C230:C231"/>
    <mergeCell ref="C232:C233"/>
    <mergeCell ref="C234:C242"/>
    <mergeCell ref="C249:C250"/>
    <mergeCell ref="C268:C269"/>
    <mergeCell ref="C278:C279"/>
    <mergeCell ref="C286:C289"/>
    <mergeCell ref="A297:D297"/>
    <mergeCell ref="A298:D298"/>
    <mergeCell ref="A302:D305"/>
    <mergeCell ref="A306:D306"/>
    <mergeCell ref="A307:D307"/>
    <mergeCell ref="A308:D308"/>
    <mergeCell ref="A309:D309"/>
    <mergeCell ref="A310:D310"/>
    <mergeCell ref="A314:D317"/>
    <mergeCell ref="A318:D318"/>
    <mergeCell ref="A319:D319"/>
    <mergeCell ref="A320:D320"/>
    <mergeCell ref="A321:D321"/>
    <mergeCell ref="A322:D322"/>
    <mergeCell ref="H325:I325"/>
    <mergeCell ref="H326:I326"/>
    <mergeCell ref="M326:N326"/>
    <mergeCell ref="H327:I327"/>
    <mergeCell ref="H328:I328"/>
    <mergeCell ref="H329:I329"/>
    <mergeCell ref="H330:I330"/>
    <mergeCell ref="H332:I332"/>
    <mergeCell ref="H333:I333"/>
    <mergeCell ref="H334:I334"/>
    <mergeCell ref="H335:I335"/>
    <mergeCell ref="H336:I336"/>
    <mergeCell ref="H337:I337"/>
    <mergeCell ref="D341:M341"/>
    <mergeCell ref="D342:D343"/>
    <mergeCell ref="E342:G342"/>
    <mergeCell ref="H342:J342"/>
    <mergeCell ref="K342:M342"/>
    <mergeCell ref="D348:M348"/>
    <mergeCell ref="D350:G350"/>
    <mergeCell ref="J365:N365"/>
    <mergeCell ref="O365:R365"/>
    <mergeCell ref="D351:G351"/>
    <mergeCell ref="D362:R362"/>
    <mergeCell ref="D363:R363"/>
    <mergeCell ref="D364:I364"/>
    <mergeCell ref="J364:N364"/>
    <mergeCell ref="O364:R364"/>
    <mergeCell ref="D365:I365"/>
    <mergeCell ref="P381:Q381"/>
    <mergeCell ref="R381:S381"/>
    <mergeCell ref="T381:U381"/>
    <mergeCell ref="V381:W381"/>
    <mergeCell ref="L380:M380"/>
    <mergeCell ref="N380:O380"/>
    <mergeCell ref="R380:S380"/>
    <mergeCell ref="T380:U380"/>
    <mergeCell ref="V380:W380"/>
    <mergeCell ref="L381:M381"/>
    <mergeCell ref="N381:O381"/>
    <mergeCell ref="D386:G386"/>
    <mergeCell ref="H386:I386"/>
    <mergeCell ref="L386:M386"/>
    <mergeCell ref="N386:O386"/>
    <mergeCell ref="P386:Q386"/>
    <mergeCell ref="R386:S386"/>
    <mergeCell ref="T386:U386"/>
    <mergeCell ref="V386:W386"/>
    <mergeCell ref="J386:K386"/>
    <mergeCell ref="C387:G387"/>
    <mergeCell ref="H387:I387"/>
    <mergeCell ref="J387:K387"/>
    <mergeCell ref="L387:M387"/>
    <mergeCell ref="N387:O387"/>
    <mergeCell ref="P387:Q387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