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231"/>
  <workbookPr/>
  <mc:AlternateContent xmlns:mc="http://schemas.openxmlformats.org/markup-compatibility/2006">
    <mc:Choice Requires="x15">
      <x15ac:absPath xmlns:x15ac="http://schemas.microsoft.com/office/spreadsheetml/2010/11/ac" url="E:\001)Programas Instalados\Dropbox\EPR\MANUTENÇÃO SITE CORONA\"/>
    </mc:Choice>
  </mc:AlternateContent>
  <xr:revisionPtr revIDLastSave="0" documentId="8_{596E18C8-6C61-4FF5-B8EB-CFB8C29D10DB}" xr6:coauthVersionLast="45" xr6:coauthVersionMax="45" xr10:uidLastSave="{00000000-0000-0000-0000-000000000000}"/>
  <bookViews>
    <workbookView xWindow="-120" yWindow="-120" windowWidth="29040" windowHeight="15840" tabRatio="500" firstSheet="17" activeTab="27"/>
  </bookViews>
  <sheets>
    <sheet name="01 out" sheetId="1" r:id="rId1"/>
    <sheet name="02 out" sheetId="2" r:id="rId2"/>
    <sheet name="03 out" sheetId="3" r:id="rId3"/>
    <sheet name="04 out" sheetId="4" r:id="rId4"/>
    <sheet name="05 out" sheetId="5" r:id="rId5"/>
    <sheet name="06 out" sheetId="6" r:id="rId6"/>
    <sheet name="07 out" sheetId="7" r:id="rId7"/>
    <sheet name="08 out" sheetId="8" r:id="rId8"/>
    <sheet name="09 out" sheetId="9" r:id="rId9"/>
    <sheet name="10 out" sheetId="10" r:id="rId10"/>
    <sheet name="11 out" sheetId="11" r:id="rId11"/>
    <sheet name="12 out" sheetId="12" r:id="rId12"/>
    <sheet name="13 out" sheetId="13" r:id="rId13"/>
    <sheet name="14 out" sheetId="14" r:id="rId14"/>
    <sheet name="15 out" sheetId="15" r:id="rId15"/>
    <sheet name="16 out" sheetId="16" r:id="rId16"/>
    <sheet name="17 out" sheetId="17" r:id="rId17"/>
    <sheet name="18 out" sheetId="18" r:id="rId18"/>
    <sheet name="19 out" sheetId="19" r:id="rId19"/>
    <sheet name="20 out" sheetId="20" r:id="rId20"/>
    <sheet name="21 out" sheetId="21" r:id="rId21"/>
    <sheet name="22 out" sheetId="22" r:id="rId22"/>
    <sheet name="23 out" sheetId="23" r:id="rId23"/>
    <sheet name="24 out" sheetId="24" r:id="rId24"/>
    <sheet name="25 out" sheetId="25" r:id="rId25"/>
    <sheet name="26 out" sheetId="26" r:id="rId26"/>
    <sheet name="27 out" sheetId="27" r:id="rId27"/>
    <sheet name="28 de outubro" sheetId="28" r:id="rId28"/>
  </sheets>
  <calcPr calcId="191029"/>
</workbook>
</file>

<file path=xl/calcChain.xml><?xml version="1.0" encoding="utf-8"?>
<calcChain xmlns="http://schemas.openxmlformats.org/spreadsheetml/2006/main">
  <c r="G13" i="1" l="1"/>
  <c r="H13" i="1"/>
  <c r="K13" i="1"/>
  <c r="L13" i="1"/>
  <c r="G14" i="1"/>
  <c r="H14" i="1"/>
  <c r="K14" i="1"/>
  <c r="L14" i="1"/>
  <c r="G16" i="1"/>
  <c r="H16" i="1"/>
  <c r="K16" i="1"/>
  <c r="L16" i="1"/>
  <c r="G17" i="1"/>
  <c r="H17" i="1"/>
  <c r="K17" i="1"/>
  <c r="L17" i="1"/>
  <c r="G19" i="1"/>
  <c r="H19" i="1"/>
  <c r="K19" i="1"/>
  <c r="L19" i="1"/>
  <c r="O19" i="1"/>
  <c r="P19" i="1"/>
  <c r="O20" i="1"/>
  <c r="P20" i="1"/>
  <c r="S20" i="1"/>
  <c r="T20" i="1"/>
  <c r="G22" i="1"/>
  <c r="H22" i="1"/>
  <c r="K22" i="1"/>
  <c r="L22" i="1"/>
  <c r="G24" i="1"/>
  <c r="H24" i="1"/>
  <c r="K24" i="1"/>
  <c r="L24" i="1"/>
  <c r="O24" i="1"/>
  <c r="P24" i="1"/>
  <c r="S24" i="1"/>
  <c r="T24" i="1"/>
  <c r="G25" i="1"/>
  <c r="H25" i="1"/>
  <c r="K25" i="1"/>
  <c r="L25" i="1"/>
  <c r="G27" i="1"/>
  <c r="H27" i="1"/>
  <c r="K27" i="1"/>
  <c r="L27" i="1"/>
  <c r="G29" i="1"/>
  <c r="H29" i="1"/>
  <c r="K29" i="1"/>
  <c r="L29" i="1"/>
  <c r="G30" i="1"/>
  <c r="H30" i="1"/>
  <c r="G34" i="1"/>
  <c r="H34" i="1"/>
  <c r="K34" i="1"/>
  <c r="L34" i="1"/>
  <c r="G35" i="1"/>
  <c r="H35" i="1"/>
  <c r="K35" i="1"/>
  <c r="L35" i="1"/>
  <c r="G50" i="1"/>
  <c r="H50" i="1"/>
  <c r="K50" i="1"/>
  <c r="L50" i="1"/>
  <c r="G65" i="1"/>
  <c r="H65" i="1"/>
  <c r="K65" i="1"/>
  <c r="L65" i="1"/>
  <c r="G67" i="1"/>
  <c r="H67" i="1"/>
  <c r="K67" i="1"/>
  <c r="L67" i="1"/>
  <c r="G71" i="1"/>
  <c r="H71" i="1"/>
  <c r="K71" i="1"/>
  <c r="L71" i="1"/>
  <c r="G73" i="1"/>
  <c r="H73" i="1"/>
  <c r="K73" i="1"/>
  <c r="L73" i="1"/>
  <c r="G74" i="1"/>
  <c r="H74" i="1"/>
  <c r="K74" i="1"/>
  <c r="L74" i="1"/>
  <c r="G80" i="1"/>
  <c r="H80" i="1"/>
  <c r="K80" i="1"/>
  <c r="L80" i="1"/>
  <c r="G81" i="1"/>
  <c r="H81" i="1"/>
  <c r="K81" i="1"/>
  <c r="L81" i="1"/>
  <c r="S81" i="1"/>
  <c r="T81" i="1"/>
  <c r="E82" i="1"/>
  <c r="G82" i="1" s="1"/>
  <c r="F82" i="1"/>
  <c r="I82" i="1"/>
  <c r="K82" i="1" s="1"/>
  <c r="K256" i="1" s="1"/>
  <c r="J82" i="1"/>
  <c r="L82" i="1" s="1"/>
  <c r="L256" i="1" s="1"/>
  <c r="M82" i="1"/>
  <c r="N82" i="1"/>
  <c r="Q82" i="1"/>
  <c r="S82" i="1" s="1"/>
  <c r="S256" i="1" s="1"/>
  <c r="R82" i="1"/>
  <c r="T82" i="1" s="1"/>
  <c r="T256" i="1" s="1"/>
  <c r="U82" i="1"/>
  <c r="U244" i="1" s="1"/>
  <c r="V82" i="1"/>
  <c r="W82" i="1"/>
  <c r="W244" i="1" s="1"/>
  <c r="F313" i="1" s="1"/>
  <c r="X82" i="1"/>
  <c r="G83" i="1"/>
  <c r="H83" i="1"/>
  <c r="K83" i="1"/>
  <c r="L83" i="1"/>
  <c r="O83" i="1"/>
  <c r="P83" i="1"/>
  <c r="S83" i="1"/>
  <c r="T83" i="1"/>
  <c r="G84" i="1"/>
  <c r="H84" i="1"/>
  <c r="K84" i="1"/>
  <c r="L84" i="1"/>
  <c r="G87" i="1"/>
  <c r="H87" i="1"/>
  <c r="K87" i="1"/>
  <c r="L87" i="1"/>
  <c r="G89" i="1"/>
  <c r="H89" i="1"/>
  <c r="K89" i="1"/>
  <c r="L89" i="1"/>
  <c r="G100" i="1"/>
  <c r="H100" i="1"/>
  <c r="K100" i="1"/>
  <c r="L100" i="1"/>
  <c r="G106" i="1"/>
  <c r="H106" i="1"/>
  <c r="K106" i="1"/>
  <c r="L106" i="1"/>
  <c r="G109" i="1"/>
  <c r="H109" i="1"/>
  <c r="K109" i="1"/>
  <c r="L109" i="1"/>
  <c r="G110" i="1"/>
  <c r="H110" i="1"/>
  <c r="K110" i="1"/>
  <c r="L110" i="1"/>
  <c r="G111" i="1"/>
  <c r="H111" i="1"/>
  <c r="K111" i="1"/>
  <c r="L111" i="1"/>
  <c r="G128" i="1"/>
  <c r="H128" i="1"/>
  <c r="K128" i="1"/>
  <c r="L128" i="1"/>
  <c r="G129" i="1"/>
  <c r="H129" i="1"/>
  <c r="E137" i="1"/>
  <c r="E257" i="1" s="1"/>
  <c r="F137" i="1"/>
  <c r="I137" i="1"/>
  <c r="J137" i="1"/>
  <c r="K137" i="1"/>
  <c r="L137" i="1"/>
  <c r="M137" i="1"/>
  <c r="M257" i="1" s="1"/>
  <c r="N137" i="1"/>
  <c r="Q137" i="1"/>
  <c r="R137" i="1"/>
  <c r="S137" i="1"/>
  <c r="T137" i="1"/>
  <c r="U137" i="1"/>
  <c r="U257" i="1" s="1"/>
  <c r="V137" i="1"/>
  <c r="W137" i="1"/>
  <c r="X137" i="1"/>
  <c r="G138" i="1"/>
  <c r="H138" i="1"/>
  <c r="K138" i="1"/>
  <c r="L138" i="1"/>
  <c r="G141" i="1"/>
  <c r="H141" i="1"/>
  <c r="K141" i="1"/>
  <c r="L141" i="1"/>
  <c r="G147" i="1"/>
  <c r="H147" i="1"/>
  <c r="K147" i="1"/>
  <c r="L147" i="1"/>
  <c r="G148" i="1"/>
  <c r="H148" i="1"/>
  <c r="K148" i="1"/>
  <c r="L148" i="1"/>
  <c r="G157" i="1"/>
  <c r="H157" i="1"/>
  <c r="K157" i="1"/>
  <c r="L157" i="1"/>
  <c r="G158" i="1"/>
  <c r="H158" i="1"/>
  <c r="K158" i="1"/>
  <c r="L158" i="1"/>
  <c r="G170" i="1"/>
  <c r="H170" i="1"/>
  <c r="K170" i="1"/>
  <c r="L170" i="1"/>
  <c r="G171" i="1"/>
  <c r="H171" i="1"/>
  <c r="K171" i="1"/>
  <c r="L171" i="1"/>
  <c r="G172" i="1"/>
  <c r="H172" i="1"/>
  <c r="K172" i="1"/>
  <c r="L172" i="1"/>
  <c r="O172" i="1"/>
  <c r="P172" i="1"/>
  <c r="S172" i="1"/>
  <c r="T172" i="1"/>
  <c r="G173" i="1"/>
  <c r="H173" i="1"/>
  <c r="G176" i="1"/>
  <c r="H176" i="1"/>
  <c r="K176" i="1"/>
  <c r="L176" i="1"/>
  <c r="G179" i="1"/>
  <c r="H179" i="1"/>
  <c r="K179" i="1"/>
  <c r="L179" i="1"/>
  <c r="O179" i="1"/>
  <c r="P179" i="1"/>
  <c r="S179" i="1"/>
  <c r="T179" i="1"/>
  <c r="E181" i="1"/>
  <c r="G181" i="1" s="1"/>
  <c r="G258" i="1" s="1"/>
  <c r="G270" i="1" s="1"/>
  <c r="F181" i="1"/>
  <c r="H181" i="1" s="1"/>
  <c r="H258" i="1" s="1"/>
  <c r="I181" i="1"/>
  <c r="K181" i="1" s="1"/>
  <c r="K258" i="1" s="1"/>
  <c r="J181" i="1"/>
  <c r="M181" i="1"/>
  <c r="O181" i="1" s="1"/>
  <c r="N181" i="1"/>
  <c r="P181" i="1" s="1"/>
  <c r="Q181" i="1"/>
  <c r="S181" i="1" s="1"/>
  <c r="S258" i="1" s="1"/>
  <c r="R181" i="1"/>
  <c r="U181" i="1"/>
  <c r="V181" i="1"/>
  <c r="W181" i="1"/>
  <c r="X181" i="1"/>
  <c r="G182" i="1"/>
  <c r="H182" i="1"/>
  <c r="K182" i="1"/>
  <c r="L182" i="1"/>
  <c r="G186" i="1"/>
  <c r="H186" i="1"/>
  <c r="K186" i="1"/>
  <c r="L186" i="1"/>
  <c r="O187" i="1"/>
  <c r="P187" i="1"/>
  <c r="S187" i="1"/>
  <c r="T187" i="1"/>
  <c r="G191" i="1"/>
  <c r="H191" i="1"/>
  <c r="G192" i="1"/>
  <c r="H192" i="1"/>
  <c r="K192" i="1"/>
  <c r="L192" i="1"/>
  <c r="O192" i="1"/>
  <c r="P192" i="1"/>
  <c r="G216" i="1"/>
  <c r="H216" i="1"/>
  <c r="K216" i="1"/>
  <c r="L216" i="1"/>
  <c r="G218" i="1"/>
  <c r="H218" i="1"/>
  <c r="K218" i="1"/>
  <c r="L218" i="1"/>
  <c r="G226" i="1"/>
  <c r="H226" i="1"/>
  <c r="K226" i="1"/>
  <c r="L226" i="1"/>
  <c r="G235" i="1"/>
  <c r="H235" i="1"/>
  <c r="K235" i="1"/>
  <c r="L235" i="1"/>
  <c r="G236" i="1"/>
  <c r="H236" i="1"/>
  <c r="K236" i="1"/>
  <c r="L236" i="1"/>
  <c r="G237" i="1"/>
  <c r="H237" i="1"/>
  <c r="K237" i="1"/>
  <c r="L237" i="1"/>
  <c r="E243" i="1"/>
  <c r="G243" i="1" s="1"/>
  <c r="G259" i="1" s="1"/>
  <c r="F243" i="1"/>
  <c r="H243" i="1" s="1"/>
  <c r="H259" i="1" s="1"/>
  <c r="I243" i="1"/>
  <c r="J243" i="1"/>
  <c r="M243" i="1"/>
  <c r="M259" i="1" s="1"/>
  <c r="E271" i="1" s="1"/>
  <c r="N243" i="1"/>
  <c r="P243" i="1" s="1"/>
  <c r="P259" i="1" s="1"/>
  <c r="Q243" i="1"/>
  <c r="S243" i="1" s="1"/>
  <c r="S259" i="1" s="1"/>
  <c r="R243" i="1"/>
  <c r="U243" i="1"/>
  <c r="U259" i="1" s="1"/>
  <c r="V243" i="1"/>
  <c r="W243" i="1"/>
  <c r="X243" i="1"/>
  <c r="B244" i="1"/>
  <c r="C244" i="1"/>
  <c r="D244" i="1"/>
  <c r="S244" i="1"/>
  <c r="S260" i="1" s="1"/>
  <c r="X244" i="1"/>
  <c r="I256" i="1"/>
  <c r="J256" i="1"/>
  <c r="Q256" i="1"/>
  <c r="R256" i="1"/>
  <c r="W256" i="1"/>
  <c r="X256" i="1"/>
  <c r="F257" i="1"/>
  <c r="H257" i="1" s="1"/>
  <c r="I257" i="1"/>
  <c r="J257" i="1"/>
  <c r="K257" i="1"/>
  <c r="K269" i="1" s="1"/>
  <c r="L257" i="1"/>
  <c r="N257" i="1"/>
  <c r="Q257" i="1"/>
  <c r="R257" i="1"/>
  <c r="S257" i="1"/>
  <c r="T257" i="1"/>
  <c r="V257" i="1"/>
  <c r="W257" i="1"/>
  <c r="X257" i="1"/>
  <c r="E258" i="1"/>
  <c r="F258" i="1"/>
  <c r="F270" i="1" s="1"/>
  <c r="H270" i="1" s="1"/>
  <c r="M258" i="1"/>
  <c r="N258" i="1"/>
  <c r="O258" i="1"/>
  <c r="P258" i="1"/>
  <c r="U258" i="1"/>
  <c r="V258" i="1"/>
  <c r="W258" i="1"/>
  <c r="X258" i="1"/>
  <c r="E259" i="1"/>
  <c r="F259" i="1"/>
  <c r="N259" i="1"/>
  <c r="V259" i="1"/>
  <c r="W259" i="1"/>
  <c r="X259" i="1"/>
  <c r="W260" i="1"/>
  <c r="X260" i="1"/>
  <c r="I268" i="1"/>
  <c r="J268" i="1"/>
  <c r="K268" i="1"/>
  <c r="L268" i="1"/>
  <c r="F269" i="1"/>
  <c r="I269" i="1"/>
  <c r="J269" i="1"/>
  <c r="L269" i="1"/>
  <c r="E270" i="1"/>
  <c r="K270" i="1"/>
  <c r="F271" i="1"/>
  <c r="H271" i="1" s="1"/>
  <c r="F314" i="1"/>
  <c r="G315" i="1"/>
  <c r="J322" i="1"/>
  <c r="L322" i="1"/>
  <c r="J323" i="1"/>
  <c r="J324" i="1" s="1"/>
  <c r="L323" i="1"/>
  <c r="F324" i="1"/>
  <c r="H324" i="1"/>
  <c r="I324" i="1"/>
  <c r="L324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R335" i="1"/>
  <c r="T335" i="1"/>
  <c r="R336" i="1"/>
  <c r="T336" i="1"/>
  <c r="R337" i="1"/>
  <c r="T337" i="1"/>
  <c r="T338" i="1"/>
  <c r="H339" i="1"/>
  <c r="I339" i="1" s="1"/>
  <c r="I342" i="1" s="1"/>
  <c r="L339" i="1"/>
  <c r="M339" i="1" s="1"/>
  <c r="R339" i="1"/>
  <c r="R340" i="1"/>
  <c r="T340" i="1"/>
  <c r="L341" i="1"/>
  <c r="N341" i="1" s="1"/>
  <c r="P341" i="1"/>
  <c r="R338" i="1" s="1"/>
  <c r="R341" i="1"/>
  <c r="L342" i="1"/>
  <c r="M342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K377" i="1"/>
  <c r="K378" i="1"/>
  <c r="G13" i="2"/>
  <c r="H13" i="2"/>
  <c r="K13" i="2"/>
  <c r="L13" i="2"/>
  <c r="G14" i="2"/>
  <c r="H14" i="2"/>
  <c r="K14" i="2"/>
  <c r="L14" i="2"/>
  <c r="G16" i="2"/>
  <c r="H16" i="2"/>
  <c r="K16" i="2"/>
  <c r="L16" i="2"/>
  <c r="G17" i="2"/>
  <c r="H17" i="2"/>
  <c r="K17" i="2"/>
  <c r="L17" i="2"/>
  <c r="G19" i="2"/>
  <c r="H19" i="2"/>
  <c r="K19" i="2"/>
  <c r="L19" i="2"/>
  <c r="O19" i="2"/>
  <c r="P19" i="2"/>
  <c r="O20" i="2"/>
  <c r="P20" i="2"/>
  <c r="S20" i="2"/>
  <c r="T20" i="2"/>
  <c r="G22" i="2"/>
  <c r="H22" i="2"/>
  <c r="K22" i="2"/>
  <c r="L22" i="2"/>
  <c r="G24" i="2"/>
  <c r="H24" i="2"/>
  <c r="K24" i="2"/>
  <c r="L24" i="2"/>
  <c r="O24" i="2"/>
  <c r="P24" i="2"/>
  <c r="S24" i="2"/>
  <c r="T24" i="2"/>
  <c r="G25" i="2"/>
  <c r="H25" i="2"/>
  <c r="K25" i="2"/>
  <c r="L25" i="2"/>
  <c r="G27" i="2"/>
  <c r="H27" i="2"/>
  <c r="K27" i="2"/>
  <c r="L27" i="2"/>
  <c r="G29" i="2"/>
  <c r="H29" i="2"/>
  <c r="K29" i="2"/>
  <c r="L29" i="2"/>
  <c r="G30" i="2"/>
  <c r="H30" i="2"/>
  <c r="G34" i="2"/>
  <c r="H34" i="2"/>
  <c r="K34" i="2"/>
  <c r="L34" i="2"/>
  <c r="G35" i="2"/>
  <c r="H35" i="2"/>
  <c r="K35" i="2"/>
  <c r="L35" i="2"/>
  <c r="G50" i="2"/>
  <c r="H50" i="2"/>
  <c r="K50" i="2"/>
  <c r="L50" i="2"/>
  <c r="G65" i="2"/>
  <c r="H65" i="2"/>
  <c r="K65" i="2"/>
  <c r="L65" i="2"/>
  <c r="G67" i="2"/>
  <c r="H67" i="2"/>
  <c r="K67" i="2"/>
  <c r="L67" i="2"/>
  <c r="G71" i="2"/>
  <c r="H71" i="2"/>
  <c r="K71" i="2"/>
  <c r="L71" i="2"/>
  <c r="G73" i="2"/>
  <c r="H73" i="2"/>
  <c r="K73" i="2"/>
  <c r="L73" i="2"/>
  <c r="G74" i="2"/>
  <c r="H74" i="2"/>
  <c r="K74" i="2"/>
  <c r="L74" i="2"/>
  <c r="G80" i="2"/>
  <c r="H80" i="2"/>
  <c r="K80" i="2"/>
  <c r="L80" i="2"/>
  <c r="G81" i="2"/>
  <c r="H81" i="2"/>
  <c r="K81" i="2"/>
  <c r="L81" i="2"/>
  <c r="S81" i="2"/>
  <c r="T81" i="2"/>
  <c r="E82" i="2"/>
  <c r="F82" i="2"/>
  <c r="G82" i="2"/>
  <c r="H82" i="2"/>
  <c r="I82" i="2"/>
  <c r="J82" i="2"/>
  <c r="M82" i="2"/>
  <c r="N82" i="2"/>
  <c r="O82" i="2"/>
  <c r="P82" i="2"/>
  <c r="Q82" i="2"/>
  <c r="R82" i="2"/>
  <c r="U82" i="2"/>
  <c r="V82" i="2"/>
  <c r="W82" i="2"/>
  <c r="X82" i="2"/>
  <c r="X244" i="2" s="1"/>
  <c r="G83" i="2"/>
  <c r="H83" i="2"/>
  <c r="K83" i="2"/>
  <c r="L83" i="2"/>
  <c r="O83" i="2"/>
  <c r="P83" i="2"/>
  <c r="S83" i="2"/>
  <c r="T83" i="2"/>
  <c r="G84" i="2"/>
  <c r="H84" i="2"/>
  <c r="K84" i="2"/>
  <c r="L84" i="2"/>
  <c r="G87" i="2"/>
  <c r="H87" i="2"/>
  <c r="K87" i="2"/>
  <c r="L87" i="2"/>
  <c r="G89" i="2"/>
  <c r="H89" i="2"/>
  <c r="K89" i="2"/>
  <c r="L89" i="2"/>
  <c r="G100" i="2"/>
  <c r="H100" i="2"/>
  <c r="K100" i="2"/>
  <c r="L100" i="2"/>
  <c r="G106" i="2"/>
  <c r="H106" i="2"/>
  <c r="K106" i="2"/>
  <c r="L106" i="2"/>
  <c r="G109" i="2"/>
  <c r="H109" i="2"/>
  <c r="K109" i="2"/>
  <c r="L109" i="2"/>
  <c r="G110" i="2"/>
  <c r="H110" i="2"/>
  <c r="K110" i="2"/>
  <c r="L110" i="2"/>
  <c r="G111" i="2"/>
  <c r="H111" i="2"/>
  <c r="K111" i="2"/>
  <c r="L111" i="2"/>
  <c r="G128" i="2"/>
  <c r="H128" i="2"/>
  <c r="K128" i="2"/>
  <c r="L128" i="2"/>
  <c r="G129" i="2"/>
  <c r="H129" i="2"/>
  <c r="E137" i="2"/>
  <c r="F137" i="2"/>
  <c r="G137" i="2"/>
  <c r="G257" i="2" s="1"/>
  <c r="I137" i="2"/>
  <c r="K137" i="2" s="1"/>
  <c r="K257" i="2" s="1"/>
  <c r="K269" i="2" s="1"/>
  <c r="J137" i="2"/>
  <c r="L137" i="2"/>
  <c r="M137" i="2"/>
  <c r="O137" i="2" s="1"/>
  <c r="O257" i="2" s="1"/>
  <c r="N137" i="2"/>
  <c r="P137" i="2" s="1"/>
  <c r="P257" i="2" s="1"/>
  <c r="Q137" i="2"/>
  <c r="S137" i="2" s="1"/>
  <c r="R137" i="2"/>
  <c r="T137" i="2"/>
  <c r="U137" i="2"/>
  <c r="V137" i="2"/>
  <c r="W137" i="2"/>
  <c r="W257" i="2" s="1"/>
  <c r="X137" i="2"/>
  <c r="G138" i="2"/>
  <c r="H138" i="2"/>
  <c r="K138" i="2"/>
  <c r="L138" i="2"/>
  <c r="G141" i="2"/>
  <c r="H141" i="2"/>
  <c r="K141" i="2"/>
  <c r="L141" i="2"/>
  <c r="G147" i="2"/>
  <c r="H147" i="2"/>
  <c r="K147" i="2"/>
  <c r="L147" i="2"/>
  <c r="G148" i="2"/>
  <c r="H148" i="2"/>
  <c r="K148" i="2"/>
  <c r="L148" i="2"/>
  <c r="G157" i="2"/>
  <c r="H157" i="2"/>
  <c r="K157" i="2"/>
  <c r="L157" i="2"/>
  <c r="G158" i="2"/>
  <c r="H158" i="2"/>
  <c r="K158" i="2"/>
  <c r="L158" i="2"/>
  <c r="G170" i="2"/>
  <c r="H170" i="2"/>
  <c r="K170" i="2"/>
  <c r="L170" i="2"/>
  <c r="G171" i="2"/>
  <c r="H171" i="2"/>
  <c r="K171" i="2"/>
  <c r="L171" i="2"/>
  <c r="G172" i="2"/>
  <c r="H172" i="2"/>
  <c r="K172" i="2"/>
  <c r="L172" i="2"/>
  <c r="O172" i="2"/>
  <c r="P172" i="2"/>
  <c r="S172" i="2"/>
  <c r="T172" i="2"/>
  <c r="G173" i="2"/>
  <c r="H173" i="2"/>
  <c r="G176" i="2"/>
  <c r="H176" i="2"/>
  <c r="K176" i="2"/>
  <c r="L176" i="2"/>
  <c r="G179" i="2"/>
  <c r="H179" i="2"/>
  <c r="K179" i="2"/>
  <c r="L179" i="2"/>
  <c r="O179" i="2"/>
  <c r="P179" i="2"/>
  <c r="S179" i="2"/>
  <c r="T179" i="2"/>
  <c r="E181" i="2"/>
  <c r="F181" i="2"/>
  <c r="I181" i="2"/>
  <c r="J181" i="2"/>
  <c r="K181" i="2"/>
  <c r="K258" i="2" s="1"/>
  <c r="K270" i="2" s="1"/>
  <c r="L181" i="2"/>
  <c r="L258" i="2" s="1"/>
  <c r="M181" i="2"/>
  <c r="N181" i="2"/>
  <c r="Q181" i="2"/>
  <c r="R181" i="2"/>
  <c r="S181" i="2"/>
  <c r="S258" i="2" s="1"/>
  <c r="T181" i="2"/>
  <c r="T258" i="2" s="1"/>
  <c r="U181" i="2"/>
  <c r="V181" i="2"/>
  <c r="W181" i="2"/>
  <c r="X181" i="2"/>
  <c r="G182" i="2"/>
  <c r="H182" i="2"/>
  <c r="K182" i="2"/>
  <c r="L182" i="2"/>
  <c r="G186" i="2"/>
  <c r="H186" i="2"/>
  <c r="K186" i="2"/>
  <c r="L186" i="2"/>
  <c r="O187" i="2"/>
  <c r="P187" i="2"/>
  <c r="S187" i="2"/>
  <c r="T187" i="2"/>
  <c r="G191" i="2"/>
  <c r="H191" i="2"/>
  <c r="G192" i="2"/>
  <c r="H192" i="2"/>
  <c r="K192" i="2"/>
  <c r="L192" i="2"/>
  <c r="O192" i="2"/>
  <c r="P192" i="2"/>
  <c r="G216" i="2"/>
  <c r="H216" i="2"/>
  <c r="K216" i="2"/>
  <c r="L216" i="2"/>
  <c r="G218" i="2"/>
  <c r="H218" i="2"/>
  <c r="K218" i="2"/>
  <c r="L218" i="2"/>
  <c r="G226" i="2"/>
  <c r="H226" i="2"/>
  <c r="K226" i="2"/>
  <c r="L226" i="2"/>
  <c r="G235" i="2"/>
  <c r="H235" i="2"/>
  <c r="K235" i="2"/>
  <c r="L235" i="2"/>
  <c r="G236" i="2"/>
  <c r="H236" i="2"/>
  <c r="K236" i="2"/>
  <c r="L236" i="2"/>
  <c r="G237" i="2"/>
  <c r="H237" i="2"/>
  <c r="K237" i="2"/>
  <c r="L237" i="2"/>
  <c r="E243" i="2"/>
  <c r="F243" i="2"/>
  <c r="I243" i="2"/>
  <c r="J243" i="2"/>
  <c r="K243" i="2"/>
  <c r="K259" i="2" s="1"/>
  <c r="K271" i="2" s="1"/>
  <c r="L243" i="2"/>
  <c r="M243" i="2"/>
  <c r="N243" i="2"/>
  <c r="Q243" i="2"/>
  <c r="R243" i="2"/>
  <c r="S243" i="2"/>
  <c r="T243" i="2"/>
  <c r="U243" i="2"/>
  <c r="U259" i="2" s="1"/>
  <c r="V243" i="2"/>
  <c r="W243" i="2"/>
  <c r="X243" i="2"/>
  <c r="B244" i="2"/>
  <c r="C244" i="2"/>
  <c r="D244" i="2"/>
  <c r="F244" i="2"/>
  <c r="J244" i="2"/>
  <c r="M244" i="2"/>
  <c r="N244" i="2"/>
  <c r="R244" i="2"/>
  <c r="V244" i="2"/>
  <c r="V260" i="2" s="1"/>
  <c r="E256" i="2"/>
  <c r="F256" i="2"/>
  <c r="G256" i="2"/>
  <c r="H256" i="2"/>
  <c r="I256" i="2"/>
  <c r="J256" i="2"/>
  <c r="J268" i="2" s="1"/>
  <c r="M256" i="2"/>
  <c r="N256" i="2"/>
  <c r="P256" i="2"/>
  <c r="Q256" i="2"/>
  <c r="R256" i="2"/>
  <c r="U256" i="2"/>
  <c r="V256" i="2"/>
  <c r="W256" i="2"/>
  <c r="X256" i="2"/>
  <c r="E257" i="2"/>
  <c r="F257" i="2"/>
  <c r="I257" i="2"/>
  <c r="J257" i="2"/>
  <c r="L257" i="2"/>
  <c r="M257" i="2"/>
  <c r="N257" i="2"/>
  <c r="Q257" i="2"/>
  <c r="R257" i="2"/>
  <c r="S257" i="2"/>
  <c r="T257" i="2"/>
  <c r="U257" i="2"/>
  <c r="V257" i="2"/>
  <c r="X257" i="2"/>
  <c r="F258" i="2"/>
  <c r="I258" i="2"/>
  <c r="I270" i="2" s="1"/>
  <c r="L270" i="2" s="1"/>
  <c r="J258" i="2"/>
  <c r="J270" i="2" s="1"/>
  <c r="N258" i="2"/>
  <c r="Q258" i="2"/>
  <c r="R258" i="2"/>
  <c r="V258" i="2"/>
  <c r="W258" i="2"/>
  <c r="X258" i="2"/>
  <c r="F259" i="2"/>
  <c r="I259" i="2"/>
  <c r="J259" i="2"/>
  <c r="L259" i="2"/>
  <c r="M259" i="2"/>
  <c r="N259" i="2"/>
  <c r="Q259" i="2"/>
  <c r="R259" i="2"/>
  <c r="S259" i="2"/>
  <c r="T259" i="2"/>
  <c r="V259" i="2"/>
  <c r="W259" i="2"/>
  <c r="X259" i="2"/>
  <c r="J260" i="2"/>
  <c r="R260" i="2"/>
  <c r="X260" i="2"/>
  <c r="E268" i="2"/>
  <c r="F268" i="2"/>
  <c r="H268" i="2" s="1"/>
  <c r="E269" i="2"/>
  <c r="I269" i="2"/>
  <c r="J269" i="2"/>
  <c r="L269" i="2"/>
  <c r="F270" i="2"/>
  <c r="F271" i="2"/>
  <c r="I271" i="2"/>
  <c r="J271" i="2"/>
  <c r="L271" i="2"/>
  <c r="F304" i="2"/>
  <c r="F305" i="2"/>
  <c r="F307" i="2"/>
  <c r="E312" i="2"/>
  <c r="F312" i="2"/>
  <c r="E314" i="2"/>
  <c r="H314" i="2" s="1"/>
  <c r="F314" i="2"/>
  <c r="G315" i="2"/>
  <c r="J322" i="2"/>
  <c r="J324" i="2" s="1"/>
  <c r="L322" i="2"/>
  <c r="J323" i="2"/>
  <c r="L323" i="2"/>
  <c r="F324" i="2"/>
  <c r="H324" i="2"/>
  <c r="I324" i="2"/>
  <c r="L324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T335" i="2"/>
  <c r="V335" i="2"/>
  <c r="R336" i="2"/>
  <c r="T336" i="2"/>
  <c r="T337" i="2"/>
  <c r="T339" i="2" s="1"/>
  <c r="T341" i="2" s="1"/>
  <c r="V337" i="2"/>
  <c r="T338" i="2"/>
  <c r="V338" i="2" s="1"/>
  <c r="H339" i="2"/>
  <c r="I339" i="2"/>
  <c r="I342" i="2" s="1"/>
  <c r="L339" i="2"/>
  <c r="V339" i="2"/>
  <c r="N340" i="2"/>
  <c r="R340" i="2"/>
  <c r="T340" i="2"/>
  <c r="L341" i="2"/>
  <c r="N341" i="2" s="1"/>
  <c r="P341" i="2"/>
  <c r="R341" i="2" s="1"/>
  <c r="L342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K377" i="2"/>
  <c r="K378" i="2"/>
  <c r="G13" i="3"/>
  <c r="H13" i="3"/>
  <c r="K13" i="3"/>
  <c r="L13" i="3"/>
  <c r="G14" i="3"/>
  <c r="H14" i="3"/>
  <c r="K14" i="3"/>
  <c r="L14" i="3"/>
  <c r="G16" i="3"/>
  <c r="H16" i="3"/>
  <c r="K16" i="3"/>
  <c r="L16" i="3"/>
  <c r="G17" i="3"/>
  <c r="H17" i="3"/>
  <c r="K17" i="3"/>
  <c r="L17" i="3"/>
  <c r="G19" i="3"/>
  <c r="H19" i="3"/>
  <c r="K19" i="3"/>
  <c r="L19" i="3"/>
  <c r="O19" i="3"/>
  <c r="P19" i="3"/>
  <c r="O20" i="3"/>
  <c r="P20" i="3"/>
  <c r="S20" i="3"/>
  <c r="T20" i="3"/>
  <c r="G22" i="3"/>
  <c r="H22" i="3"/>
  <c r="K22" i="3"/>
  <c r="L22" i="3"/>
  <c r="G24" i="3"/>
  <c r="H24" i="3"/>
  <c r="K24" i="3"/>
  <c r="L24" i="3"/>
  <c r="O24" i="3"/>
  <c r="P24" i="3"/>
  <c r="S24" i="3"/>
  <c r="T24" i="3"/>
  <c r="G25" i="3"/>
  <c r="H25" i="3"/>
  <c r="K25" i="3"/>
  <c r="L25" i="3"/>
  <c r="G27" i="3"/>
  <c r="H27" i="3"/>
  <c r="K27" i="3"/>
  <c r="L27" i="3"/>
  <c r="G29" i="3"/>
  <c r="H29" i="3"/>
  <c r="K29" i="3"/>
  <c r="L29" i="3"/>
  <c r="G30" i="3"/>
  <c r="H30" i="3"/>
  <c r="G34" i="3"/>
  <c r="H34" i="3"/>
  <c r="K34" i="3"/>
  <c r="L34" i="3"/>
  <c r="G35" i="3"/>
  <c r="H35" i="3"/>
  <c r="K35" i="3"/>
  <c r="L35" i="3"/>
  <c r="G50" i="3"/>
  <c r="H50" i="3"/>
  <c r="K50" i="3"/>
  <c r="L50" i="3"/>
  <c r="G65" i="3"/>
  <c r="H65" i="3"/>
  <c r="K65" i="3"/>
  <c r="L65" i="3"/>
  <c r="G67" i="3"/>
  <c r="H67" i="3"/>
  <c r="K67" i="3"/>
  <c r="L67" i="3"/>
  <c r="G71" i="3"/>
  <c r="H71" i="3"/>
  <c r="K71" i="3"/>
  <c r="L71" i="3"/>
  <c r="G73" i="3"/>
  <c r="H73" i="3"/>
  <c r="K73" i="3"/>
  <c r="L73" i="3"/>
  <c r="G74" i="3"/>
  <c r="H74" i="3"/>
  <c r="K74" i="3"/>
  <c r="L74" i="3"/>
  <c r="G80" i="3"/>
  <c r="H80" i="3"/>
  <c r="K80" i="3"/>
  <c r="L80" i="3"/>
  <c r="G81" i="3"/>
  <c r="H81" i="3"/>
  <c r="K81" i="3"/>
  <c r="L81" i="3"/>
  <c r="S81" i="3"/>
  <c r="T81" i="3"/>
  <c r="E82" i="3"/>
  <c r="G82" i="3" s="1"/>
  <c r="F82" i="3"/>
  <c r="H82" i="3"/>
  <c r="I82" i="3"/>
  <c r="I244" i="3" s="1"/>
  <c r="J82" i="3"/>
  <c r="K82" i="3"/>
  <c r="M82" i="3"/>
  <c r="O82" i="3" s="1"/>
  <c r="N82" i="3"/>
  <c r="P82" i="3"/>
  <c r="Q82" i="3"/>
  <c r="Q244" i="3" s="1"/>
  <c r="R82" i="3"/>
  <c r="S82" i="3"/>
  <c r="U82" i="3"/>
  <c r="V82" i="3"/>
  <c r="W82" i="3"/>
  <c r="X82" i="3"/>
  <c r="G83" i="3"/>
  <c r="H83" i="3"/>
  <c r="K83" i="3"/>
  <c r="L83" i="3"/>
  <c r="O83" i="3"/>
  <c r="P83" i="3"/>
  <c r="S83" i="3"/>
  <c r="T83" i="3"/>
  <c r="G84" i="3"/>
  <c r="H84" i="3"/>
  <c r="K84" i="3"/>
  <c r="L84" i="3"/>
  <c r="G87" i="3"/>
  <c r="H87" i="3"/>
  <c r="K87" i="3"/>
  <c r="L87" i="3"/>
  <c r="G89" i="3"/>
  <c r="H89" i="3"/>
  <c r="K89" i="3"/>
  <c r="L89" i="3"/>
  <c r="G100" i="3"/>
  <c r="H100" i="3"/>
  <c r="K100" i="3"/>
  <c r="L100" i="3"/>
  <c r="G106" i="3"/>
  <c r="H106" i="3"/>
  <c r="K106" i="3"/>
  <c r="L106" i="3"/>
  <c r="G109" i="3"/>
  <c r="H109" i="3"/>
  <c r="K109" i="3"/>
  <c r="L109" i="3"/>
  <c r="G110" i="3"/>
  <c r="H110" i="3"/>
  <c r="K110" i="3"/>
  <c r="L110" i="3"/>
  <c r="G111" i="3"/>
  <c r="H111" i="3"/>
  <c r="K111" i="3"/>
  <c r="L111" i="3"/>
  <c r="G128" i="3"/>
  <c r="H128" i="3"/>
  <c r="K128" i="3"/>
  <c r="L128" i="3"/>
  <c r="G129" i="3"/>
  <c r="H129" i="3"/>
  <c r="E137" i="3"/>
  <c r="F137" i="3"/>
  <c r="G137" i="3" s="1"/>
  <c r="G257" i="3" s="1"/>
  <c r="H137" i="3"/>
  <c r="I137" i="3"/>
  <c r="J137" i="3"/>
  <c r="M137" i="3"/>
  <c r="N137" i="3"/>
  <c r="Q137" i="3"/>
  <c r="R137" i="3"/>
  <c r="U137" i="3"/>
  <c r="V137" i="3"/>
  <c r="W137" i="3"/>
  <c r="X137" i="3"/>
  <c r="G138" i="3"/>
  <c r="H138" i="3"/>
  <c r="K138" i="3"/>
  <c r="L138" i="3"/>
  <c r="G141" i="3"/>
  <c r="H141" i="3"/>
  <c r="K141" i="3"/>
  <c r="L141" i="3"/>
  <c r="G147" i="3"/>
  <c r="H147" i="3"/>
  <c r="K147" i="3"/>
  <c r="L147" i="3"/>
  <c r="G148" i="3"/>
  <c r="H148" i="3"/>
  <c r="K148" i="3"/>
  <c r="L148" i="3"/>
  <c r="G157" i="3"/>
  <c r="H157" i="3"/>
  <c r="K157" i="3"/>
  <c r="L157" i="3"/>
  <c r="G158" i="3"/>
  <c r="H158" i="3"/>
  <c r="K158" i="3"/>
  <c r="L158" i="3"/>
  <c r="G170" i="3"/>
  <c r="H170" i="3"/>
  <c r="K170" i="3"/>
  <c r="L170" i="3"/>
  <c r="G171" i="3"/>
  <c r="H171" i="3"/>
  <c r="K171" i="3"/>
  <c r="L171" i="3"/>
  <c r="G172" i="3"/>
  <c r="H172" i="3"/>
  <c r="K172" i="3"/>
  <c r="L172" i="3"/>
  <c r="O172" i="3"/>
  <c r="P172" i="3"/>
  <c r="S172" i="3"/>
  <c r="T172" i="3"/>
  <c r="G173" i="3"/>
  <c r="H173" i="3"/>
  <c r="G176" i="3"/>
  <c r="H176" i="3"/>
  <c r="K176" i="3"/>
  <c r="L176" i="3"/>
  <c r="G179" i="3"/>
  <c r="H179" i="3"/>
  <c r="K179" i="3"/>
  <c r="L179" i="3"/>
  <c r="O179" i="3"/>
  <c r="P179" i="3"/>
  <c r="S179" i="3"/>
  <c r="T179" i="3"/>
  <c r="E181" i="3"/>
  <c r="E258" i="3" s="1"/>
  <c r="F181" i="3"/>
  <c r="I181" i="3"/>
  <c r="K181" i="3" s="1"/>
  <c r="J181" i="3"/>
  <c r="L181" i="3"/>
  <c r="M181" i="3"/>
  <c r="M258" i="3" s="1"/>
  <c r="N181" i="3"/>
  <c r="P181" i="3" s="1"/>
  <c r="P258" i="3" s="1"/>
  <c r="Q181" i="3"/>
  <c r="S181" i="3" s="1"/>
  <c r="S258" i="3" s="1"/>
  <c r="K270" i="3" s="1"/>
  <c r="R181" i="3"/>
  <c r="T181" i="3"/>
  <c r="U181" i="3"/>
  <c r="U258" i="3" s="1"/>
  <c r="V181" i="3"/>
  <c r="W181" i="3"/>
  <c r="X181" i="3"/>
  <c r="G182" i="3"/>
  <c r="H182" i="3"/>
  <c r="K182" i="3"/>
  <c r="L182" i="3"/>
  <c r="G186" i="3"/>
  <c r="H186" i="3"/>
  <c r="K186" i="3"/>
  <c r="L186" i="3"/>
  <c r="O187" i="3"/>
  <c r="P187" i="3"/>
  <c r="S187" i="3"/>
  <c r="T187" i="3"/>
  <c r="G191" i="3"/>
  <c r="H191" i="3"/>
  <c r="G192" i="3"/>
  <c r="H192" i="3"/>
  <c r="K192" i="3"/>
  <c r="L192" i="3"/>
  <c r="O192" i="3"/>
  <c r="P192" i="3"/>
  <c r="G216" i="3"/>
  <c r="H216" i="3"/>
  <c r="K216" i="3"/>
  <c r="L216" i="3"/>
  <c r="G218" i="3"/>
  <c r="H218" i="3"/>
  <c r="K218" i="3"/>
  <c r="L218" i="3"/>
  <c r="G226" i="3"/>
  <c r="H226" i="3"/>
  <c r="K226" i="3"/>
  <c r="L226" i="3"/>
  <c r="G235" i="3"/>
  <c r="H235" i="3"/>
  <c r="K235" i="3"/>
  <c r="L235" i="3"/>
  <c r="G236" i="3"/>
  <c r="H236" i="3"/>
  <c r="K236" i="3"/>
  <c r="L236" i="3"/>
  <c r="G237" i="3"/>
  <c r="H237" i="3"/>
  <c r="K237" i="3"/>
  <c r="L237" i="3"/>
  <c r="E243" i="3"/>
  <c r="G243" i="3" s="1"/>
  <c r="G259" i="3" s="1"/>
  <c r="G271" i="3" s="1"/>
  <c r="F243" i="3"/>
  <c r="H243" i="3" s="1"/>
  <c r="I243" i="3"/>
  <c r="K243" i="3" s="1"/>
  <c r="J243" i="3"/>
  <c r="L243" i="3"/>
  <c r="L259" i="3" s="1"/>
  <c r="M243" i="3"/>
  <c r="O243" i="3" s="1"/>
  <c r="O259" i="3" s="1"/>
  <c r="N243" i="3"/>
  <c r="Q243" i="3"/>
  <c r="S243" i="3" s="1"/>
  <c r="R243" i="3"/>
  <c r="T243" i="3"/>
  <c r="U243" i="3"/>
  <c r="V243" i="3"/>
  <c r="W243" i="3"/>
  <c r="W244" i="3" s="1"/>
  <c r="X243" i="3"/>
  <c r="B244" i="3"/>
  <c r="C244" i="3"/>
  <c r="D244" i="3"/>
  <c r="E244" i="3"/>
  <c r="E260" i="3" s="1"/>
  <c r="U244" i="3"/>
  <c r="E256" i="3"/>
  <c r="F256" i="3"/>
  <c r="G256" i="3"/>
  <c r="H256" i="3"/>
  <c r="I256" i="3"/>
  <c r="J256" i="3"/>
  <c r="M256" i="3"/>
  <c r="N256" i="3"/>
  <c r="O256" i="3"/>
  <c r="P256" i="3"/>
  <c r="Q256" i="3"/>
  <c r="R256" i="3"/>
  <c r="S256" i="3"/>
  <c r="U256" i="3"/>
  <c r="V256" i="3"/>
  <c r="W256" i="3"/>
  <c r="X256" i="3"/>
  <c r="E257" i="3"/>
  <c r="F257" i="3"/>
  <c r="H257" i="3" s="1"/>
  <c r="J257" i="3"/>
  <c r="M257" i="3"/>
  <c r="E269" i="3" s="1"/>
  <c r="R257" i="3"/>
  <c r="U257" i="3"/>
  <c r="V257" i="3"/>
  <c r="W257" i="3"/>
  <c r="I258" i="3"/>
  <c r="J258" i="3"/>
  <c r="J270" i="3" s="1"/>
  <c r="L270" i="3" s="1"/>
  <c r="K258" i="3"/>
  <c r="L258" i="3"/>
  <c r="N258" i="3"/>
  <c r="Q258" i="3"/>
  <c r="R258" i="3"/>
  <c r="T258" i="3"/>
  <c r="V258" i="3"/>
  <c r="W258" i="3"/>
  <c r="X258" i="3"/>
  <c r="E259" i="3"/>
  <c r="F259" i="3"/>
  <c r="H259" i="3"/>
  <c r="I259" i="3"/>
  <c r="J259" i="3"/>
  <c r="K259" i="3"/>
  <c r="N259" i="3"/>
  <c r="Q259" i="3"/>
  <c r="R259" i="3"/>
  <c r="S259" i="3"/>
  <c r="T259" i="3"/>
  <c r="U259" i="3"/>
  <c r="X259" i="3"/>
  <c r="I260" i="3"/>
  <c r="I272" i="3" s="1"/>
  <c r="Q260" i="3"/>
  <c r="U260" i="3"/>
  <c r="E268" i="3"/>
  <c r="F268" i="3"/>
  <c r="H268" i="3" s="1"/>
  <c r="I268" i="3"/>
  <c r="J268" i="3"/>
  <c r="L268" i="3" s="1"/>
  <c r="J269" i="3"/>
  <c r="E270" i="3"/>
  <c r="I270" i="3"/>
  <c r="F271" i="3"/>
  <c r="I271" i="3"/>
  <c r="J271" i="3"/>
  <c r="L271" i="3" s="1"/>
  <c r="K271" i="3"/>
  <c r="E304" i="3"/>
  <c r="E305" i="3"/>
  <c r="E307" i="3"/>
  <c r="F311" i="3"/>
  <c r="G315" i="3"/>
  <c r="J322" i="3"/>
  <c r="L322" i="3"/>
  <c r="J323" i="3"/>
  <c r="J324" i="3" s="1"/>
  <c r="L323" i="3"/>
  <c r="F324" i="3"/>
  <c r="H324" i="3"/>
  <c r="I324" i="3"/>
  <c r="L324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T335" i="3"/>
  <c r="T339" i="3" s="1"/>
  <c r="R336" i="3"/>
  <c r="T336" i="3"/>
  <c r="N337" i="3"/>
  <c r="R337" i="3"/>
  <c r="T337" i="3"/>
  <c r="T338" i="3"/>
  <c r="H339" i="3"/>
  <c r="I339" i="3" s="1"/>
  <c r="I342" i="3" s="1"/>
  <c r="L339" i="3"/>
  <c r="M339" i="3" s="1"/>
  <c r="M342" i="3" s="1"/>
  <c r="R340" i="3"/>
  <c r="T340" i="3"/>
  <c r="L341" i="3"/>
  <c r="N341" i="3" s="1"/>
  <c r="P341" i="3"/>
  <c r="R338" i="3" s="1"/>
  <c r="R341" i="3"/>
  <c r="L342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K377" i="3"/>
  <c r="K378" i="3"/>
  <c r="G13" i="4"/>
  <c r="H13" i="4"/>
  <c r="K13" i="4"/>
  <c r="L13" i="4"/>
  <c r="G14" i="4"/>
  <c r="H14" i="4"/>
  <c r="K14" i="4"/>
  <c r="L14" i="4"/>
  <c r="G16" i="4"/>
  <c r="H16" i="4"/>
  <c r="K16" i="4"/>
  <c r="L16" i="4"/>
  <c r="G17" i="4"/>
  <c r="H17" i="4"/>
  <c r="K17" i="4"/>
  <c r="L17" i="4"/>
  <c r="G19" i="4"/>
  <c r="H19" i="4"/>
  <c r="K19" i="4"/>
  <c r="L19" i="4"/>
  <c r="O19" i="4"/>
  <c r="P19" i="4"/>
  <c r="O20" i="4"/>
  <c r="P20" i="4"/>
  <c r="S20" i="4"/>
  <c r="T20" i="4"/>
  <c r="G22" i="4"/>
  <c r="H22" i="4"/>
  <c r="K22" i="4"/>
  <c r="L22" i="4"/>
  <c r="G24" i="4"/>
  <c r="H24" i="4"/>
  <c r="K24" i="4"/>
  <c r="L24" i="4"/>
  <c r="O24" i="4"/>
  <c r="P24" i="4"/>
  <c r="S24" i="4"/>
  <c r="T24" i="4"/>
  <c r="G25" i="4"/>
  <c r="H25" i="4"/>
  <c r="K25" i="4"/>
  <c r="L25" i="4"/>
  <c r="G27" i="4"/>
  <c r="H27" i="4"/>
  <c r="K27" i="4"/>
  <c r="L27" i="4"/>
  <c r="G29" i="4"/>
  <c r="H29" i="4"/>
  <c r="K29" i="4"/>
  <c r="L29" i="4"/>
  <c r="G30" i="4"/>
  <c r="H30" i="4"/>
  <c r="G34" i="4"/>
  <c r="H34" i="4"/>
  <c r="K34" i="4"/>
  <c r="L34" i="4"/>
  <c r="G35" i="4"/>
  <c r="H35" i="4"/>
  <c r="K35" i="4"/>
  <c r="L35" i="4"/>
  <c r="G50" i="4"/>
  <c r="H50" i="4"/>
  <c r="K50" i="4"/>
  <c r="L50" i="4"/>
  <c r="G65" i="4"/>
  <c r="H65" i="4"/>
  <c r="K65" i="4"/>
  <c r="L65" i="4"/>
  <c r="G67" i="4"/>
  <c r="H67" i="4"/>
  <c r="K67" i="4"/>
  <c r="L67" i="4"/>
  <c r="G71" i="4"/>
  <c r="H71" i="4"/>
  <c r="K71" i="4"/>
  <c r="L71" i="4"/>
  <c r="G73" i="4"/>
  <c r="H73" i="4"/>
  <c r="K73" i="4"/>
  <c r="L73" i="4"/>
  <c r="G74" i="4"/>
  <c r="H74" i="4"/>
  <c r="K74" i="4"/>
  <c r="L74" i="4"/>
  <c r="G80" i="4"/>
  <c r="H80" i="4"/>
  <c r="K80" i="4"/>
  <c r="L80" i="4"/>
  <c r="G81" i="4"/>
  <c r="H81" i="4"/>
  <c r="K81" i="4"/>
  <c r="L81" i="4"/>
  <c r="S81" i="4"/>
  <c r="T81" i="4"/>
  <c r="E82" i="4"/>
  <c r="F82" i="4"/>
  <c r="G82" i="4"/>
  <c r="H82" i="4"/>
  <c r="I82" i="4"/>
  <c r="J82" i="4"/>
  <c r="L82" i="4" s="1"/>
  <c r="L256" i="4" s="1"/>
  <c r="K82" i="4"/>
  <c r="M82" i="4"/>
  <c r="N82" i="4"/>
  <c r="O82" i="4"/>
  <c r="P82" i="4"/>
  <c r="Q82" i="4"/>
  <c r="R82" i="4"/>
  <c r="T82" i="4" s="1"/>
  <c r="T256" i="4" s="1"/>
  <c r="S82" i="4"/>
  <c r="U82" i="4"/>
  <c r="V82" i="4"/>
  <c r="W82" i="4"/>
  <c r="X82" i="4"/>
  <c r="G83" i="4"/>
  <c r="H83" i="4"/>
  <c r="K83" i="4"/>
  <c r="L83" i="4"/>
  <c r="O83" i="4"/>
  <c r="P83" i="4"/>
  <c r="S83" i="4"/>
  <c r="T83" i="4"/>
  <c r="G84" i="4"/>
  <c r="H84" i="4"/>
  <c r="K84" i="4"/>
  <c r="L84" i="4"/>
  <c r="G87" i="4"/>
  <c r="H87" i="4"/>
  <c r="K87" i="4"/>
  <c r="L87" i="4"/>
  <c r="G89" i="4"/>
  <c r="H89" i="4"/>
  <c r="K89" i="4"/>
  <c r="L89" i="4"/>
  <c r="G100" i="4"/>
  <c r="H100" i="4"/>
  <c r="K100" i="4"/>
  <c r="L100" i="4"/>
  <c r="G106" i="4"/>
  <c r="H106" i="4"/>
  <c r="K106" i="4"/>
  <c r="L106" i="4"/>
  <c r="G109" i="4"/>
  <c r="H109" i="4"/>
  <c r="K109" i="4"/>
  <c r="L109" i="4"/>
  <c r="G110" i="4"/>
  <c r="H110" i="4"/>
  <c r="K110" i="4"/>
  <c r="L110" i="4"/>
  <c r="G111" i="4"/>
  <c r="H111" i="4"/>
  <c r="K111" i="4"/>
  <c r="L111" i="4"/>
  <c r="G128" i="4"/>
  <c r="H128" i="4"/>
  <c r="K128" i="4"/>
  <c r="L128" i="4"/>
  <c r="G129" i="4"/>
  <c r="H129" i="4"/>
  <c r="E137" i="4"/>
  <c r="F137" i="4"/>
  <c r="I137" i="4"/>
  <c r="K137" i="4" s="1"/>
  <c r="J137" i="4"/>
  <c r="M137" i="4"/>
  <c r="N137" i="4"/>
  <c r="Q137" i="4"/>
  <c r="S137" i="4" s="1"/>
  <c r="R137" i="4"/>
  <c r="U137" i="4"/>
  <c r="V137" i="4"/>
  <c r="W137" i="4"/>
  <c r="X137" i="4"/>
  <c r="G138" i="4"/>
  <c r="H138" i="4"/>
  <c r="K138" i="4"/>
  <c r="L138" i="4"/>
  <c r="G141" i="4"/>
  <c r="H141" i="4"/>
  <c r="K141" i="4"/>
  <c r="L141" i="4"/>
  <c r="G147" i="4"/>
  <c r="H147" i="4"/>
  <c r="K147" i="4"/>
  <c r="L147" i="4"/>
  <c r="G148" i="4"/>
  <c r="H148" i="4"/>
  <c r="K148" i="4"/>
  <c r="L148" i="4"/>
  <c r="G157" i="4"/>
  <c r="H157" i="4"/>
  <c r="K157" i="4"/>
  <c r="L157" i="4"/>
  <c r="G158" i="4"/>
  <c r="H158" i="4"/>
  <c r="K158" i="4"/>
  <c r="L158" i="4"/>
  <c r="G170" i="4"/>
  <c r="H170" i="4"/>
  <c r="K170" i="4"/>
  <c r="L170" i="4"/>
  <c r="G171" i="4"/>
  <c r="H171" i="4"/>
  <c r="K171" i="4"/>
  <c r="L171" i="4"/>
  <c r="G172" i="4"/>
  <c r="H172" i="4"/>
  <c r="K172" i="4"/>
  <c r="L172" i="4"/>
  <c r="O172" i="4"/>
  <c r="P172" i="4"/>
  <c r="S172" i="4"/>
  <c r="T172" i="4"/>
  <c r="G173" i="4"/>
  <c r="H173" i="4"/>
  <c r="G176" i="4"/>
  <c r="H176" i="4"/>
  <c r="K176" i="4"/>
  <c r="L176" i="4"/>
  <c r="G179" i="4"/>
  <c r="H179" i="4"/>
  <c r="K179" i="4"/>
  <c r="L179" i="4"/>
  <c r="O179" i="4"/>
  <c r="P179" i="4"/>
  <c r="S179" i="4"/>
  <c r="T179" i="4"/>
  <c r="E181" i="4"/>
  <c r="F181" i="4"/>
  <c r="H181" i="4" s="1"/>
  <c r="G181" i="4"/>
  <c r="I181" i="4"/>
  <c r="J181" i="4"/>
  <c r="K181" i="4"/>
  <c r="K258" i="4" s="1"/>
  <c r="K270" i="4" s="1"/>
  <c r="L181" i="4"/>
  <c r="M181" i="4"/>
  <c r="N181" i="4"/>
  <c r="P181" i="4" s="1"/>
  <c r="O181" i="4"/>
  <c r="Q181" i="4"/>
  <c r="R181" i="4"/>
  <c r="S181" i="4"/>
  <c r="S258" i="4" s="1"/>
  <c r="T181" i="4"/>
  <c r="U181" i="4"/>
  <c r="V181" i="4"/>
  <c r="W181" i="4"/>
  <c r="X181" i="4"/>
  <c r="G182" i="4"/>
  <c r="H182" i="4"/>
  <c r="K182" i="4"/>
  <c r="L182" i="4"/>
  <c r="G186" i="4"/>
  <c r="H186" i="4"/>
  <c r="K186" i="4"/>
  <c r="L186" i="4"/>
  <c r="O187" i="4"/>
  <c r="P187" i="4"/>
  <c r="S187" i="4"/>
  <c r="T187" i="4"/>
  <c r="G191" i="4"/>
  <c r="H191" i="4"/>
  <c r="G192" i="4"/>
  <c r="H192" i="4"/>
  <c r="K192" i="4"/>
  <c r="L192" i="4"/>
  <c r="O192" i="4"/>
  <c r="P192" i="4"/>
  <c r="G216" i="4"/>
  <c r="H216" i="4"/>
  <c r="K216" i="4"/>
  <c r="L216" i="4"/>
  <c r="G218" i="4"/>
  <c r="H218" i="4"/>
  <c r="K218" i="4"/>
  <c r="L218" i="4"/>
  <c r="G226" i="4"/>
  <c r="H226" i="4"/>
  <c r="K226" i="4"/>
  <c r="L226" i="4"/>
  <c r="G235" i="4"/>
  <c r="H235" i="4"/>
  <c r="K235" i="4"/>
  <c r="L235" i="4"/>
  <c r="G236" i="4"/>
  <c r="H236" i="4"/>
  <c r="K236" i="4"/>
  <c r="L236" i="4"/>
  <c r="G237" i="4"/>
  <c r="H237" i="4"/>
  <c r="K237" i="4"/>
  <c r="L237" i="4"/>
  <c r="E243" i="4"/>
  <c r="F243" i="4"/>
  <c r="H243" i="4" s="1"/>
  <c r="H259" i="4" s="1"/>
  <c r="G243" i="4"/>
  <c r="I243" i="4"/>
  <c r="I244" i="4" s="1"/>
  <c r="J243" i="4"/>
  <c r="L243" i="4" s="1"/>
  <c r="K243" i="4"/>
  <c r="K259" i="4" s="1"/>
  <c r="K271" i="4" s="1"/>
  <c r="M243" i="4"/>
  <c r="N243" i="4"/>
  <c r="P243" i="4" s="1"/>
  <c r="P259" i="4" s="1"/>
  <c r="O243" i="4"/>
  <c r="Q243" i="4"/>
  <c r="Q244" i="4" s="1"/>
  <c r="R243" i="4"/>
  <c r="T243" i="4" s="1"/>
  <c r="S243" i="4"/>
  <c r="S259" i="4" s="1"/>
  <c r="U243" i="4"/>
  <c r="V243" i="4"/>
  <c r="W243" i="4"/>
  <c r="X243" i="4"/>
  <c r="B244" i="4"/>
  <c r="C244" i="4"/>
  <c r="D244" i="4"/>
  <c r="F244" i="4"/>
  <c r="J244" i="4"/>
  <c r="L244" i="4"/>
  <c r="L260" i="4" s="1"/>
  <c r="N244" i="4"/>
  <c r="R244" i="4"/>
  <c r="T244" i="4"/>
  <c r="T260" i="4" s="1"/>
  <c r="V244" i="4"/>
  <c r="X244" i="4"/>
  <c r="E256" i="4"/>
  <c r="F256" i="4"/>
  <c r="H256" i="4"/>
  <c r="I256" i="4"/>
  <c r="J256" i="4"/>
  <c r="K256" i="4"/>
  <c r="M256" i="4"/>
  <c r="N256" i="4"/>
  <c r="P256" i="4"/>
  <c r="Q256" i="4"/>
  <c r="R256" i="4"/>
  <c r="S256" i="4"/>
  <c r="U256" i="4"/>
  <c r="V256" i="4"/>
  <c r="X256" i="4"/>
  <c r="F257" i="4"/>
  <c r="I257" i="4"/>
  <c r="J257" i="4"/>
  <c r="N257" i="4"/>
  <c r="Q257" i="4"/>
  <c r="R257" i="4"/>
  <c r="V257" i="4"/>
  <c r="W257" i="4"/>
  <c r="X257" i="4"/>
  <c r="E258" i="4"/>
  <c r="F258" i="4"/>
  <c r="G258" i="4"/>
  <c r="G270" i="4" s="1"/>
  <c r="H258" i="4"/>
  <c r="I258" i="4"/>
  <c r="J258" i="4"/>
  <c r="L258" i="4"/>
  <c r="M258" i="4"/>
  <c r="N258" i="4"/>
  <c r="O258" i="4"/>
  <c r="P258" i="4"/>
  <c r="Q258" i="4"/>
  <c r="R258" i="4"/>
  <c r="T258" i="4"/>
  <c r="U258" i="4"/>
  <c r="V258" i="4"/>
  <c r="W258" i="4"/>
  <c r="X258" i="4"/>
  <c r="E259" i="4"/>
  <c r="F259" i="4"/>
  <c r="G259" i="4"/>
  <c r="I259" i="4"/>
  <c r="J259" i="4"/>
  <c r="L259" i="4"/>
  <c r="M259" i="4"/>
  <c r="N259" i="4"/>
  <c r="O259" i="4"/>
  <c r="Q259" i="4"/>
  <c r="R259" i="4"/>
  <c r="T259" i="4"/>
  <c r="U259" i="4"/>
  <c r="V259" i="4"/>
  <c r="W259" i="4"/>
  <c r="X259" i="4"/>
  <c r="F260" i="4"/>
  <c r="J260" i="4"/>
  <c r="N260" i="4"/>
  <c r="R260" i="4"/>
  <c r="V260" i="4"/>
  <c r="X260" i="4"/>
  <c r="E268" i="4"/>
  <c r="F268" i="4"/>
  <c r="H268" i="4"/>
  <c r="I268" i="4"/>
  <c r="J268" i="4"/>
  <c r="K268" i="4"/>
  <c r="L268" i="4"/>
  <c r="F269" i="4"/>
  <c r="I269" i="4"/>
  <c r="J269" i="4"/>
  <c r="L269" i="4"/>
  <c r="E270" i="4"/>
  <c r="F270" i="4"/>
  <c r="H270" i="4"/>
  <c r="I270" i="4"/>
  <c r="J270" i="4"/>
  <c r="L270" i="4"/>
  <c r="E271" i="4"/>
  <c r="F271" i="4"/>
  <c r="G271" i="4"/>
  <c r="H271" i="4"/>
  <c r="I271" i="4"/>
  <c r="J271" i="4"/>
  <c r="L271" i="4"/>
  <c r="F272" i="4"/>
  <c r="J272" i="4"/>
  <c r="F304" i="4"/>
  <c r="E311" i="4" s="1"/>
  <c r="F305" i="4"/>
  <c r="E312" i="4" s="1"/>
  <c r="H312" i="4" s="1"/>
  <c r="F306" i="4"/>
  <c r="F307" i="4"/>
  <c r="F308" i="4"/>
  <c r="F312" i="4"/>
  <c r="E313" i="4"/>
  <c r="E314" i="4"/>
  <c r="H314" i="4" s="1"/>
  <c r="F314" i="4"/>
  <c r="G315" i="4"/>
  <c r="J322" i="4"/>
  <c r="L322" i="4"/>
  <c r="J323" i="4"/>
  <c r="L323" i="4"/>
  <c r="F324" i="4"/>
  <c r="H324" i="4"/>
  <c r="I324" i="4"/>
  <c r="J324" i="4"/>
  <c r="L324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Z331" i="4"/>
  <c r="AA331" i="4"/>
  <c r="T335" i="4"/>
  <c r="J336" i="4"/>
  <c r="R336" i="4"/>
  <c r="T336" i="4"/>
  <c r="R337" i="4"/>
  <c r="T337" i="4"/>
  <c r="R338" i="4"/>
  <c r="T338" i="4"/>
  <c r="H339" i="4"/>
  <c r="H341" i="4" s="1"/>
  <c r="I339" i="4"/>
  <c r="I342" i="4" s="1"/>
  <c r="L339" i="4"/>
  <c r="M339" i="4" s="1"/>
  <c r="N339" i="4"/>
  <c r="J340" i="4"/>
  <c r="R340" i="4"/>
  <c r="T340" i="4"/>
  <c r="L341" i="4"/>
  <c r="N338" i="4" s="1"/>
  <c r="N341" i="4"/>
  <c r="P341" i="4"/>
  <c r="R335" i="4" s="1"/>
  <c r="R341" i="4"/>
  <c r="L342" i="4"/>
  <c r="M342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AA348" i="4"/>
  <c r="P371" i="4"/>
  <c r="K377" i="4"/>
  <c r="K379" i="4" s="1"/>
  <c r="K378" i="4"/>
  <c r="P378" i="4"/>
  <c r="S378" i="4" s="1"/>
  <c r="G13" i="5"/>
  <c r="H13" i="5"/>
  <c r="K13" i="5"/>
  <c r="L13" i="5"/>
  <c r="G14" i="5"/>
  <c r="H14" i="5"/>
  <c r="K14" i="5"/>
  <c r="L14" i="5"/>
  <c r="G16" i="5"/>
  <c r="H16" i="5"/>
  <c r="K16" i="5"/>
  <c r="L16" i="5"/>
  <c r="G17" i="5"/>
  <c r="H17" i="5"/>
  <c r="K17" i="5"/>
  <c r="L17" i="5"/>
  <c r="G19" i="5"/>
  <c r="H19" i="5"/>
  <c r="K19" i="5"/>
  <c r="L19" i="5"/>
  <c r="O19" i="5"/>
  <c r="P19" i="5"/>
  <c r="O20" i="5"/>
  <c r="P20" i="5"/>
  <c r="S20" i="5"/>
  <c r="T20" i="5"/>
  <c r="G22" i="5"/>
  <c r="H22" i="5"/>
  <c r="K22" i="5"/>
  <c r="L22" i="5"/>
  <c r="G24" i="5"/>
  <c r="H24" i="5"/>
  <c r="K24" i="5"/>
  <c r="L24" i="5"/>
  <c r="O24" i="5"/>
  <c r="P24" i="5"/>
  <c r="S24" i="5"/>
  <c r="T24" i="5"/>
  <c r="G25" i="5"/>
  <c r="H25" i="5"/>
  <c r="K25" i="5"/>
  <c r="L25" i="5"/>
  <c r="G27" i="5"/>
  <c r="H27" i="5"/>
  <c r="K27" i="5"/>
  <c r="L27" i="5"/>
  <c r="G29" i="5"/>
  <c r="H29" i="5"/>
  <c r="K29" i="5"/>
  <c r="L29" i="5"/>
  <c r="G30" i="5"/>
  <c r="H30" i="5"/>
  <c r="G34" i="5"/>
  <c r="H34" i="5"/>
  <c r="K34" i="5"/>
  <c r="L34" i="5"/>
  <c r="G35" i="5"/>
  <c r="H35" i="5"/>
  <c r="K35" i="5"/>
  <c r="L35" i="5"/>
  <c r="G50" i="5"/>
  <c r="H50" i="5"/>
  <c r="K50" i="5"/>
  <c r="L50" i="5"/>
  <c r="G65" i="5"/>
  <c r="H65" i="5"/>
  <c r="K65" i="5"/>
  <c r="L65" i="5"/>
  <c r="G67" i="5"/>
  <c r="H67" i="5"/>
  <c r="K67" i="5"/>
  <c r="L67" i="5"/>
  <c r="G71" i="5"/>
  <c r="H71" i="5"/>
  <c r="K71" i="5"/>
  <c r="L71" i="5"/>
  <c r="G73" i="5"/>
  <c r="H73" i="5"/>
  <c r="K73" i="5"/>
  <c r="L73" i="5"/>
  <c r="G74" i="5"/>
  <c r="H74" i="5"/>
  <c r="K74" i="5"/>
  <c r="L74" i="5"/>
  <c r="G80" i="5"/>
  <c r="H80" i="5"/>
  <c r="K80" i="5"/>
  <c r="L80" i="5"/>
  <c r="G81" i="5"/>
  <c r="H81" i="5"/>
  <c r="K81" i="5"/>
  <c r="L81" i="5"/>
  <c r="S81" i="5"/>
  <c r="T81" i="5"/>
  <c r="E82" i="5"/>
  <c r="G82" i="5" s="1"/>
  <c r="F82" i="5"/>
  <c r="I82" i="5"/>
  <c r="J82" i="5"/>
  <c r="M82" i="5"/>
  <c r="O82" i="5" s="1"/>
  <c r="N82" i="5"/>
  <c r="Q82" i="5"/>
  <c r="R82" i="5"/>
  <c r="T82" i="5" s="1"/>
  <c r="T256" i="5" s="1"/>
  <c r="U82" i="5"/>
  <c r="V82" i="5"/>
  <c r="W82" i="5"/>
  <c r="X82" i="5"/>
  <c r="G83" i="5"/>
  <c r="H83" i="5"/>
  <c r="K83" i="5"/>
  <c r="L83" i="5"/>
  <c r="O83" i="5"/>
  <c r="P83" i="5"/>
  <c r="S83" i="5"/>
  <c r="T83" i="5"/>
  <c r="G84" i="5"/>
  <c r="H84" i="5"/>
  <c r="K84" i="5"/>
  <c r="L84" i="5"/>
  <c r="G87" i="5"/>
  <c r="H87" i="5"/>
  <c r="K87" i="5"/>
  <c r="L87" i="5"/>
  <c r="G89" i="5"/>
  <c r="H89" i="5"/>
  <c r="K89" i="5"/>
  <c r="L89" i="5"/>
  <c r="G100" i="5"/>
  <c r="H100" i="5"/>
  <c r="K100" i="5"/>
  <c r="L100" i="5"/>
  <c r="G106" i="5"/>
  <c r="H106" i="5"/>
  <c r="K106" i="5"/>
  <c r="L106" i="5"/>
  <c r="G109" i="5"/>
  <c r="H109" i="5"/>
  <c r="K109" i="5"/>
  <c r="L109" i="5"/>
  <c r="G110" i="5"/>
  <c r="H110" i="5"/>
  <c r="K110" i="5"/>
  <c r="L110" i="5"/>
  <c r="G111" i="5"/>
  <c r="H111" i="5"/>
  <c r="K111" i="5"/>
  <c r="L111" i="5"/>
  <c r="G128" i="5"/>
  <c r="H128" i="5"/>
  <c r="K128" i="5"/>
  <c r="L128" i="5"/>
  <c r="G129" i="5"/>
  <c r="H129" i="5"/>
  <c r="E137" i="5"/>
  <c r="F137" i="5"/>
  <c r="H137" i="5" s="1"/>
  <c r="G137" i="5"/>
  <c r="G257" i="5" s="1"/>
  <c r="G269" i="5" s="1"/>
  <c r="I137" i="5"/>
  <c r="J137" i="5"/>
  <c r="L137" i="5" s="1"/>
  <c r="K137" i="5"/>
  <c r="M137" i="5"/>
  <c r="N137" i="5"/>
  <c r="P137" i="5" s="1"/>
  <c r="P257" i="5" s="1"/>
  <c r="O137" i="5"/>
  <c r="O257" i="5" s="1"/>
  <c r="Q137" i="5"/>
  <c r="R137" i="5"/>
  <c r="T137" i="5" s="1"/>
  <c r="T257" i="5" s="1"/>
  <c r="S137" i="5"/>
  <c r="U137" i="5"/>
  <c r="V137" i="5"/>
  <c r="W137" i="5"/>
  <c r="X137" i="5"/>
  <c r="G138" i="5"/>
  <c r="H138" i="5"/>
  <c r="K138" i="5"/>
  <c r="L138" i="5"/>
  <c r="G141" i="5"/>
  <c r="H141" i="5"/>
  <c r="K141" i="5"/>
  <c r="L141" i="5"/>
  <c r="G147" i="5"/>
  <c r="H147" i="5"/>
  <c r="K147" i="5"/>
  <c r="L147" i="5"/>
  <c r="G148" i="5"/>
  <c r="H148" i="5"/>
  <c r="K148" i="5"/>
  <c r="L148" i="5"/>
  <c r="G157" i="5"/>
  <c r="H157" i="5"/>
  <c r="K157" i="5"/>
  <c r="L157" i="5"/>
  <c r="G158" i="5"/>
  <c r="H158" i="5"/>
  <c r="K158" i="5"/>
  <c r="L158" i="5"/>
  <c r="G170" i="5"/>
  <c r="H170" i="5"/>
  <c r="K170" i="5"/>
  <c r="L170" i="5"/>
  <c r="G171" i="5"/>
  <c r="H171" i="5"/>
  <c r="K171" i="5"/>
  <c r="L171" i="5"/>
  <c r="G172" i="5"/>
  <c r="H172" i="5"/>
  <c r="K172" i="5"/>
  <c r="L172" i="5"/>
  <c r="O172" i="5"/>
  <c r="P172" i="5"/>
  <c r="S172" i="5"/>
  <c r="T172" i="5"/>
  <c r="G173" i="5"/>
  <c r="H173" i="5"/>
  <c r="G176" i="5"/>
  <c r="H176" i="5"/>
  <c r="K176" i="5"/>
  <c r="L176" i="5"/>
  <c r="G179" i="5"/>
  <c r="H179" i="5"/>
  <c r="K179" i="5"/>
  <c r="L179" i="5"/>
  <c r="O179" i="5"/>
  <c r="P179" i="5"/>
  <c r="S179" i="5"/>
  <c r="T179" i="5"/>
  <c r="E181" i="5"/>
  <c r="F181" i="5"/>
  <c r="I181" i="5"/>
  <c r="K181" i="5" s="1"/>
  <c r="K258" i="5" s="1"/>
  <c r="J181" i="5"/>
  <c r="M181" i="5"/>
  <c r="N181" i="5"/>
  <c r="Q181" i="5"/>
  <c r="S181" i="5" s="1"/>
  <c r="R181" i="5"/>
  <c r="U181" i="5"/>
  <c r="V181" i="5"/>
  <c r="W181" i="5"/>
  <c r="X181" i="5"/>
  <c r="G182" i="5"/>
  <c r="H182" i="5"/>
  <c r="K182" i="5"/>
  <c r="L182" i="5"/>
  <c r="G186" i="5"/>
  <c r="H186" i="5"/>
  <c r="K186" i="5"/>
  <c r="L186" i="5"/>
  <c r="O187" i="5"/>
  <c r="P187" i="5"/>
  <c r="S187" i="5"/>
  <c r="T187" i="5"/>
  <c r="G191" i="5"/>
  <c r="H191" i="5"/>
  <c r="G192" i="5"/>
  <c r="H192" i="5"/>
  <c r="K192" i="5"/>
  <c r="L192" i="5"/>
  <c r="O192" i="5"/>
  <c r="P192" i="5"/>
  <c r="G216" i="5"/>
  <c r="H216" i="5"/>
  <c r="K216" i="5"/>
  <c r="L216" i="5"/>
  <c r="G218" i="5"/>
  <c r="H218" i="5"/>
  <c r="K218" i="5"/>
  <c r="L218" i="5"/>
  <c r="G226" i="5"/>
  <c r="H226" i="5"/>
  <c r="K226" i="5"/>
  <c r="L226" i="5"/>
  <c r="G235" i="5"/>
  <c r="H235" i="5"/>
  <c r="K235" i="5"/>
  <c r="L235" i="5"/>
  <c r="G236" i="5"/>
  <c r="H236" i="5"/>
  <c r="K236" i="5"/>
  <c r="L236" i="5"/>
  <c r="G237" i="5"/>
  <c r="H237" i="5"/>
  <c r="K237" i="5"/>
  <c r="L237" i="5"/>
  <c r="E243" i="5"/>
  <c r="F243" i="5"/>
  <c r="I243" i="5"/>
  <c r="I259" i="5" s="1"/>
  <c r="J243" i="5"/>
  <c r="M243" i="5"/>
  <c r="N243" i="5"/>
  <c r="Q243" i="5"/>
  <c r="Q259" i="5" s="1"/>
  <c r="R243" i="5"/>
  <c r="T243" i="5" s="1"/>
  <c r="U243" i="5"/>
  <c r="U259" i="5" s="1"/>
  <c r="V243" i="5"/>
  <c r="W243" i="5"/>
  <c r="X243" i="5"/>
  <c r="B244" i="5"/>
  <c r="C244" i="5"/>
  <c r="D244" i="5"/>
  <c r="F244" i="5"/>
  <c r="J244" i="5"/>
  <c r="N244" i="5"/>
  <c r="N260" i="5" s="1"/>
  <c r="R244" i="5"/>
  <c r="V244" i="5"/>
  <c r="X244" i="5"/>
  <c r="E256" i="5"/>
  <c r="F256" i="5"/>
  <c r="J256" i="5"/>
  <c r="M256" i="5"/>
  <c r="N256" i="5"/>
  <c r="R256" i="5"/>
  <c r="U256" i="5"/>
  <c r="V256" i="5"/>
  <c r="W256" i="5"/>
  <c r="X256" i="5"/>
  <c r="E257" i="5"/>
  <c r="F257" i="5"/>
  <c r="H257" i="5" s="1"/>
  <c r="I257" i="5"/>
  <c r="J257" i="5"/>
  <c r="K257" i="5"/>
  <c r="L257" i="5"/>
  <c r="M257" i="5"/>
  <c r="N257" i="5"/>
  <c r="Q257" i="5"/>
  <c r="R257" i="5"/>
  <c r="S257" i="5"/>
  <c r="U257" i="5"/>
  <c r="V257" i="5"/>
  <c r="X257" i="5"/>
  <c r="F258" i="5"/>
  <c r="I258" i="5"/>
  <c r="J258" i="5"/>
  <c r="N258" i="5"/>
  <c r="Q258" i="5"/>
  <c r="R258" i="5"/>
  <c r="S258" i="5"/>
  <c r="K270" i="5" s="1"/>
  <c r="V258" i="5"/>
  <c r="W258" i="5"/>
  <c r="X258" i="5"/>
  <c r="F259" i="5"/>
  <c r="J259" i="5"/>
  <c r="J271" i="5" s="1"/>
  <c r="L271" i="5" s="1"/>
  <c r="N259" i="5"/>
  <c r="R259" i="5"/>
  <c r="T259" i="5"/>
  <c r="V259" i="5"/>
  <c r="W259" i="5"/>
  <c r="X259" i="5"/>
  <c r="R260" i="5"/>
  <c r="V260" i="5"/>
  <c r="X260" i="5"/>
  <c r="E268" i="5"/>
  <c r="J268" i="5"/>
  <c r="E269" i="5"/>
  <c r="F269" i="5"/>
  <c r="H269" i="5" s="1"/>
  <c r="I269" i="5"/>
  <c r="J269" i="5"/>
  <c r="L269" i="5" s="1"/>
  <c r="K269" i="5"/>
  <c r="F270" i="5"/>
  <c r="I270" i="5"/>
  <c r="J270" i="5"/>
  <c r="L270" i="5" s="1"/>
  <c r="F271" i="5"/>
  <c r="I271" i="5"/>
  <c r="F304" i="5"/>
  <c r="F306" i="5"/>
  <c r="F307" i="5"/>
  <c r="F312" i="5"/>
  <c r="F314" i="5"/>
  <c r="G315" i="5"/>
  <c r="J322" i="5"/>
  <c r="L322" i="5"/>
  <c r="J323" i="5"/>
  <c r="L323" i="5"/>
  <c r="F324" i="5"/>
  <c r="H324" i="5"/>
  <c r="I324" i="5"/>
  <c r="J324" i="5"/>
  <c r="L324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Y331" i="5"/>
  <c r="Z331" i="5"/>
  <c r="AA331" i="5"/>
  <c r="R335" i="5"/>
  <c r="T335" i="5"/>
  <c r="J336" i="5"/>
  <c r="R336" i="5"/>
  <c r="T336" i="5"/>
  <c r="R337" i="5"/>
  <c r="T337" i="5"/>
  <c r="J338" i="5"/>
  <c r="R338" i="5"/>
  <c r="T338" i="5"/>
  <c r="H339" i="5"/>
  <c r="J339" i="5" s="1"/>
  <c r="I339" i="5"/>
  <c r="L339" i="5"/>
  <c r="M339" i="5" s="1"/>
  <c r="M342" i="5" s="1"/>
  <c r="R339" i="5"/>
  <c r="J340" i="5"/>
  <c r="R340" i="5"/>
  <c r="T340" i="5"/>
  <c r="H341" i="5"/>
  <c r="J335" i="5" s="1"/>
  <c r="J341" i="5"/>
  <c r="P341" i="5"/>
  <c r="R341" i="5"/>
  <c r="H342" i="5"/>
  <c r="I342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Z348" i="5"/>
  <c r="AA348" i="5"/>
  <c r="P374" i="5"/>
  <c r="S374" i="5" s="1"/>
  <c r="K377" i="5"/>
  <c r="K378" i="5"/>
  <c r="K379" i="5"/>
  <c r="P371" i="5" s="1"/>
  <c r="G13" i="6"/>
  <c r="H13" i="6"/>
  <c r="K13" i="6"/>
  <c r="L13" i="6"/>
  <c r="G14" i="6"/>
  <c r="H14" i="6"/>
  <c r="K14" i="6"/>
  <c r="L14" i="6"/>
  <c r="G16" i="6"/>
  <c r="H16" i="6"/>
  <c r="K16" i="6"/>
  <c r="L16" i="6"/>
  <c r="G17" i="6"/>
  <c r="H17" i="6"/>
  <c r="K17" i="6"/>
  <c r="L17" i="6"/>
  <c r="G19" i="6"/>
  <c r="H19" i="6"/>
  <c r="K19" i="6"/>
  <c r="L19" i="6"/>
  <c r="O19" i="6"/>
  <c r="P19" i="6"/>
  <c r="O20" i="6"/>
  <c r="P20" i="6"/>
  <c r="S20" i="6"/>
  <c r="T20" i="6"/>
  <c r="G22" i="6"/>
  <c r="H22" i="6"/>
  <c r="K22" i="6"/>
  <c r="L22" i="6"/>
  <c r="G24" i="6"/>
  <c r="H24" i="6"/>
  <c r="K24" i="6"/>
  <c r="L24" i="6"/>
  <c r="O24" i="6"/>
  <c r="P24" i="6"/>
  <c r="S24" i="6"/>
  <c r="T24" i="6"/>
  <c r="G25" i="6"/>
  <c r="H25" i="6"/>
  <c r="K25" i="6"/>
  <c r="L25" i="6"/>
  <c r="G27" i="6"/>
  <c r="H27" i="6"/>
  <c r="K27" i="6"/>
  <c r="L27" i="6"/>
  <c r="G29" i="6"/>
  <c r="H29" i="6"/>
  <c r="K29" i="6"/>
  <c r="L29" i="6"/>
  <c r="G30" i="6"/>
  <c r="H30" i="6"/>
  <c r="G34" i="6"/>
  <c r="H34" i="6"/>
  <c r="K34" i="6"/>
  <c r="L34" i="6"/>
  <c r="G35" i="6"/>
  <c r="H35" i="6"/>
  <c r="K35" i="6"/>
  <c r="L35" i="6"/>
  <c r="G50" i="6"/>
  <c r="H50" i="6"/>
  <c r="K50" i="6"/>
  <c r="L50" i="6"/>
  <c r="G65" i="6"/>
  <c r="H65" i="6"/>
  <c r="K65" i="6"/>
  <c r="L65" i="6"/>
  <c r="G67" i="6"/>
  <c r="H67" i="6"/>
  <c r="K67" i="6"/>
  <c r="L67" i="6"/>
  <c r="G71" i="6"/>
  <c r="H71" i="6"/>
  <c r="K71" i="6"/>
  <c r="L71" i="6"/>
  <c r="G73" i="6"/>
  <c r="H73" i="6"/>
  <c r="K73" i="6"/>
  <c r="L73" i="6"/>
  <c r="G74" i="6"/>
  <c r="H74" i="6"/>
  <c r="K74" i="6"/>
  <c r="L74" i="6"/>
  <c r="G80" i="6"/>
  <c r="H80" i="6"/>
  <c r="K80" i="6"/>
  <c r="L80" i="6"/>
  <c r="G81" i="6"/>
  <c r="H81" i="6"/>
  <c r="K81" i="6"/>
  <c r="L81" i="6"/>
  <c r="S81" i="6"/>
  <c r="T81" i="6"/>
  <c r="E82" i="6"/>
  <c r="F82" i="6"/>
  <c r="H82" i="6" s="1"/>
  <c r="G82" i="6"/>
  <c r="I82" i="6"/>
  <c r="J82" i="6"/>
  <c r="L82" i="6" s="1"/>
  <c r="L256" i="6" s="1"/>
  <c r="K82" i="6"/>
  <c r="K256" i="6" s="1"/>
  <c r="K268" i="6" s="1"/>
  <c r="M82" i="6"/>
  <c r="N82" i="6"/>
  <c r="P82" i="6" s="1"/>
  <c r="O82" i="6"/>
  <c r="Q82" i="6"/>
  <c r="R82" i="6"/>
  <c r="T82" i="6" s="1"/>
  <c r="T256" i="6" s="1"/>
  <c r="S82" i="6"/>
  <c r="S256" i="6" s="1"/>
  <c r="U82" i="6"/>
  <c r="V82" i="6"/>
  <c r="W82" i="6"/>
  <c r="X82" i="6"/>
  <c r="G83" i="6"/>
  <c r="H83" i="6"/>
  <c r="K83" i="6"/>
  <c r="L83" i="6"/>
  <c r="O83" i="6"/>
  <c r="P83" i="6"/>
  <c r="S83" i="6"/>
  <c r="T83" i="6"/>
  <c r="G84" i="6"/>
  <c r="H84" i="6"/>
  <c r="K84" i="6"/>
  <c r="L84" i="6"/>
  <c r="G87" i="6"/>
  <c r="H87" i="6"/>
  <c r="K87" i="6"/>
  <c r="L87" i="6"/>
  <c r="G89" i="6"/>
  <c r="H89" i="6"/>
  <c r="K89" i="6"/>
  <c r="L89" i="6"/>
  <c r="G100" i="6"/>
  <c r="H100" i="6"/>
  <c r="K100" i="6"/>
  <c r="L100" i="6"/>
  <c r="G106" i="6"/>
  <c r="H106" i="6"/>
  <c r="K106" i="6"/>
  <c r="L106" i="6"/>
  <c r="G109" i="6"/>
  <c r="H109" i="6"/>
  <c r="K109" i="6"/>
  <c r="L109" i="6"/>
  <c r="G110" i="6"/>
  <c r="H110" i="6"/>
  <c r="K110" i="6"/>
  <c r="L110" i="6"/>
  <c r="G111" i="6"/>
  <c r="H111" i="6"/>
  <c r="K111" i="6"/>
  <c r="L111" i="6"/>
  <c r="G128" i="6"/>
  <c r="H128" i="6"/>
  <c r="K128" i="6"/>
  <c r="L128" i="6"/>
  <c r="G129" i="6"/>
  <c r="H129" i="6"/>
  <c r="E137" i="6"/>
  <c r="F137" i="6"/>
  <c r="I137" i="6"/>
  <c r="I244" i="6" s="1"/>
  <c r="J137" i="6"/>
  <c r="M137" i="6"/>
  <c r="N137" i="6"/>
  <c r="Q137" i="6"/>
  <c r="Q244" i="6" s="1"/>
  <c r="R137" i="6"/>
  <c r="U137" i="6"/>
  <c r="V137" i="6"/>
  <c r="W137" i="6"/>
  <c r="X137" i="6"/>
  <c r="G138" i="6"/>
  <c r="H138" i="6"/>
  <c r="K138" i="6"/>
  <c r="L138" i="6"/>
  <c r="G141" i="6"/>
  <c r="H141" i="6"/>
  <c r="K141" i="6"/>
  <c r="L141" i="6"/>
  <c r="G147" i="6"/>
  <c r="H147" i="6"/>
  <c r="K147" i="6"/>
  <c r="L147" i="6"/>
  <c r="G148" i="6"/>
  <c r="H148" i="6"/>
  <c r="K148" i="6"/>
  <c r="L148" i="6"/>
  <c r="G157" i="6"/>
  <c r="H157" i="6"/>
  <c r="K157" i="6"/>
  <c r="L157" i="6"/>
  <c r="G158" i="6"/>
  <c r="H158" i="6"/>
  <c r="K158" i="6"/>
  <c r="L158" i="6"/>
  <c r="G170" i="6"/>
  <c r="H170" i="6"/>
  <c r="K170" i="6"/>
  <c r="L170" i="6"/>
  <c r="G171" i="6"/>
  <c r="H171" i="6"/>
  <c r="K171" i="6"/>
  <c r="L171" i="6"/>
  <c r="G172" i="6"/>
  <c r="H172" i="6"/>
  <c r="K172" i="6"/>
  <c r="L172" i="6"/>
  <c r="O172" i="6"/>
  <c r="P172" i="6"/>
  <c r="S172" i="6"/>
  <c r="T172" i="6"/>
  <c r="G173" i="6"/>
  <c r="H173" i="6"/>
  <c r="G176" i="6"/>
  <c r="H176" i="6"/>
  <c r="K176" i="6"/>
  <c r="L176" i="6"/>
  <c r="G179" i="6"/>
  <c r="H179" i="6"/>
  <c r="K179" i="6"/>
  <c r="L179" i="6"/>
  <c r="O179" i="6"/>
  <c r="P179" i="6"/>
  <c r="S179" i="6"/>
  <c r="T179" i="6"/>
  <c r="E181" i="6"/>
  <c r="F181" i="6"/>
  <c r="H181" i="6" s="1"/>
  <c r="H258" i="6" s="1"/>
  <c r="G181" i="6"/>
  <c r="G258" i="6" s="1"/>
  <c r="I181" i="6"/>
  <c r="J181" i="6"/>
  <c r="L181" i="6" s="1"/>
  <c r="L258" i="6" s="1"/>
  <c r="K181" i="6"/>
  <c r="K258" i="6" s="1"/>
  <c r="K270" i="6" s="1"/>
  <c r="M181" i="6"/>
  <c r="N181" i="6"/>
  <c r="P181" i="6" s="1"/>
  <c r="O181" i="6"/>
  <c r="O258" i="6" s="1"/>
  <c r="Q181" i="6"/>
  <c r="R181" i="6"/>
  <c r="T181" i="6" s="1"/>
  <c r="T258" i="6" s="1"/>
  <c r="S181" i="6"/>
  <c r="S258" i="6" s="1"/>
  <c r="U181" i="6"/>
  <c r="V181" i="6"/>
  <c r="W181" i="6"/>
  <c r="W258" i="6" s="1"/>
  <c r="X181" i="6"/>
  <c r="G182" i="6"/>
  <c r="H182" i="6"/>
  <c r="K182" i="6"/>
  <c r="L182" i="6"/>
  <c r="G186" i="6"/>
  <c r="H186" i="6"/>
  <c r="K186" i="6"/>
  <c r="L186" i="6"/>
  <c r="O187" i="6"/>
  <c r="P187" i="6"/>
  <c r="S187" i="6"/>
  <c r="T187" i="6"/>
  <c r="G191" i="6"/>
  <c r="H191" i="6"/>
  <c r="G192" i="6"/>
  <c r="H192" i="6"/>
  <c r="K192" i="6"/>
  <c r="L192" i="6"/>
  <c r="O192" i="6"/>
  <c r="P192" i="6"/>
  <c r="G216" i="6"/>
  <c r="H216" i="6"/>
  <c r="K216" i="6"/>
  <c r="L216" i="6"/>
  <c r="G218" i="6"/>
  <c r="H218" i="6"/>
  <c r="K218" i="6"/>
  <c r="L218" i="6"/>
  <c r="G226" i="6"/>
  <c r="H226" i="6"/>
  <c r="K226" i="6"/>
  <c r="L226" i="6"/>
  <c r="G235" i="6"/>
  <c r="H235" i="6"/>
  <c r="K235" i="6"/>
  <c r="L235" i="6"/>
  <c r="G236" i="6"/>
  <c r="H236" i="6"/>
  <c r="K236" i="6"/>
  <c r="L236" i="6"/>
  <c r="G237" i="6"/>
  <c r="H237" i="6"/>
  <c r="K237" i="6"/>
  <c r="L237" i="6"/>
  <c r="E243" i="6"/>
  <c r="F243" i="6"/>
  <c r="H243" i="6" s="1"/>
  <c r="H259" i="6" s="1"/>
  <c r="G243" i="6"/>
  <c r="G259" i="6" s="1"/>
  <c r="G271" i="6" s="1"/>
  <c r="I243" i="6"/>
  <c r="J243" i="6"/>
  <c r="L243" i="6" s="1"/>
  <c r="L259" i="6" s="1"/>
  <c r="K243" i="6"/>
  <c r="K259" i="6" s="1"/>
  <c r="K271" i="6" s="1"/>
  <c r="M243" i="6"/>
  <c r="N243" i="6"/>
  <c r="P243" i="6" s="1"/>
  <c r="P259" i="6" s="1"/>
  <c r="O243" i="6"/>
  <c r="O259" i="6" s="1"/>
  <c r="Q243" i="6"/>
  <c r="R243" i="6"/>
  <c r="T243" i="6" s="1"/>
  <c r="T259" i="6" s="1"/>
  <c r="S243" i="6"/>
  <c r="S259" i="6" s="1"/>
  <c r="U243" i="6"/>
  <c r="V243" i="6"/>
  <c r="W243" i="6"/>
  <c r="W259" i="6" s="1"/>
  <c r="X243" i="6"/>
  <c r="B244" i="6"/>
  <c r="C244" i="6"/>
  <c r="D244" i="6"/>
  <c r="F244" i="6"/>
  <c r="J244" i="6"/>
  <c r="N244" i="6"/>
  <c r="R244" i="6"/>
  <c r="T244" i="6"/>
  <c r="T260" i="6" s="1"/>
  <c r="V244" i="6"/>
  <c r="X244" i="6"/>
  <c r="E256" i="6"/>
  <c r="F256" i="6"/>
  <c r="H256" i="6"/>
  <c r="I256" i="6"/>
  <c r="J256" i="6"/>
  <c r="M256" i="6"/>
  <c r="N256" i="6"/>
  <c r="P256" i="6"/>
  <c r="Q256" i="6"/>
  <c r="R256" i="6"/>
  <c r="U256" i="6"/>
  <c r="V256" i="6"/>
  <c r="X256" i="6"/>
  <c r="F257" i="6"/>
  <c r="J257" i="6"/>
  <c r="N257" i="6"/>
  <c r="R257" i="6"/>
  <c r="V257" i="6"/>
  <c r="W257" i="6"/>
  <c r="X257" i="6"/>
  <c r="E258" i="6"/>
  <c r="F258" i="6"/>
  <c r="I258" i="6"/>
  <c r="J258" i="6"/>
  <c r="M258" i="6"/>
  <c r="N258" i="6"/>
  <c r="P258" i="6"/>
  <c r="Q258" i="6"/>
  <c r="R258" i="6"/>
  <c r="U258" i="6"/>
  <c r="V258" i="6"/>
  <c r="X258" i="6"/>
  <c r="E259" i="6"/>
  <c r="F259" i="6"/>
  <c r="I259" i="6"/>
  <c r="J259" i="6"/>
  <c r="M259" i="6"/>
  <c r="N259" i="6"/>
  <c r="Q259" i="6"/>
  <c r="R259" i="6"/>
  <c r="U259" i="6"/>
  <c r="V259" i="6"/>
  <c r="X259" i="6"/>
  <c r="F260" i="6"/>
  <c r="J260" i="6"/>
  <c r="N260" i="6"/>
  <c r="R260" i="6"/>
  <c r="V260" i="6"/>
  <c r="X260" i="6"/>
  <c r="E268" i="6"/>
  <c r="F268" i="6"/>
  <c r="H268" i="6"/>
  <c r="I268" i="6"/>
  <c r="J268" i="6"/>
  <c r="L268" i="6"/>
  <c r="F269" i="6"/>
  <c r="J269" i="6"/>
  <c r="E270" i="6"/>
  <c r="F270" i="6"/>
  <c r="H270" i="6"/>
  <c r="I270" i="6"/>
  <c r="J270" i="6"/>
  <c r="L270" i="6"/>
  <c r="E271" i="6"/>
  <c r="F271" i="6"/>
  <c r="H271" i="6"/>
  <c r="I271" i="6"/>
  <c r="J271" i="6"/>
  <c r="L271" i="6"/>
  <c r="F272" i="6"/>
  <c r="J272" i="6"/>
  <c r="F304" i="6"/>
  <c r="E311" i="6" s="1"/>
  <c r="F305" i="6"/>
  <c r="E312" i="6" s="1"/>
  <c r="H312" i="6" s="1"/>
  <c r="F306" i="6"/>
  <c r="F307" i="6"/>
  <c r="F308" i="6" s="1"/>
  <c r="F312" i="6"/>
  <c r="E313" i="6"/>
  <c r="E314" i="6"/>
  <c r="H314" i="6" s="1"/>
  <c r="F314" i="6"/>
  <c r="G315" i="6"/>
  <c r="J322" i="6"/>
  <c r="L322" i="6"/>
  <c r="J323" i="6"/>
  <c r="L323" i="6"/>
  <c r="F324" i="6"/>
  <c r="H324" i="6"/>
  <c r="I324" i="6"/>
  <c r="J324" i="6"/>
  <c r="L324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Z331" i="6"/>
  <c r="AA331" i="6"/>
  <c r="N335" i="6"/>
  <c r="T335" i="6"/>
  <c r="R336" i="6"/>
  <c r="T336" i="6"/>
  <c r="R337" i="6"/>
  <c r="T337" i="6"/>
  <c r="R338" i="6"/>
  <c r="T338" i="6"/>
  <c r="H339" i="6"/>
  <c r="H341" i="6" s="1"/>
  <c r="J336" i="6" s="1"/>
  <c r="I339" i="6"/>
  <c r="I342" i="6" s="1"/>
  <c r="L339" i="6"/>
  <c r="M339" i="6" s="1"/>
  <c r="M342" i="6" s="1"/>
  <c r="N339" i="6"/>
  <c r="R339" i="6"/>
  <c r="R340" i="6"/>
  <c r="T340" i="6"/>
  <c r="L341" i="6"/>
  <c r="N338" i="6" s="1"/>
  <c r="N341" i="6"/>
  <c r="P341" i="6"/>
  <c r="R335" i="6" s="1"/>
  <c r="R341" i="6"/>
  <c r="L342" i="6"/>
  <c r="E348" i="6"/>
  <c r="F348" i="6"/>
  <c r="G348" i="6"/>
  <c r="H348" i="6"/>
  <c r="I348" i="6"/>
  <c r="J348" i="6"/>
  <c r="K348" i="6"/>
  <c r="L348" i="6"/>
  <c r="M348" i="6"/>
  <c r="N348" i="6"/>
  <c r="O348" i="6"/>
  <c r="P348" i="6"/>
  <c r="Q348" i="6"/>
  <c r="R348" i="6"/>
  <c r="S348" i="6"/>
  <c r="T348" i="6"/>
  <c r="U348" i="6"/>
  <c r="V348" i="6"/>
  <c r="W348" i="6"/>
  <c r="X348" i="6"/>
  <c r="Y348" i="6"/>
  <c r="Z348" i="6"/>
  <c r="AA348" i="6"/>
  <c r="P375" i="6"/>
  <c r="S375" i="6" s="1"/>
  <c r="K377" i="6"/>
  <c r="K379" i="6" s="1"/>
  <c r="P378" i="6" s="1"/>
  <c r="S378" i="6" s="1"/>
  <c r="K378" i="6"/>
  <c r="G13" i="7"/>
  <c r="H13" i="7"/>
  <c r="K13" i="7"/>
  <c r="L13" i="7"/>
  <c r="G14" i="7"/>
  <c r="H14" i="7"/>
  <c r="K14" i="7"/>
  <c r="L14" i="7"/>
  <c r="G16" i="7"/>
  <c r="H16" i="7"/>
  <c r="K16" i="7"/>
  <c r="L16" i="7"/>
  <c r="G17" i="7"/>
  <c r="H17" i="7"/>
  <c r="K17" i="7"/>
  <c r="L17" i="7"/>
  <c r="G19" i="7"/>
  <c r="H19" i="7"/>
  <c r="K19" i="7"/>
  <c r="L19" i="7"/>
  <c r="O19" i="7"/>
  <c r="P19" i="7"/>
  <c r="O20" i="7"/>
  <c r="P20" i="7"/>
  <c r="S20" i="7"/>
  <c r="T20" i="7"/>
  <c r="G22" i="7"/>
  <c r="H22" i="7"/>
  <c r="K22" i="7"/>
  <c r="L22" i="7"/>
  <c r="G24" i="7"/>
  <c r="H24" i="7"/>
  <c r="K24" i="7"/>
  <c r="L24" i="7"/>
  <c r="O24" i="7"/>
  <c r="P24" i="7"/>
  <c r="S24" i="7"/>
  <c r="T24" i="7"/>
  <c r="G25" i="7"/>
  <c r="H25" i="7"/>
  <c r="K25" i="7"/>
  <c r="L25" i="7"/>
  <c r="G27" i="7"/>
  <c r="H27" i="7"/>
  <c r="K27" i="7"/>
  <c r="L27" i="7"/>
  <c r="G29" i="7"/>
  <c r="H29" i="7"/>
  <c r="K29" i="7"/>
  <c r="L29" i="7"/>
  <c r="G30" i="7"/>
  <c r="H30" i="7"/>
  <c r="G34" i="7"/>
  <c r="H34" i="7"/>
  <c r="K34" i="7"/>
  <c r="L34" i="7"/>
  <c r="G35" i="7"/>
  <c r="H35" i="7"/>
  <c r="K35" i="7"/>
  <c r="L35" i="7"/>
  <c r="G50" i="7"/>
  <c r="H50" i="7"/>
  <c r="K50" i="7"/>
  <c r="L50" i="7"/>
  <c r="G65" i="7"/>
  <c r="H65" i="7"/>
  <c r="K65" i="7"/>
  <c r="L65" i="7"/>
  <c r="G67" i="7"/>
  <c r="H67" i="7"/>
  <c r="K67" i="7"/>
  <c r="L67" i="7"/>
  <c r="G71" i="7"/>
  <c r="H71" i="7"/>
  <c r="K71" i="7"/>
  <c r="L71" i="7"/>
  <c r="G73" i="7"/>
  <c r="H73" i="7"/>
  <c r="K73" i="7"/>
  <c r="L73" i="7"/>
  <c r="G74" i="7"/>
  <c r="H74" i="7"/>
  <c r="K74" i="7"/>
  <c r="L74" i="7"/>
  <c r="G80" i="7"/>
  <c r="H80" i="7"/>
  <c r="K80" i="7"/>
  <c r="L80" i="7"/>
  <c r="G81" i="7"/>
  <c r="H81" i="7"/>
  <c r="K81" i="7"/>
  <c r="L81" i="7"/>
  <c r="S81" i="7"/>
  <c r="T81" i="7"/>
  <c r="E82" i="7"/>
  <c r="E256" i="7" s="1"/>
  <c r="F82" i="7"/>
  <c r="I82" i="7"/>
  <c r="J82" i="7"/>
  <c r="M82" i="7"/>
  <c r="M256" i="7" s="1"/>
  <c r="N82" i="7"/>
  <c r="P82" i="7" s="1"/>
  <c r="P256" i="7" s="1"/>
  <c r="Q82" i="7"/>
  <c r="R82" i="7"/>
  <c r="U82" i="7"/>
  <c r="U256" i="7" s="1"/>
  <c r="V82" i="7"/>
  <c r="W82" i="7"/>
  <c r="X82" i="7"/>
  <c r="G83" i="7"/>
  <c r="H83" i="7"/>
  <c r="K83" i="7"/>
  <c r="L83" i="7"/>
  <c r="O83" i="7"/>
  <c r="P83" i="7"/>
  <c r="S83" i="7"/>
  <c r="T83" i="7"/>
  <c r="G84" i="7"/>
  <c r="H84" i="7"/>
  <c r="K84" i="7"/>
  <c r="L84" i="7"/>
  <c r="G87" i="7"/>
  <c r="H87" i="7"/>
  <c r="K87" i="7"/>
  <c r="L87" i="7"/>
  <c r="G89" i="7"/>
  <c r="H89" i="7"/>
  <c r="K89" i="7"/>
  <c r="L89" i="7"/>
  <c r="G100" i="7"/>
  <c r="H100" i="7"/>
  <c r="K100" i="7"/>
  <c r="L100" i="7"/>
  <c r="G106" i="7"/>
  <c r="H106" i="7"/>
  <c r="K106" i="7"/>
  <c r="L106" i="7"/>
  <c r="G109" i="7"/>
  <c r="H109" i="7"/>
  <c r="K109" i="7"/>
  <c r="L109" i="7"/>
  <c r="G110" i="7"/>
  <c r="H110" i="7"/>
  <c r="K110" i="7"/>
  <c r="L110" i="7"/>
  <c r="G111" i="7"/>
  <c r="H111" i="7"/>
  <c r="K111" i="7"/>
  <c r="L111" i="7"/>
  <c r="G128" i="7"/>
  <c r="H128" i="7"/>
  <c r="K128" i="7"/>
  <c r="L128" i="7"/>
  <c r="G129" i="7"/>
  <c r="H129" i="7"/>
  <c r="E137" i="7"/>
  <c r="F137" i="7"/>
  <c r="H137" i="7" s="1"/>
  <c r="G137" i="7"/>
  <c r="G257" i="7" s="1"/>
  <c r="I137" i="7"/>
  <c r="L137" i="7" s="1"/>
  <c r="L257" i="7" s="1"/>
  <c r="J137" i="7"/>
  <c r="K137" i="7"/>
  <c r="K257" i="7" s="1"/>
  <c r="K269" i="7" s="1"/>
  <c r="M137" i="7"/>
  <c r="N137" i="7"/>
  <c r="P137" i="7" s="1"/>
  <c r="P257" i="7" s="1"/>
  <c r="O137" i="7"/>
  <c r="O257" i="7" s="1"/>
  <c r="Q137" i="7"/>
  <c r="T137" i="7" s="1"/>
  <c r="T257" i="7" s="1"/>
  <c r="R137" i="7"/>
  <c r="S137" i="7"/>
  <c r="S257" i="7" s="1"/>
  <c r="U137" i="7"/>
  <c r="V137" i="7"/>
  <c r="W137" i="7"/>
  <c r="X137" i="7"/>
  <c r="G138" i="7"/>
  <c r="H138" i="7"/>
  <c r="K138" i="7"/>
  <c r="L138" i="7"/>
  <c r="G141" i="7"/>
  <c r="H141" i="7"/>
  <c r="K141" i="7"/>
  <c r="L141" i="7"/>
  <c r="G147" i="7"/>
  <c r="H147" i="7"/>
  <c r="K147" i="7"/>
  <c r="L147" i="7"/>
  <c r="G148" i="7"/>
  <c r="H148" i="7"/>
  <c r="K148" i="7"/>
  <c r="L148" i="7"/>
  <c r="G157" i="7"/>
  <c r="H157" i="7"/>
  <c r="K157" i="7"/>
  <c r="L157" i="7"/>
  <c r="G158" i="7"/>
  <c r="H158" i="7"/>
  <c r="K158" i="7"/>
  <c r="L158" i="7"/>
  <c r="G170" i="7"/>
  <c r="H170" i="7"/>
  <c r="K170" i="7"/>
  <c r="L170" i="7"/>
  <c r="G171" i="7"/>
  <c r="H171" i="7"/>
  <c r="K171" i="7"/>
  <c r="L171" i="7"/>
  <c r="G172" i="7"/>
  <c r="H172" i="7"/>
  <c r="K172" i="7"/>
  <c r="L172" i="7"/>
  <c r="O172" i="7"/>
  <c r="P172" i="7"/>
  <c r="S172" i="7"/>
  <c r="T172" i="7"/>
  <c r="G173" i="7"/>
  <c r="H173" i="7"/>
  <c r="G176" i="7"/>
  <c r="H176" i="7"/>
  <c r="K176" i="7"/>
  <c r="L176" i="7"/>
  <c r="G179" i="7"/>
  <c r="H179" i="7"/>
  <c r="K179" i="7"/>
  <c r="L179" i="7"/>
  <c r="O179" i="7"/>
  <c r="P179" i="7"/>
  <c r="S179" i="7"/>
  <c r="T179" i="7"/>
  <c r="E181" i="7"/>
  <c r="F181" i="7"/>
  <c r="I181" i="7"/>
  <c r="J181" i="7"/>
  <c r="M181" i="7"/>
  <c r="N181" i="7"/>
  <c r="Q181" i="7"/>
  <c r="R181" i="7"/>
  <c r="U181" i="7"/>
  <c r="U258" i="7" s="1"/>
  <c r="V181" i="7"/>
  <c r="W181" i="7"/>
  <c r="X181" i="7"/>
  <c r="G182" i="7"/>
  <c r="H182" i="7"/>
  <c r="K182" i="7"/>
  <c r="L182" i="7"/>
  <c r="G186" i="7"/>
  <c r="H186" i="7"/>
  <c r="K186" i="7"/>
  <c r="L186" i="7"/>
  <c r="O187" i="7"/>
  <c r="P187" i="7"/>
  <c r="S187" i="7"/>
  <c r="T187" i="7"/>
  <c r="G191" i="7"/>
  <c r="H191" i="7"/>
  <c r="G192" i="7"/>
  <c r="H192" i="7"/>
  <c r="K192" i="7"/>
  <c r="L192" i="7"/>
  <c r="O192" i="7"/>
  <c r="P192" i="7"/>
  <c r="G216" i="7"/>
  <c r="H216" i="7"/>
  <c r="K216" i="7"/>
  <c r="L216" i="7"/>
  <c r="G218" i="7"/>
  <c r="H218" i="7"/>
  <c r="K218" i="7"/>
  <c r="L218" i="7"/>
  <c r="G226" i="7"/>
  <c r="H226" i="7"/>
  <c r="K226" i="7"/>
  <c r="L226" i="7"/>
  <c r="G235" i="7"/>
  <c r="H235" i="7"/>
  <c r="K235" i="7"/>
  <c r="L235" i="7"/>
  <c r="G236" i="7"/>
  <c r="H236" i="7"/>
  <c r="K236" i="7"/>
  <c r="L236" i="7"/>
  <c r="G237" i="7"/>
  <c r="H237" i="7"/>
  <c r="K237" i="7"/>
  <c r="L237" i="7"/>
  <c r="E243" i="7"/>
  <c r="F243" i="7"/>
  <c r="I243" i="7"/>
  <c r="J243" i="7"/>
  <c r="M243" i="7"/>
  <c r="N243" i="7"/>
  <c r="Q243" i="7"/>
  <c r="R243" i="7"/>
  <c r="U243" i="7"/>
  <c r="U259" i="7" s="1"/>
  <c r="V243" i="7"/>
  <c r="W243" i="7"/>
  <c r="X243" i="7"/>
  <c r="B244" i="7"/>
  <c r="C244" i="7"/>
  <c r="D244" i="7"/>
  <c r="F244" i="7"/>
  <c r="J244" i="7"/>
  <c r="F305" i="7" s="1"/>
  <c r="N244" i="7"/>
  <c r="R244" i="7"/>
  <c r="V244" i="7"/>
  <c r="V260" i="7" s="1"/>
  <c r="X244" i="7"/>
  <c r="F256" i="7"/>
  <c r="J256" i="7"/>
  <c r="N256" i="7"/>
  <c r="F268" i="7" s="1"/>
  <c r="R256" i="7"/>
  <c r="V256" i="7"/>
  <c r="W256" i="7"/>
  <c r="X256" i="7"/>
  <c r="E257" i="7"/>
  <c r="F257" i="7"/>
  <c r="H257" i="7" s="1"/>
  <c r="I257" i="7"/>
  <c r="J257" i="7"/>
  <c r="M257" i="7"/>
  <c r="N257" i="7"/>
  <c r="Q257" i="7"/>
  <c r="R257" i="7"/>
  <c r="U257" i="7"/>
  <c r="V257" i="7"/>
  <c r="X257" i="7"/>
  <c r="F258" i="7"/>
  <c r="F270" i="7" s="1"/>
  <c r="J258" i="7"/>
  <c r="N258" i="7"/>
  <c r="R258" i="7"/>
  <c r="J270" i="7" s="1"/>
  <c r="V258" i="7"/>
  <c r="W258" i="7"/>
  <c r="X258" i="7"/>
  <c r="F259" i="7"/>
  <c r="F271" i="7" s="1"/>
  <c r="J259" i="7"/>
  <c r="N259" i="7"/>
  <c r="R259" i="7"/>
  <c r="V259" i="7"/>
  <c r="W259" i="7"/>
  <c r="X259" i="7"/>
  <c r="N260" i="7"/>
  <c r="X260" i="7"/>
  <c r="J268" i="7"/>
  <c r="E269" i="7"/>
  <c r="F269" i="7"/>
  <c r="H269" i="7" s="1"/>
  <c r="I269" i="7"/>
  <c r="J269" i="7"/>
  <c r="L269" i="7" s="1"/>
  <c r="J271" i="7"/>
  <c r="F304" i="7"/>
  <c r="F306" i="7"/>
  <c r="F312" i="7"/>
  <c r="F314" i="7"/>
  <c r="G315" i="7"/>
  <c r="J322" i="7"/>
  <c r="L322" i="7"/>
  <c r="J323" i="7"/>
  <c r="L323" i="7"/>
  <c r="F324" i="7"/>
  <c r="H324" i="7"/>
  <c r="I324" i="7"/>
  <c r="J324" i="7"/>
  <c r="L324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T335" i="7"/>
  <c r="R336" i="7"/>
  <c r="T336" i="7"/>
  <c r="R337" i="7"/>
  <c r="T337" i="7"/>
  <c r="R338" i="7"/>
  <c r="T338" i="7"/>
  <c r="H339" i="7"/>
  <c r="I339" i="7"/>
  <c r="L339" i="7"/>
  <c r="M339" i="7" s="1"/>
  <c r="M342" i="7" s="1"/>
  <c r="T339" i="7"/>
  <c r="R340" i="7"/>
  <c r="T340" i="7"/>
  <c r="P341" i="7"/>
  <c r="R335" i="7" s="1"/>
  <c r="R341" i="7"/>
  <c r="I342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K377" i="7"/>
  <c r="K379" i="7" s="1"/>
  <c r="K378" i="7"/>
  <c r="G13" i="8"/>
  <c r="H13" i="8"/>
  <c r="K13" i="8"/>
  <c r="L13" i="8"/>
  <c r="G14" i="8"/>
  <c r="H14" i="8"/>
  <c r="K14" i="8"/>
  <c r="L14" i="8"/>
  <c r="G16" i="8"/>
  <c r="H16" i="8"/>
  <c r="K16" i="8"/>
  <c r="L16" i="8"/>
  <c r="G17" i="8"/>
  <c r="H17" i="8"/>
  <c r="K17" i="8"/>
  <c r="L17" i="8"/>
  <c r="G19" i="8"/>
  <c r="H19" i="8"/>
  <c r="K19" i="8"/>
  <c r="L19" i="8"/>
  <c r="O19" i="8"/>
  <c r="P19" i="8"/>
  <c r="O20" i="8"/>
  <c r="P20" i="8"/>
  <c r="S20" i="8"/>
  <c r="T20" i="8"/>
  <c r="G22" i="8"/>
  <c r="H22" i="8"/>
  <c r="K22" i="8"/>
  <c r="L22" i="8"/>
  <c r="G24" i="8"/>
  <c r="H24" i="8"/>
  <c r="K24" i="8"/>
  <c r="L24" i="8"/>
  <c r="O24" i="8"/>
  <c r="P24" i="8"/>
  <c r="S24" i="8"/>
  <c r="T24" i="8"/>
  <c r="G25" i="8"/>
  <c r="H25" i="8"/>
  <c r="K25" i="8"/>
  <c r="L25" i="8"/>
  <c r="G27" i="8"/>
  <c r="H27" i="8"/>
  <c r="K27" i="8"/>
  <c r="L27" i="8"/>
  <c r="G29" i="8"/>
  <c r="H29" i="8"/>
  <c r="K29" i="8"/>
  <c r="L29" i="8"/>
  <c r="G30" i="8"/>
  <c r="H30" i="8"/>
  <c r="G34" i="8"/>
  <c r="H34" i="8"/>
  <c r="K34" i="8"/>
  <c r="L34" i="8"/>
  <c r="G35" i="8"/>
  <c r="H35" i="8"/>
  <c r="K35" i="8"/>
  <c r="L35" i="8"/>
  <c r="G50" i="8"/>
  <c r="H50" i="8"/>
  <c r="K50" i="8"/>
  <c r="L50" i="8"/>
  <c r="G65" i="8"/>
  <c r="H65" i="8"/>
  <c r="K65" i="8"/>
  <c r="L65" i="8"/>
  <c r="G67" i="8"/>
  <c r="H67" i="8"/>
  <c r="K67" i="8"/>
  <c r="L67" i="8"/>
  <c r="G71" i="8"/>
  <c r="H71" i="8"/>
  <c r="K71" i="8"/>
  <c r="L71" i="8"/>
  <c r="G73" i="8"/>
  <c r="H73" i="8"/>
  <c r="K73" i="8"/>
  <c r="L73" i="8"/>
  <c r="G74" i="8"/>
  <c r="H74" i="8"/>
  <c r="K74" i="8"/>
  <c r="L74" i="8"/>
  <c r="G80" i="8"/>
  <c r="H80" i="8"/>
  <c r="K80" i="8"/>
  <c r="L80" i="8"/>
  <c r="G81" i="8"/>
  <c r="H81" i="8"/>
  <c r="K81" i="8"/>
  <c r="L81" i="8"/>
  <c r="S81" i="8"/>
  <c r="T81" i="8"/>
  <c r="E82" i="8"/>
  <c r="F82" i="8"/>
  <c r="H82" i="8" s="1"/>
  <c r="G82" i="8"/>
  <c r="I82" i="8"/>
  <c r="K82" i="8" s="1"/>
  <c r="J82" i="8"/>
  <c r="M82" i="8"/>
  <c r="N82" i="8"/>
  <c r="P82" i="8" s="1"/>
  <c r="P256" i="8" s="1"/>
  <c r="O82" i="8"/>
  <c r="Q82" i="8"/>
  <c r="S82" i="8" s="1"/>
  <c r="R82" i="8"/>
  <c r="U82" i="8"/>
  <c r="V82" i="8"/>
  <c r="W82" i="8"/>
  <c r="X82" i="8"/>
  <c r="G83" i="8"/>
  <c r="H83" i="8"/>
  <c r="K83" i="8"/>
  <c r="L83" i="8"/>
  <c r="O83" i="8"/>
  <c r="P83" i="8"/>
  <c r="S83" i="8"/>
  <c r="T83" i="8"/>
  <c r="G84" i="8"/>
  <c r="H84" i="8"/>
  <c r="K84" i="8"/>
  <c r="L84" i="8"/>
  <c r="G87" i="8"/>
  <c r="H87" i="8"/>
  <c r="K87" i="8"/>
  <c r="L87" i="8"/>
  <c r="G89" i="8"/>
  <c r="H89" i="8"/>
  <c r="K89" i="8"/>
  <c r="L89" i="8"/>
  <c r="G100" i="8"/>
  <c r="H100" i="8"/>
  <c r="K100" i="8"/>
  <c r="L100" i="8"/>
  <c r="G106" i="8"/>
  <c r="H106" i="8"/>
  <c r="K106" i="8"/>
  <c r="L106" i="8"/>
  <c r="G109" i="8"/>
  <c r="H109" i="8"/>
  <c r="K109" i="8"/>
  <c r="L109" i="8"/>
  <c r="G110" i="8"/>
  <c r="H110" i="8"/>
  <c r="K110" i="8"/>
  <c r="L110" i="8"/>
  <c r="G111" i="8"/>
  <c r="H111" i="8"/>
  <c r="K111" i="8"/>
  <c r="L111" i="8"/>
  <c r="G128" i="8"/>
  <c r="H128" i="8"/>
  <c r="K128" i="8"/>
  <c r="L128" i="8"/>
  <c r="G129" i="8"/>
  <c r="H129" i="8"/>
  <c r="E137" i="8"/>
  <c r="F137" i="8"/>
  <c r="I137" i="8"/>
  <c r="J137" i="8"/>
  <c r="L137" i="8" s="1"/>
  <c r="L257" i="8" s="1"/>
  <c r="K137" i="8"/>
  <c r="M137" i="8"/>
  <c r="N137" i="8"/>
  <c r="P137" i="8" s="1"/>
  <c r="P257" i="8" s="1"/>
  <c r="Q137" i="8"/>
  <c r="R137" i="8"/>
  <c r="T137" i="8" s="1"/>
  <c r="S137" i="8"/>
  <c r="U137" i="8"/>
  <c r="V137" i="8"/>
  <c r="W137" i="8"/>
  <c r="W257" i="8" s="1"/>
  <c r="X137" i="8"/>
  <c r="G138" i="8"/>
  <c r="H138" i="8"/>
  <c r="K138" i="8"/>
  <c r="L138" i="8"/>
  <c r="G141" i="8"/>
  <c r="H141" i="8"/>
  <c r="K141" i="8"/>
  <c r="L141" i="8"/>
  <c r="G147" i="8"/>
  <c r="H147" i="8"/>
  <c r="K147" i="8"/>
  <c r="L147" i="8"/>
  <c r="G148" i="8"/>
  <c r="H148" i="8"/>
  <c r="K148" i="8"/>
  <c r="L148" i="8"/>
  <c r="G157" i="8"/>
  <c r="H157" i="8"/>
  <c r="K157" i="8"/>
  <c r="L157" i="8"/>
  <c r="G158" i="8"/>
  <c r="H158" i="8"/>
  <c r="K158" i="8"/>
  <c r="L158" i="8"/>
  <c r="G170" i="8"/>
  <c r="H170" i="8"/>
  <c r="K170" i="8"/>
  <c r="L170" i="8"/>
  <c r="G171" i="8"/>
  <c r="H171" i="8"/>
  <c r="K171" i="8"/>
  <c r="L171" i="8"/>
  <c r="G172" i="8"/>
  <c r="H172" i="8"/>
  <c r="K172" i="8"/>
  <c r="L172" i="8"/>
  <c r="O172" i="8"/>
  <c r="P172" i="8"/>
  <c r="S172" i="8"/>
  <c r="T172" i="8"/>
  <c r="G173" i="8"/>
  <c r="H173" i="8"/>
  <c r="G176" i="8"/>
  <c r="H176" i="8"/>
  <c r="K176" i="8"/>
  <c r="L176" i="8"/>
  <c r="G179" i="8"/>
  <c r="H179" i="8"/>
  <c r="K179" i="8"/>
  <c r="L179" i="8"/>
  <c r="O179" i="8"/>
  <c r="P179" i="8"/>
  <c r="S179" i="8"/>
  <c r="T179" i="8"/>
  <c r="E181" i="8"/>
  <c r="G181" i="8" s="1"/>
  <c r="G258" i="8" s="1"/>
  <c r="G270" i="8" s="1"/>
  <c r="F181" i="8"/>
  <c r="H181" i="8" s="1"/>
  <c r="I181" i="8"/>
  <c r="L181" i="8" s="1"/>
  <c r="L258" i="8" s="1"/>
  <c r="J181" i="8"/>
  <c r="K181" i="8"/>
  <c r="K258" i="8" s="1"/>
  <c r="K270" i="8" s="1"/>
  <c r="M181" i="8"/>
  <c r="O181" i="8" s="1"/>
  <c r="O258" i="8" s="1"/>
  <c r="N181" i="8"/>
  <c r="P181" i="8" s="1"/>
  <c r="Q181" i="8"/>
  <c r="T181" i="8" s="1"/>
  <c r="T258" i="8" s="1"/>
  <c r="R181" i="8"/>
  <c r="S181" i="8"/>
  <c r="S258" i="8" s="1"/>
  <c r="U181" i="8"/>
  <c r="U258" i="8" s="1"/>
  <c r="V181" i="8"/>
  <c r="W181" i="8"/>
  <c r="X181" i="8"/>
  <c r="G182" i="8"/>
  <c r="H182" i="8"/>
  <c r="K182" i="8"/>
  <c r="L182" i="8"/>
  <c r="G186" i="8"/>
  <c r="H186" i="8"/>
  <c r="K186" i="8"/>
  <c r="L186" i="8"/>
  <c r="O187" i="8"/>
  <c r="P187" i="8"/>
  <c r="S187" i="8"/>
  <c r="T187" i="8"/>
  <c r="G191" i="8"/>
  <c r="H191" i="8"/>
  <c r="G192" i="8"/>
  <c r="H192" i="8"/>
  <c r="K192" i="8"/>
  <c r="L192" i="8"/>
  <c r="O192" i="8"/>
  <c r="P192" i="8"/>
  <c r="G216" i="8"/>
  <c r="H216" i="8"/>
  <c r="K216" i="8"/>
  <c r="L216" i="8"/>
  <c r="G218" i="8"/>
  <c r="H218" i="8"/>
  <c r="K218" i="8"/>
  <c r="L218" i="8"/>
  <c r="G226" i="8"/>
  <c r="H226" i="8"/>
  <c r="K226" i="8"/>
  <c r="L226" i="8"/>
  <c r="G235" i="8"/>
  <c r="H235" i="8"/>
  <c r="K235" i="8"/>
  <c r="L235" i="8"/>
  <c r="G236" i="8"/>
  <c r="H236" i="8"/>
  <c r="K236" i="8"/>
  <c r="L236" i="8"/>
  <c r="G237" i="8"/>
  <c r="H237" i="8"/>
  <c r="K237" i="8"/>
  <c r="L237" i="8"/>
  <c r="E243" i="8"/>
  <c r="G243" i="8" s="1"/>
  <c r="G259" i="8" s="1"/>
  <c r="F243" i="8"/>
  <c r="H243" i="8" s="1"/>
  <c r="H259" i="8" s="1"/>
  <c r="I243" i="8"/>
  <c r="I259" i="8" s="1"/>
  <c r="I271" i="8" s="1"/>
  <c r="L271" i="8" s="1"/>
  <c r="J243" i="8"/>
  <c r="L243" i="8" s="1"/>
  <c r="K243" i="8"/>
  <c r="K259" i="8" s="1"/>
  <c r="K271" i="8" s="1"/>
  <c r="M243" i="8"/>
  <c r="O243" i="8" s="1"/>
  <c r="O259" i="8" s="1"/>
  <c r="N243" i="8"/>
  <c r="P243" i="8" s="1"/>
  <c r="P259" i="8" s="1"/>
  <c r="Q243" i="8"/>
  <c r="Q259" i="8" s="1"/>
  <c r="R243" i="8"/>
  <c r="T243" i="8" s="1"/>
  <c r="S243" i="8"/>
  <c r="S259" i="8" s="1"/>
  <c r="U243" i="8"/>
  <c r="U259" i="8" s="1"/>
  <c r="V243" i="8"/>
  <c r="W243" i="8"/>
  <c r="X243" i="8"/>
  <c r="B244" i="8"/>
  <c r="C244" i="8"/>
  <c r="D244" i="8"/>
  <c r="F244" i="8"/>
  <c r="J244" i="8"/>
  <c r="N244" i="8"/>
  <c r="R244" i="8"/>
  <c r="V244" i="8"/>
  <c r="V260" i="8" s="1"/>
  <c r="X244" i="8"/>
  <c r="E256" i="8"/>
  <c r="F256" i="8"/>
  <c r="H256" i="8"/>
  <c r="J256" i="8"/>
  <c r="J268" i="8" s="1"/>
  <c r="M256" i="8"/>
  <c r="N256" i="8"/>
  <c r="R256" i="8"/>
  <c r="U256" i="8"/>
  <c r="V256" i="8"/>
  <c r="X256" i="8"/>
  <c r="F257" i="8"/>
  <c r="I257" i="8"/>
  <c r="J257" i="8"/>
  <c r="K257" i="8"/>
  <c r="N257" i="8"/>
  <c r="Q257" i="8"/>
  <c r="R257" i="8"/>
  <c r="S257" i="8"/>
  <c r="T257" i="8"/>
  <c r="V257" i="8"/>
  <c r="X257" i="8"/>
  <c r="F258" i="8"/>
  <c r="H258" i="8"/>
  <c r="J258" i="8"/>
  <c r="J270" i="8" s="1"/>
  <c r="N258" i="8"/>
  <c r="P258" i="8"/>
  <c r="R258" i="8"/>
  <c r="V258" i="8"/>
  <c r="W258" i="8"/>
  <c r="X258" i="8"/>
  <c r="F259" i="8"/>
  <c r="J259" i="8"/>
  <c r="L259" i="8"/>
  <c r="N259" i="8"/>
  <c r="R259" i="8"/>
  <c r="T259" i="8"/>
  <c r="V259" i="8"/>
  <c r="W259" i="8"/>
  <c r="X259" i="8"/>
  <c r="J260" i="8"/>
  <c r="J272" i="8" s="1"/>
  <c r="R260" i="8"/>
  <c r="X260" i="8"/>
  <c r="E268" i="8"/>
  <c r="F268" i="8"/>
  <c r="H268" i="8" s="1"/>
  <c r="F269" i="8"/>
  <c r="I269" i="8"/>
  <c r="J269" i="8"/>
  <c r="K269" i="8"/>
  <c r="L269" i="8"/>
  <c r="F270" i="8"/>
  <c r="F271" i="8"/>
  <c r="J271" i="8"/>
  <c r="F304" i="8"/>
  <c r="F305" i="8"/>
  <c r="E312" i="8" s="1"/>
  <c r="H312" i="8" s="1"/>
  <c r="F306" i="8"/>
  <c r="F307" i="8"/>
  <c r="E314" i="8" s="1"/>
  <c r="F308" i="8"/>
  <c r="F312" i="8"/>
  <c r="F314" i="8"/>
  <c r="G315" i="8"/>
  <c r="J322" i="8"/>
  <c r="L322" i="8"/>
  <c r="J323" i="8"/>
  <c r="L323" i="8"/>
  <c r="F324" i="8"/>
  <c r="H324" i="8"/>
  <c r="I324" i="8"/>
  <c r="J324" i="8"/>
  <c r="L324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Z331" i="8"/>
  <c r="AA331" i="8"/>
  <c r="T335" i="8"/>
  <c r="R336" i="8"/>
  <c r="T336" i="8"/>
  <c r="R337" i="8"/>
  <c r="T337" i="8"/>
  <c r="R338" i="8"/>
  <c r="T338" i="8"/>
  <c r="H339" i="8"/>
  <c r="H341" i="8" s="1"/>
  <c r="J336" i="8" s="1"/>
  <c r="I339" i="8"/>
  <c r="I342" i="8" s="1"/>
  <c r="L339" i="8"/>
  <c r="M339" i="8" s="1"/>
  <c r="M342" i="8" s="1"/>
  <c r="J340" i="8"/>
  <c r="R340" i="8"/>
  <c r="T340" i="8"/>
  <c r="P341" i="8"/>
  <c r="R335" i="8" s="1"/>
  <c r="R341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Z348" i="8"/>
  <c r="AA348" i="8"/>
  <c r="P371" i="8"/>
  <c r="P375" i="8"/>
  <c r="S375" i="8" s="1"/>
  <c r="K377" i="8"/>
  <c r="P377" i="8" s="1"/>
  <c r="S377" i="8" s="1"/>
  <c r="K378" i="8"/>
  <c r="P378" i="8"/>
  <c r="S378" i="8" s="1"/>
  <c r="K379" i="8"/>
  <c r="P372" i="8" s="1"/>
  <c r="S372" i="8" s="1"/>
  <c r="G13" i="9"/>
  <c r="H13" i="9"/>
  <c r="K13" i="9"/>
  <c r="L13" i="9"/>
  <c r="G14" i="9"/>
  <c r="H14" i="9"/>
  <c r="K14" i="9"/>
  <c r="L14" i="9"/>
  <c r="G16" i="9"/>
  <c r="H16" i="9"/>
  <c r="K16" i="9"/>
  <c r="L16" i="9"/>
  <c r="G17" i="9"/>
  <c r="H17" i="9"/>
  <c r="K17" i="9"/>
  <c r="L17" i="9"/>
  <c r="G19" i="9"/>
  <c r="H19" i="9"/>
  <c r="K19" i="9"/>
  <c r="L19" i="9"/>
  <c r="O19" i="9"/>
  <c r="P19" i="9"/>
  <c r="O20" i="9"/>
  <c r="P20" i="9"/>
  <c r="S20" i="9"/>
  <c r="T20" i="9"/>
  <c r="G22" i="9"/>
  <c r="H22" i="9"/>
  <c r="K22" i="9"/>
  <c r="L22" i="9"/>
  <c r="G24" i="9"/>
  <c r="H24" i="9"/>
  <c r="K24" i="9"/>
  <c r="L24" i="9"/>
  <c r="O24" i="9"/>
  <c r="P24" i="9"/>
  <c r="S24" i="9"/>
  <c r="T24" i="9"/>
  <c r="G25" i="9"/>
  <c r="H25" i="9"/>
  <c r="K25" i="9"/>
  <c r="L25" i="9"/>
  <c r="G27" i="9"/>
  <c r="H27" i="9"/>
  <c r="K27" i="9"/>
  <c r="L27" i="9"/>
  <c r="G29" i="9"/>
  <c r="H29" i="9"/>
  <c r="K29" i="9"/>
  <c r="L29" i="9"/>
  <c r="G30" i="9"/>
  <c r="H30" i="9"/>
  <c r="G34" i="9"/>
  <c r="H34" i="9"/>
  <c r="K34" i="9"/>
  <c r="L34" i="9"/>
  <c r="G35" i="9"/>
  <c r="H35" i="9"/>
  <c r="K35" i="9"/>
  <c r="L35" i="9"/>
  <c r="G50" i="9"/>
  <c r="H50" i="9"/>
  <c r="K50" i="9"/>
  <c r="L50" i="9"/>
  <c r="G65" i="9"/>
  <c r="H65" i="9"/>
  <c r="K65" i="9"/>
  <c r="L65" i="9"/>
  <c r="G67" i="9"/>
  <c r="H67" i="9"/>
  <c r="K67" i="9"/>
  <c r="L67" i="9"/>
  <c r="G71" i="9"/>
  <c r="H71" i="9"/>
  <c r="K71" i="9"/>
  <c r="L71" i="9"/>
  <c r="G73" i="9"/>
  <c r="H73" i="9"/>
  <c r="K73" i="9"/>
  <c r="L73" i="9"/>
  <c r="G74" i="9"/>
  <c r="H74" i="9"/>
  <c r="K74" i="9"/>
  <c r="L74" i="9"/>
  <c r="G80" i="9"/>
  <c r="H80" i="9"/>
  <c r="K80" i="9"/>
  <c r="L80" i="9"/>
  <c r="G81" i="9"/>
  <c r="H81" i="9"/>
  <c r="K81" i="9"/>
  <c r="L81" i="9"/>
  <c r="S81" i="9"/>
  <c r="T81" i="9"/>
  <c r="E82" i="9"/>
  <c r="G82" i="9" s="1"/>
  <c r="F82" i="9"/>
  <c r="H82" i="9" s="1"/>
  <c r="I82" i="9"/>
  <c r="J82" i="9"/>
  <c r="L82" i="9" s="1"/>
  <c r="L256" i="9" s="1"/>
  <c r="M82" i="9"/>
  <c r="O82" i="9" s="1"/>
  <c r="N82" i="9"/>
  <c r="P82" i="9" s="1"/>
  <c r="P256" i="9" s="1"/>
  <c r="Q82" i="9"/>
  <c r="R82" i="9"/>
  <c r="U82" i="9"/>
  <c r="V82" i="9"/>
  <c r="W82" i="9"/>
  <c r="X82" i="9"/>
  <c r="G83" i="9"/>
  <c r="H83" i="9"/>
  <c r="K83" i="9"/>
  <c r="L83" i="9"/>
  <c r="O83" i="9"/>
  <c r="P83" i="9"/>
  <c r="S83" i="9"/>
  <c r="T83" i="9"/>
  <c r="G84" i="9"/>
  <c r="H84" i="9"/>
  <c r="K84" i="9"/>
  <c r="L84" i="9"/>
  <c r="G87" i="9"/>
  <c r="H87" i="9"/>
  <c r="K87" i="9"/>
  <c r="L87" i="9"/>
  <c r="G89" i="9"/>
  <c r="H89" i="9"/>
  <c r="K89" i="9"/>
  <c r="L89" i="9"/>
  <c r="G100" i="9"/>
  <c r="H100" i="9"/>
  <c r="K100" i="9"/>
  <c r="L100" i="9"/>
  <c r="G106" i="9"/>
  <c r="H106" i="9"/>
  <c r="K106" i="9"/>
  <c r="L106" i="9"/>
  <c r="G109" i="9"/>
  <c r="H109" i="9"/>
  <c r="K109" i="9"/>
  <c r="L109" i="9"/>
  <c r="G110" i="9"/>
  <c r="H110" i="9"/>
  <c r="K110" i="9"/>
  <c r="L110" i="9"/>
  <c r="G111" i="9"/>
  <c r="H111" i="9"/>
  <c r="K111" i="9"/>
  <c r="L111" i="9"/>
  <c r="G128" i="9"/>
  <c r="H128" i="9"/>
  <c r="K128" i="9"/>
  <c r="L128" i="9"/>
  <c r="G129" i="9"/>
  <c r="H129" i="9"/>
  <c r="E137" i="9"/>
  <c r="F137" i="9"/>
  <c r="H137" i="9" s="1"/>
  <c r="G137" i="9"/>
  <c r="G257" i="9" s="1"/>
  <c r="I137" i="9"/>
  <c r="I257" i="9" s="1"/>
  <c r="I269" i="9" s="1"/>
  <c r="J137" i="9"/>
  <c r="M137" i="9"/>
  <c r="N137" i="9"/>
  <c r="P137" i="9" s="1"/>
  <c r="P257" i="9" s="1"/>
  <c r="O137" i="9"/>
  <c r="O257" i="9" s="1"/>
  <c r="Q137" i="9"/>
  <c r="Q257" i="9" s="1"/>
  <c r="R137" i="9"/>
  <c r="U137" i="9"/>
  <c r="V137" i="9"/>
  <c r="W137" i="9"/>
  <c r="X137" i="9"/>
  <c r="G138" i="9"/>
  <c r="H138" i="9"/>
  <c r="K138" i="9"/>
  <c r="L138" i="9"/>
  <c r="G141" i="9"/>
  <c r="H141" i="9"/>
  <c r="K141" i="9"/>
  <c r="L141" i="9"/>
  <c r="G147" i="9"/>
  <c r="H147" i="9"/>
  <c r="K147" i="9"/>
  <c r="L147" i="9"/>
  <c r="G148" i="9"/>
  <c r="H148" i="9"/>
  <c r="K148" i="9"/>
  <c r="L148" i="9"/>
  <c r="G157" i="9"/>
  <c r="H157" i="9"/>
  <c r="K157" i="9"/>
  <c r="L157" i="9"/>
  <c r="G158" i="9"/>
  <c r="H158" i="9"/>
  <c r="K158" i="9"/>
  <c r="L158" i="9"/>
  <c r="G170" i="9"/>
  <c r="H170" i="9"/>
  <c r="K170" i="9"/>
  <c r="L170" i="9"/>
  <c r="G171" i="9"/>
  <c r="H171" i="9"/>
  <c r="K171" i="9"/>
  <c r="L171" i="9"/>
  <c r="G172" i="9"/>
  <c r="H172" i="9"/>
  <c r="K172" i="9"/>
  <c r="L172" i="9"/>
  <c r="O172" i="9"/>
  <c r="P172" i="9"/>
  <c r="S172" i="9"/>
  <c r="T172" i="9"/>
  <c r="G173" i="9"/>
  <c r="H173" i="9"/>
  <c r="G176" i="9"/>
  <c r="H176" i="9"/>
  <c r="K176" i="9"/>
  <c r="L176" i="9"/>
  <c r="G179" i="9"/>
  <c r="H179" i="9"/>
  <c r="K179" i="9"/>
  <c r="L179" i="9"/>
  <c r="O179" i="9"/>
  <c r="P179" i="9"/>
  <c r="S179" i="9"/>
  <c r="T179" i="9"/>
  <c r="E181" i="9"/>
  <c r="F181" i="9"/>
  <c r="I181" i="9"/>
  <c r="K181" i="9" s="1"/>
  <c r="K258" i="9" s="1"/>
  <c r="J181" i="9"/>
  <c r="M181" i="9"/>
  <c r="N181" i="9"/>
  <c r="P181" i="9" s="1"/>
  <c r="P258" i="9" s="1"/>
  <c r="Q181" i="9"/>
  <c r="S181" i="9" s="1"/>
  <c r="S258" i="9" s="1"/>
  <c r="R181" i="9"/>
  <c r="U181" i="9"/>
  <c r="V181" i="9"/>
  <c r="W181" i="9"/>
  <c r="X181" i="9"/>
  <c r="G182" i="9"/>
  <c r="H182" i="9"/>
  <c r="K182" i="9"/>
  <c r="L182" i="9"/>
  <c r="G186" i="9"/>
  <c r="H186" i="9"/>
  <c r="K186" i="9"/>
  <c r="L186" i="9"/>
  <c r="O187" i="9"/>
  <c r="P187" i="9"/>
  <c r="S187" i="9"/>
  <c r="T187" i="9"/>
  <c r="G191" i="9"/>
  <c r="H191" i="9"/>
  <c r="G192" i="9"/>
  <c r="H192" i="9"/>
  <c r="K192" i="9"/>
  <c r="L192" i="9"/>
  <c r="O192" i="9"/>
  <c r="P192" i="9"/>
  <c r="G216" i="9"/>
  <c r="H216" i="9"/>
  <c r="K216" i="9"/>
  <c r="L216" i="9"/>
  <c r="G218" i="9"/>
  <c r="H218" i="9"/>
  <c r="K218" i="9"/>
  <c r="L218" i="9"/>
  <c r="G226" i="9"/>
  <c r="H226" i="9"/>
  <c r="K226" i="9"/>
  <c r="L226" i="9"/>
  <c r="G235" i="9"/>
  <c r="H235" i="9"/>
  <c r="K235" i="9"/>
  <c r="L235" i="9"/>
  <c r="G236" i="9"/>
  <c r="H236" i="9"/>
  <c r="K236" i="9"/>
  <c r="L236" i="9"/>
  <c r="G237" i="9"/>
  <c r="H237" i="9"/>
  <c r="K237" i="9"/>
  <c r="L237" i="9"/>
  <c r="E243" i="9"/>
  <c r="F243" i="9"/>
  <c r="I243" i="9"/>
  <c r="K243" i="9" s="1"/>
  <c r="K259" i="9" s="1"/>
  <c r="J243" i="9"/>
  <c r="L243" i="9" s="1"/>
  <c r="L259" i="9" s="1"/>
  <c r="M243" i="9"/>
  <c r="N243" i="9"/>
  <c r="P243" i="9" s="1"/>
  <c r="P259" i="9" s="1"/>
  <c r="Q243" i="9"/>
  <c r="S243" i="9" s="1"/>
  <c r="S259" i="9" s="1"/>
  <c r="R243" i="9"/>
  <c r="T243" i="9" s="1"/>
  <c r="T259" i="9" s="1"/>
  <c r="U243" i="9"/>
  <c r="U259" i="9" s="1"/>
  <c r="V243" i="9"/>
  <c r="W243" i="9"/>
  <c r="W259" i="9" s="1"/>
  <c r="X243" i="9"/>
  <c r="B244" i="9"/>
  <c r="C244" i="9"/>
  <c r="D244" i="9"/>
  <c r="F244" i="9"/>
  <c r="J244" i="9"/>
  <c r="N244" i="9"/>
  <c r="R244" i="9"/>
  <c r="V244" i="9"/>
  <c r="V260" i="9" s="1"/>
  <c r="X244" i="9"/>
  <c r="X260" i="9" s="1"/>
  <c r="E256" i="9"/>
  <c r="F256" i="9"/>
  <c r="H256" i="9" s="1"/>
  <c r="J256" i="9"/>
  <c r="J268" i="9" s="1"/>
  <c r="M256" i="9"/>
  <c r="N256" i="9"/>
  <c r="R256" i="9"/>
  <c r="U256" i="9"/>
  <c r="V256" i="9"/>
  <c r="W256" i="9"/>
  <c r="X256" i="9"/>
  <c r="E257" i="9"/>
  <c r="F257" i="9"/>
  <c r="J257" i="9"/>
  <c r="M257" i="9"/>
  <c r="N257" i="9"/>
  <c r="R257" i="9"/>
  <c r="U257" i="9"/>
  <c r="V257" i="9"/>
  <c r="X257" i="9"/>
  <c r="F258" i="9"/>
  <c r="I258" i="9"/>
  <c r="J258" i="9"/>
  <c r="N258" i="9"/>
  <c r="Q258" i="9"/>
  <c r="R258" i="9"/>
  <c r="V258" i="9"/>
  <c r="W258" i="9"/>
  <c r="X258" i="9"/>
  <c r="F259" i="9"/>
  <c r="F271" i="9" s="1"/>
  <c r="I259" i="9"/>
  <c r="J259" i="9"/>
  <c r="N259" i="9"/>
  <c r="Q259" i="9"/>
  <c r="R259" i="9"/>
  <c r="V259" i="9"/>
  <c r="X259" i="9"/>
  <c r="J260" i="9"/>
  <c r="J272" i="9" s="1"/>
  <c r="R260" i="9"/>
  <c r="E268" i="9"/>
  <c r="F268" i="9"/>
  <c r="H268" i="9" s="1"/>
  <c r="E269" i="9"/>
  <c r="J269" i="9"/>
  <c r="L269" i="9" s="1"/>
  <c r="F270" i="9"/>
  <c r="I270" i="9"/>
  <c r="I271" i="9"/>
  <c r="J271" i="9"/>
  <c r="L271" i="9" s="1"/>
  <c r="F305" i="9"/>
  <c r="F306" i="9"/>
  <c r="F307" i="9"/>
  <c r="E314" i="9" s="1"/>
  <c r="G315" i="9"/>
  <c r="J322" i="9"/>
  <c r="L322" i="9"/>
  <c r="J323" i="9"/>
  <c r="J324" i="9" s="1"/>
  <c r="L323" i="9"/>
  <c r="F324" i="9"/>
  <c r="H324" i="9"/>
  <c r="I324" i="9"/>
  <c r="L324" i="9"/>
  <c r="E331" i="9"/>
  <c r="F331" i="9"/>
  <c r="G331" i="9"/>
  <c r="H331" i="9"/>
  <c r="I331" i="9"/>
  <c r="J331" i="9"/>
  <c r="K331" i="9"/>
  <c r="L331" i="9"/>
  <c r="M331" i="9"/>
  <c r="N331" i="9"/>
  <c r="O331" i="9"/>
  <c r="P331" i="9"/>
  <c r="Q331" i="9"/>
  <c r="R331" i="9"/>
  <c r="S331" i="9"/>
  <c r="T331" i="9"/>
  <c r="U331" i="9"/>
  <c r="V331" i="9"/>
  <c r="W331" i="9"/>
  <c r="X331" i="9"/>
  <c r="Y331" i="9"/>
  <c r="Z331" i="9"/>
  <c r="AA331" i="9"/>
  <c r="T335" i="9"/>
  <c r="R336" i="9"/>
  <c r="T336" i="9"/>
  <c r="R337" i="9"/>
  <c r="T337" i="9"/>
  <c r="R338" i="9"/>
  <c r="T338" i="9"/>
  <c r="H339" i="9"/>
  <c r="H341" i="9" s="1"/>
  <c r="L339" i="9"/>
  <c r="R340" i="9"/>
  <c r="T340" i="9"/>
  <c r="P341" i="9"/>
  <c r="R335" i="9" s="1"/>
  <c r="R341" i="9"/>
  <c r="E348" i="9"/>
  <c r="F348" i="9"/>
  <c r="G348" i="9"/>
  <c r="H348" i="9"/>
  <c r="I348" i="9"/>
  <c r="J348" i="9"/>
  <c r="K348" i="9"/>
  <c r="L348" i="9"/>
  <c r="M348" i="9"/>
  <c r="N348" i="9"/>
  <c r="O348" i="9"/>
  <c r="P348" i="9"/>
  <c r="Q348" i="9"/>
  <c r="R348" i="9"/>
  <c r="S348" i="9"/>
  <c r="T348" i="9"/>
  <c r="U348" i="9"/>
  <c r="V348" i="9"/>
  <c r="W348" i="9"/>
  <c r="X348" i="9"/>
  <c r="Y348" i="9"/>
  <c r="Z348" i="9"/>
  <c r="AA348" i="9"/>
  <c r="K377" i="9"/>
  <c r="K378" i="9"/>
  <c r="K379" i="9"/>
  <c r="G13" i="10"/>
  <c r="H13" i="10"/>
  <c r="K13" i="10"/>
  <c r="L13" i="10"/>
  <c r="G14" i="10"/>
  <c r="H14" i="10"/>
  <c r="K14" i="10"/>
  <c r="L14" i="10"/>
  <c r="G16" i="10"/>
  <c r="H16" i="10"/>
  <c r="K16" i="10"/>
  <c r="L16" i="10"/>
  <c r="G17" i="10"/>
  <c r="H17" i="10"/>
  <c r="K17" i="10"/>
  <c r="L17" i="10"/>
  <c r="G19" i="10"/>
  <c r="H19" i="10"/>
  <c r="K19" i="10"/>
  <c r="L19" i="10"/>
  <c r="O19" i="10"/>
  <c r="P19" i="10"/>
  <c r="O20" i="10"/>
  <c r="P20" i="10"/>
  <c r="S20" i="10"/>
  <c r="T20" i="10"/>
  <c r="G22" i="10"/>
  <c r="H22" i="10"/>
  <c r="K22" i="10"/>
  <c r="L22" i="10"/>
  <c r="G24" i="10"/>
  <c r="H24" i="10"/>
  <c r="K24" i="10"/>
  <c r="L24" i="10"/>
  <c r="O24" i="10"/>
  <c r="P24" i="10"/>
  <c r="S24" i="10"/>
  <c r="T24" i="10"/>
  <c r="G25" i="10"/>
  <c r="H25" i="10"/>
  <c r="K25" i="10"/>
  <c r="L25" i="10"/>
  <c r="G27" i="10"/>
  <c r="H27" i="10"/>
  <c r="K27" i="10"/>
  <c r="L27" i="10"/>
  <c r="G29" i="10"/>
  <c r="H29" i="10"/>
  <c r="K29" i="10"/>
  <c r="L29" i="10"/>
  <c r="G30" i="10"/>
  <c r="H30" i="10"/>
  <c r="G34" i="10"/>
  <c r="H34" i="10"/>
  <c r="K34" i="10"/>
  <c r="L34" i="10"/>
  <c r="G35" i="10"/>
  <c r="H35" i="10"/>
  <c r="K35" i="10"/>
  <c r="L35" i="10"/>
  <c r="G50" i="10"/>
  <c r="H50" i="10"/>
  <c r="K50" i="10"/>
  <c r="L50" i="10"/>
  <c r="G65" i="10"/>
  <c r="H65" i="10"/>
  <c r="K65" i="10"/>
  <c r="L65" i="10"/>
  <c r="G67" i="10"/>
  <c r="H67" i="10"/>
  <c r="K67" i="10"/>
  <c r="L67" i="10"/>
  <c r="G71" i="10"/>
  <c r="H71" i="10"/>
  <c r="K71" i="10"/>
  <c r="L71" i="10"/>
  <c r="G73" i="10"/>
  <c r="H73" i="10"/>
  <c r="K73" i="10"/>
  <c r="L73" i="10"/>
  <c r="G74" i="10"/>
  <c r="H74" i="10"/>
  <c r="K74" i="10"/>
  <c r="L74" i="10"/>
  <c r="G80" i="10"/>
  <c r="H80" i="10"/>
  <c r="K80" i="10"/>
  <c r="L80" i="10"/>
  <c r="G81" i="10"/>
  <c r="H81" i="10"/>
  <c r="K81" i="10"/>
  <c r="L81" i="10"/>
  <c r="S81" i="10"/>
  <c r="T81" i="10"/>
  <c r="E82" i="10"/>
  <c r="F82" i="10"/>
  <c r="G82" i="10" s="1"/>
  <c r="I82" i="10"/>
  <c r="J82" i="10"/>
  <c r="L82" i="10" s="1"/>
  <c r="L256" i="10" s="1"/>
  <c r="K82" i="10"/>
  <c r="M82" i="10"/>
  <c r="N82" i="10"/>
  <c r="O82" i="10" s="1"/>
  <c r="Q82" i="10"/>
  <c r="R82" i="10"/>
  <c r="T82" i="10" s="1"/>
  <c r="T256" i="10" s="1"/>
  <c r="S82" i="10"/>
  <c r="U82" i="10"/>
  <c r="V82" i="10"/>
  <c r="W82" i="10"/>
  <c r="X82" i="10"/>
  <c r="G83" i="10"/>
  <c r="H83" i="10"/>
  <c r="K83" i="10"/>
  <c r="L83" i="10"/>
  <c r="O83" i="10"/>
  <c r="P83" i="10"/>
  <c r="S83" i="10"/>
  <c r="T83" i="10"/>
  <c r="G84" i="10"/>
  <c r="H84" i="10"/>
  <c r="K84" i="10"/>
  <c r="L84" i="10"/>
  <c r="G87" i="10"/>
  <c r="H87" i="10"/>
  <c r="K87" i="10"/>
  <c r="L87" i="10"/>
  <c r="G89" i="10"/>
  <c r="H89" i="10"/>
  <c r="K89" i="10"/>
  <c r="L89" i="10"/>
  <c r="G100" i="10"/>
  <c r="H100" i="10"/>
  <c r="K100" i="10"/>
  <c r="L100" i="10"/>
  <c r="G106" i="10"/>
  <c r="H106" i="10"/>
  <c r="K106" i="10"/>
  <c r="L106" i="10"/>
  <c r="G109" i="10"/>
  <c r="H109" i="10"/>
  <c r="K109" i="10"/>
  <c r="L109" i="10"/>
  <c r="G110" i="10"/>
  <c r="H110" i="10"/>
  <c r="K110" i="10"/>
  <c r="L110" i="10"/>
  <c r="G111" i="10"/>
  <c r="H111" i="10"/>
  <c r="K111" i="10"/>
  <c r="L111" i="10"/>
  <c r="G128" i="10"/>
  <c r="H128" i="10"/>
  <c r="K128" i="10"/>
  <c r="L128" i="10"/>
  <c r="G129" i="10"/>
  <c r="H129" i="10"/>
  <c r="E137" i="10"/>
  <c r="F137" i="10"/>
  <c r="G137" i="10"/>
  <c r="H137" i="10"/>
  <c r="I137" i="10"/>
  <c r="J137" i="10"/>
  <c r="M137" i="10"/>
  <c r="N137" i="10"/>
  <c r="O137" i="10"/>
  <c r="P137" i="10"/>
  <c r="Q137" i="10"/>
  <c r="R137" i="10"/>
  <c r="U137" i="10"/>
  <c r="V137" i="10"/>
  <c r="W137" i="10"/>
  <c r="X137" i="10"/>
  <c r="G138" i="10"/>
  <c r="H138" i="10"/>
  <c r="K138" i="10"/>
  <c r="L138" i="10"/>
  <c r="G141" i="10"/>
  <c r="H141" i="10"/>
  <c r="K141" i="10"/>
  <c r="L141" i="10"/>
  <c r="G147" i="10"/>
  <c r="H147" i="10"/>
  <c r="K147" i="10"/>
  <c r="L147" i="10"/>
  <c r="G148" i="10"/>
  <c r="H148" i="10"/>
  <c r="K148" i="10"/>
  <c r="L148" i="10"/>
  <c r="G157" i="10"/>
  <c r="H157" i="10"/>
  <c r="K157" i="10"/>
  <c r="L157" i="10"/>
  <c r="G158" i="10"/>
  <c r="H158" i="10"/>
  <c r="K158" i="10"/>
  <c r="L158" i="10"/>
  <c r="G170" i="10"/>
  <c r="H170" i="10"/>
  <c r="K170" i="10"/>
  <c r="L170" i="10"/>
  <c r="G171" i="10"/>
  <c r="H171" i="10"/>
  <c r="K171" i="10"/>
  <c r="L171" i="10"/>
  <c r="G172" i="10"/>
  <c r="H172" i="10"/>
  <c r="K172" i="10"/>
  <c r="L172" i="10"/>
  <c r="O172" i="10"/>
  <c r="P172" i="10"/>
  <c r="S172" i="10"/>
  <c r="T172" i="10"/>
  <c r="G173" i="10"/>
  <c r="H173" i="10"/>
  <c r="G176" i="10"/>
  <c r="H176" i="10"/>
  <c r="K176" i="10"/>
  <c r="L176" i="10"/>
  <c r="G179" i="10"/>
  <c r="H179" i="10"/>
  <c r="K179" i="10"/>
  <c r="L179" i="10"/>
  <c r="O179" i="10"/>
  <c r="P179" i="10"/>
  <c r="S179" i="10"/>
  <c r="T179" i="10"/>
  <c r="E181" i="10"/>
  <c r="F181" i="10"/>
  <c r="F258" i="10" s="1"/>
  <c r="G181" i="10"/>
  <c r="G258" i="10" s="1"/>
  <c r="G270" i="10" s="1"/>
  <c r="I181" i="10"/>
  <c r="J181" i="10"/>
  <c r="J244" i="10" s="1"/>
  <c r="M181" i="10"/>
  <c r="N181" i="10"/>
  <c r="N258" i="10" s="1"/>
  <c r="O181" i="10"/>
  <c r="O258" i="10" s="1"/>
  <c r="Q181" i="10"/>
  <c r="R181" i="10"/>
  <c r="R244" i="10" s="1"/>
  <c r="U181" i="10"/>
  <c r="V181" i="10"/>
  <c r="V258" i="10" s="1"/>
  <c r="W181" i="10"/>
  <c r="X181" i="10"/>
  <c r="G182" i="10"/>
  <c r="H182" i="10"/>
  <c r="K182" i="10"/>
  <c r="L182" i="10"/>
  <c r="G186" i="10"/>
  <c r="H186" i="10"/>
  <c r="K186" i="10"/>
  <c r="L186" i="10"/>
  <c r="O187" i="10"/>
  <c r="P187" i="10"/>
  <c r="S187" i="10"/>
  <c r="T187" i="10"/>
  <c r="G191" i="10"/>
  <c r="H191" i="10"/>
  <c r="G192" i="10"/>
  <c r="H192" i="10"/>
  <c r="K192" i="10"/>
  <c r="L192" i="10"/>
  <c r="O192" i="10"/>
  <c r="P192" i="10"/>
  <c r="G216" i="10"/>
  <c r="H216" i="10"/>
  <c r="K216" i="10"/>
  <c r="L216" i="10"/>
  <c r="G218" i="10"/>
  <c r="H218" i="10"/>
  <c r="K218" i="10"/>
  <c r="L218" i="10"/>
  <c r="G226" i="10"/>
  <c r="H226" i="10"/>
  <c r="K226" i="10"/>
  <c r="L226" i="10"/>
  <c r="G235" i="10"/>
  <c r="H235" i="10"/>
  <c r="K235" i="10"/>
  <c r="L235" i="10"/>
  <c r="G236" i="10"/>
  <c r="H236" i="10"/>
  <c r="K236" i="10"/>
  <c r="L236" i="10"/>
  <c r="G237" i="10"/>
  <c r="H237" i="10"/>
  <c r="K237" i="10"/>
  <c r="L237" i="10"/>
  <c r="E243" i="10"/>
  <c r="E244" i="10" s="1"/>
  <c r="F243" i="10"/>
  <c r="F259" i="10" s="1"/>
  <c r="F271" i="10" s="1"/>
  <c r="G243" i="10"/>
  <c r="G259" i="10" s="1"/>
  <c r="I243" i="10"/>
  <c r="J243" i="10"/>
  <c r="J259" i="10" s="1"/>
  <c r="J271" i="10" s="1"/>
  <c r="L271" i="10" s="1"/>
  <c r="M243" i="10"/>
  <c r="M244" i="10" s="1"/>
  <c r="N243" i="10"/>
  <c r="N259" i="10" s="1"/>
  <c r="O243" i="10"/>
  <c r="O259" i="10" s="1"/>
  <c r="Q243" i="10"/>
  <c r="S243" i="10" s="1"/>
  <c r="S259" i="10" s="1"/>
  <c r="R243" i="10"/>
  <c r="R259" i="10" s="1"/>
  <c r="U243" i="10"/>
  <c r="U244" i="10" s="1"/>
  <c r="V243" i="10"/>
  <c r="V259" i="10" s="1"/>
  <c r="W243" i="10"/>
  <c r="W259" i="10" s="1"/>
  <c r="X243" i="10"/>
  <c r="B244" i="10"/>
  <c r="C244" i="10"/>
  <c r="D244" i="10"/>
  <c r="X244" i="10"/>
  <c r="E256" i="10"/>
  <c r="F256" i="10"/>
  <c r="H256" i="10"/>
  <c r="I256" i="10"/>
  <c r="J256" i="10"/>
  <c r="M256" i="10"/>
  <c r="N256" i="10"/>
  <c r="Q256" i="10"/>
  <c r="R256" i="10"/>
  <c r="U256" i="10"/>
  <c r="V256" i="10"/>
  <c r="W256" i="10"/>
  <c r="X256" i="10"/>
  <c r="E257" i="10"/>
  <c r="F257" i="10"/>
  <c r="G257" i="10"/>
  <c r="H257" i="10"/>
  <c r="J257" i="10"/>
  <c r="M257" i="10"/>
  <c r="N257" i="10"/>
  <c r="O257" i="10"/>
  <c r="P257" i="10"/>
  <c r="R257" i="10"/>
  <c r="U257" i="10"/>
  <c r="V257" i="10"/>
  <c r="W257" i="10"/>
  <c r="X257" i="10"/>
  <c r="E258" i="10"/>
  <c r="I258" i="10"/>
  <c r="J258" i="10"/>
  <c r="M258" i="10"/>
  <c r="Q258" i="10"/>
  <c r="R258" i="10"/>
  <c r="J270" i="10" s="1"/>
  <c r="L270" i="10" s="1"/>
  <c r="U258" i="10"/>
  <c r="X258" i="10"/>
  <c r="E259" i="10"/>
  <c r="I259" i="10"/>
  <c r="M259" i="10"/>
  <c r="Q259" i="10"/>
  <c r="U259" i="10"/>
  <c r="X259" i="10"/>
  <c r="E268" i="10"/>
  <c r="F268" i="10"/>
  <c r="H268" i="10"/>
  <c r="I268" i="10"/>
  <c r="J268" i="10"/>
  <c r="L268" i="10"/>
  <c r="E269" i="10"/>
  <c r="F269" i="10"/>
  <c r="G269" i="10"/>
  <c r="H269" i="10"/>
  <c r="J269" i="10"/>
  <c r="E270" i="10"/>
  <c r="I270" i="10"/>
  <c r="E271" i="10"/>
  <c r="H271" i="10"/>
  <c r="I271" i="10"/>
  <c r="G315" i="10"/>
  <c r="J322" i="10"/>
  <c r="L322" i="10"/>
  <c r="L324" i="10" s="1"/>
  <c r="J323" i="10"/>
  <c r="J324" i="10" s="1"/>
  <c r="L323" i="10"/>
  <c r="F324" i="10"/>
  <c r="H324" i="10"/>
  <c r="I324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N335" i="10"/>
  <c r="T335" i="10"/>
  <c r="T336" i="10"/>
  <c r="T339" i="10" s="1"/>
  <c r="R337" i="10"/>
  <c r="T337" i="10"/>
  <c r="R338" i="10"/>
  <c r="T338" i="10"/>
  <c r="H339" i="10"/>
  <c r="I339" i="10" s="1"/>
  <c r="I342" i="10" s="1"/>
  <c r="L339" i="10"/>
  <c r="M339" i="10"/>
  <c r="M342" i="10" s="1"/>
  <c r="N339" i="10"/>
  <c r="R340" i="10"/>
  <c r="T340" i="10"/>
  <c r="L341" i="10"/>
  <c r="N337" i="10" s="1"/>
  <c r="P341" i="10"/>
  <c r="R336" i="10" s="1"/>
  <c r="R341" i="10"/>
  <c r="L342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Z348" i="10"/>
  <c r="AA348" i="10"/>
  <c r="K377" i="10"/>
  <c r="K378" i="10"/>
  <c r="G13" i="11"/>
  <c r="H13" i="11"/>
  <c r="K13" i="11"/>
  <c r="L13" i="11"/>
  <c r="G14" i="11"/>
  <c r="H14" i="11"/>
  <c r="K14" i="11"/>
  <c r="L14" i="11"/>
  <c r="G16" i="11"/>
  <c r="H16" i="11"/>
  <c r="K16" i="11"/>
  <c r="L16" i="11"/>
  <c r="G17" i="11"/>
  <c r="H17" i="11"/>
  <c r="K17" i="11"/>
  <c r="L17" i="11"/>
  <c r="G19" i="11"/>
  <c r="H19" i="11"/>
  <c r="K19" i="11"/>
  <c r="L19" i="11"/>
  <c r="O19" i="11"/>
  <c r="P19" i="11"/>
  <c r="O20" i="11"/>
  <c r="P20" i="11"/>
  <c r="S20" i="11"/>
  <c r="T20" i="11"/>
  <c r="G22" i="11"/>
  <c r="H22" i="11"/>
  <c r="K22" i="11"/>
  <c r="L22" i="11"/>
  <c r="G24" i="11"/>
  <c r="H24" i="11"/>
  <c r="K24" i="11"/>
  <c r="L24" i="11"/>
  <c r="O24" i="11"/>
  <c r="P24" i="11"/>
  <c r="S24" i="11"/>
  <c r="T24" i="11"/>
  <c r="G25" i="11"/>
  <c r="H25" i="11"/>
  <c r="K25" i="11"/>
  <c r="L25" i="11"/>
  <c r="G27" i="11"/>
  <c r="H27" i="11"/>
  <c r="K27" i="11"/>
  <c r="L27" i="11"/>
  <c r="G29" i="11"/>
  <c r="H29" i="11"/>
  <c r="K29" i="11"/>
  <c r="L29" i="11"/>
  <c r="G30" i="11"/>
  <c r="H30" i="11"/>
  <c r="G34" i="11"/>
  <c r="H34" i="11"/>
  <c r="K34" i="11"/>
  <c r="L34" i="11"/>
  <c r="G35" i="11"/>
  <c r="H35" i="11"/>
  <c r="K35" i="11"/>
  <c r="L35" i="11"/>
  <c r="G50" i="11"/>
  <c r="H50" i="11"/>
  <c r="K50" i="11"/>
  <c r="L50" i="11"/>
  <c r="G65" i="11"/>
  <c r="H65" i="11"/>
  <c r="K65" i="11"/>
  <c r="L65" i="11"/>
  <c r="G67" i="11"/>
  <c r="H67" i="11"/>
  <c r="K67" i="11"/>
  <c r="L67" i="11"/>
  <c r="G71" i="11"/>
  <c r="H71" i="11"/>
  <c r="K71" i="11"/>
  <c r="L71" i="11"/>
  <c r="G73" i="11"/>
  <c r="H73" i="11"/>
  <c r="K73" i="11"/>
  <c r="L73" i="11"/>
  <c r="G74" i="11"/>
  <c r="H74" i="11"/>
  <c r="K74" i="11"/>
  <c r="L74" i="11"/>
  <c r="G80" i="11"/>
  <c r="H80" i="11"/>
  <c r="K80" i="11"/>
  <c r="L80" i="11"/>
  <c r="G81" i="11"/>
  <c r="H81" i="11"/>
  <c r="K81" i="11"/>
  <c r="L81" i="11"/>
  <c r="S81" i="11"/>
  <c r="T81" i="11"/>
  <c r="E82" i="11"/>
  <c r="F82" i="11"/>
  <c r="I82" i="11"/>
  <c r="K82" i="11" s="1"/>
  <c r="J82" i="11"/>
  <c r="L82" i="11"/>
  <c r="M82" i="11"/>
  <c r="N82" i="11"/>
  <c r="Q82" i="11"/>
  <c r="S82" i="11" s="1"/>
  <c r="R82" i="11"/>
  <c r="T82" i="11"/>
  <c r="U82" i="11"/>
  <c r="V82" i="11"/>
  <c r="W82" i="11"/>
  <c r="X82" i="11"/>
  <c r="G83" i="11"/>
  <c r="H83" i="11"/>
  <c r="K83" i="11"/>
  <c r="L83" i="11"/>
  <c r="O83" i="11"/>
  <c r="P83" i="11"/>
  <c r="S83" i="11"/>
  <c r="T83" i="11"/>
  <c r="G84" i="11"/>
  <c r="H84" i="11"/>
  <c r="K84" i="11"/>
  <c r="L84" i="11"/>
  <c r="G87" i="11"/>
  <c r="H87" i="11"/>
  <c r="K87" i="11"/>
  <c r="L87" i="11"/>
  <c r="G89" i="11"/>
  <c r="H89" i="11"/>
  <c r="K89" i="11"/>
  <c r="L89" i="11"/>
  <c r="G100" i="11"/>
  <c r="H100" i="11"/>
  <c r="K100" i="11"/>
  <c r="L100" i="11"/>
  <c r="G106" i="11"/>
  <c r="H106" i="11"/>
  <c r="K106" i="11"/>
  <c r="L106" i="11"/>
  <c r="G109" i="11"/>
  <c r="H109" i="11"/>
  <c r="K109" i="11"/>
  <c r="L109" i="11"/>
  <c r="G110" i="11"/>
  <c r="H110" i="11"/>
  <c r="K110" i="11"/>
  <c r="L110" i="11"/>
  <c r="G111" i="11"/>
  <c r="H111" i="11"/>
  <c r="K111" i="11"/>
  <c r="L111" i="11"/>
  <c r="G128" i="11"/>
  <c r="H128" i="11"/>
  <c r="K128" i="11"/>
  <c r="L128" i="11"/>
  <c r="G129" i="11"/>
  <c r="H129" i="11"/>
  <c r="E137" i="11"/>
  <c r="G137" i="11" s="1"/>
  <c r="G257" i="11" s="1"/>
  <c r="G269" i="11" s="1"/>
  <c r="F137" i="11"/>
  <c r="H137" i="11" s="1"/>
  <c r="I137" i="11"/>
  <c r="J137" i="11"/>
  <c r="L137" i="11" s="1"/>
  <c r="L257" i="11" s="1"/>
  <c r="K137" i="11"/>
  <c r="K257" i="11" s="1"/>
  <c r="K269" i="11" s="1"/>
  <c r="M137" i="11"/>
  <c r="O137" i="11" s="1"/>
  <c r="O257" i="11" s="1"/>
  <c r="N137" i="11"/>
  <c r="P137" i="11" s="1"/>
  <c r="P257" i="11" s="1"/>
  <c r="Q137" i="11"/>
  <c r="R137" i="11"/>
  <c r="T137" i="11" s="1"/>
  <c r="T257" i="11" s="1"/>
  <c r="S137" i="11"/>
  <c r="S257" i="11" s="1"/>
  <c r="U137" i="11"/>
  <c r="V137" i="11"/>
  <c r="W137" i="11"/>
  <c r="X137" i="11"/>
  <c r="G138" i="11"/>
  <c r="H138" i="11"/>
  <c r="K138" i="11"/>
  <c r="L138" i="11"/>
  <c r="G141" i="11"/>
  <c r="H141" i="11"/>
  <c r="K141" i="11"/>
  <c r="L141" i="11"/>
  <c r="G147" i="11"/>
  <c r="H147" i="11"/>
  <c r="K147" i="11"/>
  <c r="L147" i="11"/>
  <c r="G148" i="11"/>
  <c r="H148" i="11"/>
  <c r="K148" i="11"/>
  <c r="L148" i="11"/>
  <c r="G157" i="11"/>
  <c r="H157" i="11"/>
  <c r="K157" i="11"/>
  <c r="L157" i="11"/>
  <c r="G158" i="11"/>
  <c r="H158" i="11"/>
  <c r="K158" i="11"/>
  <c r="L158" i="11"/>
  <c r="G170" i="11"/>
  <c r="H170" i="11"/>
  <c r="K170" i="11"/>
  <c r="L170" i="11"/>
  <c r="G171" i="11"/>
  <c r="H171" i="11"/>
  <c r="K171" i="11"/>
  <c r="L171" i="11"/>
  <c r="G172" i="11"/>
  <c r="H172" i="11"/>
  <c r="K172" i="11"/>
  <c r="L172" i="11"/>
  <c r="O172" i="11"/>
  <c r="P172" i="11"/>
  <c r="S172" i="11"/>
  <c r="T172" i="11"/>
  <c r="G173" i="11"/>
  <c r="H173" i="11"/>
  <c r="G176" i="11"/>
  <c r="H176" i="11"/>
  <c r="K176" i="11"/>
  <c r="L176" i="11"/>
  <c r="G179" i="11"/>
  <c r="H179" i="11"/>
  <c r="K179" i="11"/>
  <c r="L179" i="11"/>
  <c r="O179" i="11"/>
  <c r="P179" i="11"/>
  <c r="S179" i="11"/>
  <c r="T179" i="11"/>
  <c r="E181" i="11"/>
  <c r="G181" i="11" s="1"/>
  <c r="G258" i="11" s="1"/>
  <c r="F181" i="11"/>
  <c r="H181" i="11" s="1"/>
  <c r="H258" i="11" s="1"/>
  <c r="I181" i="11"/>
  <c r="J181" i="11"/>
  <c r="M181" i="11"/>
  <c r="O181" i="11" s="1"/>
  <c r="O258" i="11" s="1"/>
  <c r="N181" i="11"/>
  <c r="P181" i="11" s="1"/>
  <c r="P258" i="11" s="1"/>
  <c r="Q181" i="11"/>
  <c r="R181" i="11"/>
  <c r="U181" i="11"/>
  <c r="V181" i="11"/>
  <c r="W181" i="11"/>
  <c r="X181" i="11"/>
  <c r="G182" i="11"/>
  <c r="H182" i="11"/>
  <c r="K182" i="11"/>
  <c r="L182" i="11"/>
  <c r="G186" i="11"/>
  <c r="H186" i="11"/>
  <c r="K186" i="11"/>
  <c r="L186" i="11"/>
  <c r="O187" i="11"/>
  <c r="P187" i="11"/>
  <c r="S187" i="11"/>
  <c r="T187" i="11"/>
  <c r="G191" i="11"/>
  <c r="H191" i="11"/>
  <c r="G192" i="11"/>
  <c r="H192" i="11"/>
  <c r="K192" i="11"/>
  <c r="L192" i="11"/>
  <c r="O192" i="11"/>
  <c r="P192" i="11"/>
  <c r="G216" i="11"/>
  <c r="H216" i="11"/>
  <c r="K216" i="11"/>
  <c r="L216" i="11"/>
  <c r="G218" i="11"/>
  <c r="H218" i="11"/>
  <c r="K218" i="11"/>
  <c r="L218" i="11"/>
  <c r="G226" i="11"/>
  <c r="H226" i="11"/>
  <c r="K226" i="11"/>
  <c r="L226" i="11"/>
  <c r="G235" i="11"/>
  <c r="H235" i="11"/>
  <c r="K235" i="11"/>
  <c r="L235" i="11"/>
  <c r="G236" i="11"/>
  <c r="H236" i="11"/>
  <c r="K236" i="11"/>
  <c r="L236" i="11"/>
  <c r="G237" i="11"/>
  <c r="H237" i="11"/>
  <c r="K237" i="11"/>
  <c r="L237" i="11"/>
  <c r="E243" i="11"/>
  <c r="G243" i="11" s="1"/>
  <c r="G259" i="11" s="1"/>
  <c r="F243" i="11"/>
  <c r="H243" i="11" s="1"/>
  <c r="H259" i="11" s="1"/>
  <c r="I243" i="11"/>
  <c r="J243" i="11"/>
  <c r="M243" i="11"/>
  <c r="O243" i="11" s="1"/>
  <c r="O259" i="11" s="1"/>
  <c r="N243" i="11"/>
  <c r="P243" i="11" s="1"/>
  <c r="P259" i="11" s="1"/>
  <c r="Q243" i="11"/>
  <c r="R243" i="11"/>
  <c r="U243" i="11"/>
  <c r="V243" i="11"/>
  <c r="W243" i="11"/>
  <c r="X243" i="11"/>
  <c r="B244" i="11"/>
  <c r="C244" i="11"/>
  <c r="D244" i="11"/>
  <c r="F244" i="11"/>
  <c r="J244" i="11"/>
  <c r="N244" i="11"/>
  <c r="R244" i="11"/>
  <c r="V244" i="11"/>
  <c r="W244" i="11"/>
  <c r="X244" i="11"/>
  <c r="F256" i="11"/>
  <c r="I256" i="11"/>
  <c r="I268" i="11" s="1"/>
  <c r="J256" i="11"/>
  <c r="L256" i="11"/>
  <c r="N256" i="11"/>
  <c r="Q256" i="11"/>
  <c r="R256" i="11"/>
  <c r="T256" i="11"/>
  <c r="V256" i="11"/>
  <c r="W256" i="11"/>
  <c r="X256" i="11"/>
  <c r="E257" i="11"/>
  <c r="F257" i="11"/>
  <c r="H257" i="11" s="1"/>
  <c r="I257" i="11"/>
  <c r="J257" i="11"/>
  <c r="J269" i="11" s="1"/>
  <c r="L269" i="11" s="1"/>
  <c r="M257" i="11"/>
  <c r="N257" i="11"/>
  <c r="Q257" i="11"/>
  <c r="R257" i="11"/>
  <c r="U257" i="11"/>
  <c r="V257" i="11"/>
  <c r="W257" i="11"/>
  <c r="X257" i="11"/>
  <c r="E258" i="11"/>
  <c r="F258" i="11"/>
  <c r="J258" i="11"/>
  <c r="M258" i="11"/>
  <c r="N258" i="11"/>
  <c r="R258" i="11"/>
  <c r="U258" i="11"/>
  <c r="V258" i="11"/>
  <c r="W258" i="11"/>
  <c r="X258" i="11"/>
  <c r="E259" i="11"/>
  <c r="F259" i="11"/>
  <c r="J259" i="11"/>
  <c r="M259" i="11"/>
  <c r="N259" i="11"/>
  <c r="R259" i="11"/>
  <c r="J271" i="11" s="1"/>
  <c r="U259" i="11"/>
  <c r="V259" i="11"/>
  <c r="W259" i="11"/>
  <c r="X259" i="11"/>
  <c r="F260" i="11"/>
  <c r="N260" i="11"/>
  <c r="V260" i="11"/>
  <c r="W260" i="11"/>
  <c r="X260" i="11"/>
  <c r="J268" i="11"/>
  <c r="E269" i="11"/>
  <c r="F269" i="11"/>
  <c r="H269" i="11" s="1"/>
  <c r="I269" i="11"/>
  <c r="E270" i="11"/>
  <c r="J270" i="11"/>
  <c r="E271" i="11"/>
  <c r="F271" i="11"/>
  <c r="H271" i="11" s="1"/>
  <c r="F304" i="11"/>
  <c r="F305" i="11"/>
  <c r="F306" i="11"/>
  <c r="F307" i="11"/>
  <c r="F312" i="11"/>
  <c r="F313" i="11"/>
  <c r="F314" i="11"/>
  <c r="G315" i="11"/>
  <c r="J322" i="11"/>
  <c r="J324" i="11" s="1"/>
  <c r="L322" i="11"/>
  <c r="J323" i="11"/>
  <c r="L323" i="11"/>
  <c r="L324" i="11" s="1"/>
  <c r="F324" i="11"/>
  <c r="H324" i="11"/>
  <c r="I324" i="11"/>
  <c r="E331" i="11"/>
  <c r="F331" i="11"/>
  <c r="G331" i="11"/>
  <c r="H331" i="11"/>
  <c r="I331" i="11"/>
  <c r="J331" i="11"/>
  <c r="K331" i="11"/>
  <c r="L331" i="11"/>
  <c r="M331" i="11"/>
  <c r="N331" i="11"/>
  <c r="O331" i="11"/>
  <c r="P331" i="11"/>
  <c r="Q331" i="11"/>
  <c r="R331" i="11"/>
  <c r="S331" i="11"/>
  <c r="T331" i="11"/>
  <c r="U331" i="11"/>
  <c r="V331" i="11"/>
  <c r="W331" i="11"/>
  <c r="X331" i="11"/>
  <c r="Y331" i="11"/>
  <c r="Z331" i="11"/>
  <c r="AA331" i="11"/>
  <c r="T335" i="11"/>
  <c r="T336" i="11"/>
  <c r="T337" i="11"/>
  <c r="T338" i="11"/>
  <c r="H339" i="11"/>
  <c r="I339" i="11" s="1"/>
  <c r="L339" i="11"/>
  <c r="M339" i="11" s="1"/>
  <c r="M342" i="11" s="1"/>
  <c r="T339" i="11"/>
  <c r="T340" i="11"/>
  <c r="P341" i="11"/>
  <c r="R336" i="11" s="1"/>
  <c r="I342" i="11"/>
  <c r="L342" i="11"/>
  <c r="E348" i="11"/>
  <c r="F348" i="11"/>
  <c r="G348" i="11"/>
  <c r="H348" i="11"/>
  <c r="I348" i="11"/>
  <c r="J348" i="11"/>
  <c r="K348" i="11"/>
  <c r="L348" i="11"/>
  <c r="M348" i="11"/>
  <c r="N348" i="11"/>
  <c r="O348" i="11"/>
  <c r="P348" i="11"/>
  <c r="Q348" i="11"/>
  <c r="R348" i="11"/>
  <c r="S348" i="11"/>
  <c r="T348" i="11"/>
  <c r="U348" i="11"/>
  <c r="V348" i="11"/>
  <c r="W348" i="11"/>
  <c r="X348" i="11"/>
  <c r="Y348" i="11"/>
  <c r="Z348" i="11"/>
  <c r="AA348" i="11"/>
  <c r="P374" i="11"/>
  <c r="S374" i="11" s="1"/>
  <c r="K377" i="11"/>
  <c r="P377" i="11" s="1"/>
  <c r="S377" i="11"/>
  <c r="K378" i="11"/>
  <c r="P378" i="11" s="1"/>
  <c r="S378" i="11" s="1"/>
  <c r="K379" i="11"/>
  <c r="P371" i="11" s="1"/>
  <c r="G13" i="12"/>
  <c r="H13" i="12"/>
  <c r="K13" i="12"/>
  <c r="L13" i="12"/>
  <c r="G14" i="12"/>
  <c r="H14" i="12"/>
  <c r="K14" i="12"/>
  <c r="L14" i="12"/>
  <c r="G16" i="12"/>
  <c r="H16" i="12"/>
  <c r="K16" i="12"/>
  <c r="L16" i="12"/>
  <c r="G17" i="12"/>
  <c r="H17" i="12"/>
  <c r="K17" i="12"/>
  <c r="L17" i="12"/>
  <c r="G19" i="12"/>
  <c r="H19" i="12"/>
  <c r="K19" i="12"/>
  <c r="L19" i="12"/>
  <c r="O19" i="12"/>
  <c r="P19" i="12"/>
  <c r="O20" i="12"/>
  <c r="P20" i="12"/>
  <c r="S20" i="12"/>
  <c r="T20" i="12"/>
  <c r="G22" i="12"/>
  <c r="H22" i="12"/>
  <c r="K22" i="12"/>
  <c r="L22" i="12"/>
  <c r="G24" i="12"/>
  <c r="H24" i="12"/>
  <c r="K24" i="12"/>
  <c r="L24" i="12"/>
  <c r="O24" i="12"/>
  <c r="P24" i="12"/>
  <c r="S24" i="12"/>
  <c r="T24" i="12"/>
  <c r="G25" i="12"/>
  <c r="H25" i="12"/>
  <c r="K25" i="12"/>
  <c r="L25" i="12"/>
  <c r="G27" i="12"/>
  <c r="H27" i="12"/>
  <c r="K27" i="12"/>
  <c r="L27" i="12"/>
  <c r="G29" i="12"/>
  <c r="H29" i="12"/>
  <c r="K29" i="12"/>
  <c r="L29" i="12"/>
  <c r="G30" i="12"/>
  <c r="H30" i="12"/>
  <c r="G34" i="12"/>
  <c r="H34" i="12"/>
  <c r="K34" i="12"/>
  <c r="L34" i="12"/>
  <c r="G35" i="12"/>
  <c r="H35" i="12"/>
  <c r="K35" i="12"/>
  <c r="L35" i="12"/>
  <c r="G50" i="12"/>
  <c r="H50" i="12"/>
  <c r="K50" i="12"/>
  <c r="L50" i="12"/>
  <c r="G65" i="12"/>
  <c r="H65" i="12"/>
  <c r="K65" i="12"/>
  <c r="L65" i="12"/>
  <c r="G67" i="12"/>
  <c r="H67" i="12"/>
  <c r="K67" i="12"/>
  <c r="L67" i="12"/>
  <c r="G71" i="12"/>
  <c r="H71" i="12"/>
  <c r="K71" i="12"/>
  <c r="L71" i="12"/>
  <c r="G73" i="12"/>
  <c r="H73" i="12"/>
  <c r="K73" i="12"/>
  <c r="L73" i="12"/>
  <c r="G74" i="12"/>
  <c r="H74" i="12"/>
  <c r="K74" i="12"/>
  <c r="L74" i="12"/>
  <c r="G80" i="12"/>
  <c r="H80" i="12"/>
  <c r="K80" i="12"/>
  <c r="L80" i="12"/>
  <c r="G81" i="12"/>
  <c r="H81" i="12"/>
  <c r="K81" i="12"/>
  <c r="L81" i="12"/>
  <c r="S81" i="12"/>
  <c r="T81" i="12"/>
  <c r="E82" i="12"/>
  <c r="F82" i="12"/>
  <c r="H82" i="12" s="1"/>
  <c r="G82" i="12"/>
  <c r="I82" i="12"/>
  <c r="J82" i="12"/>
  <c r="K82" i="12" s="1"/>
  <c r="M82" i="12"/>
  <c r="N82" i="12"/>
  <c r="P82" i="12" s="1"/>
  <c r="O82" i="12"/>
  <c r="O256" i="12" s="1"/>
  <c r="G268" i="12" s="1"/>
  <c r="Q82" i="12"/>
  <c r="R82" i="12"/>
  <c r="S82" i="12" s="1"/>
  <c r="U82" i="12"/>
  <c r="V82" i="12"/>
  <c r="W82" i="12"/>
  <c r="X82" i="12"/>
  <c r="G83" i="12"/>
  <c r="H83" i="12"/>
  <c r="K83" i="12"/>
  <c r="L83" i="12"/>
  <c r="O83" i="12"/>
  <c r="P83" i="12"/>
  <c r="S83" i="12"/>
  <c r="T83" i="12"/>
  <c r="G84" i="12"/>
  <c r="H84" i="12"/>
  <c r="K84" i="12"/>
  <c r="L84" i="12"/>
  <c r="G87" i="12"/>
  <c r="H87" i="12"/>
  <c r="K87" i="12"/>
  <c r="L87" i="12"/>
  <c r="G89" i="12"/>
  <c r="H89" i="12"/>
  <c r="K89" i="12"/>
  <c r="L89" i="12"/>
  <c r="G100" i="12"/>
  <c r="H100" i="12"/>
  <c r="K100" i="12"/>
  <c r="L100" i="12"/>
  <c r="G106" i="12"/>
  <c r="H106" i="12"/>
  <c r="K106" i="12"/>
  <c r="L106" i="12"/>
  <c r="G109" i="12"/>
  <c r="H109" i="12"/>
  <c r="K109" i="12"/>
  <c r="L109" i="12"/>
  <c r="G110" i="12"/>
  <c r="H110" i="12"/>
  <c r="K110" i="12"/>
  <c r="L110" i="12"/>
  <c r="G111" i="12"/>
  <c r="H111" i="12"/>
  <c r="K111" i="12"/>
  <c r="L111" i="12"/>
  <c r="G128" i="12"/>
  <c r="H128" i="12"/>
  <c r="K128" i="12"/>
  <c r="L128" i="12"/>
  <c r="G129" i="12"/>
  <c r="H129" i="12"/>
  <c r="E137" i="12"/>
  <c r="G137" i="12" s="1"/>
  <c r="F137" i="12"/>
  <c r="I137" i="12"/>
  <c r="L137" i="12" s="1"/>
  <c r="J137" i="12"/>
  <c r="K137" i="12"/>
  <c r="M137" i="12"/>
  <c r="O137" i="12" s="1"/>
  <c r="N137" i="12"/>
  <c r="P137" i="12"/>
  <c r="Q137" i="12"/>
  <c r="Q244" i="12" s="1"/>
  <c r="R137" i="12"/>
  <c r="S137" i="12"/>
  <c r="S257" i="12" s="1"/>
  <c r="U137" i="12"/>
  <c r="V137" i="12"/>
  <c r="W137" i="12"/>
  <c r="X137" i="12"/>
  <c r="G138" i="12"/>
  <c r="H138" i="12"/>
  <c r="K138" i="12"/>
  <c r="L138" i="12"/>
  <c r="G141" i="12"/>
  <c r="H141" i="12"/>
  <c r="K141" i="12"/>
  <c r="L141" i="12"/>
  <c r="G147" i="12"/>
  <c r="H147" i="12"/>
  <c r="K147" i="12"/>
  <c r="L147" i="12"/>
  <c r="G148" i="12"/>
  <c r="H148" i="12"/>
  <c r="K148" i="12"/>
  <c r="L148" i="12"/>
  <c r="G157" i="12"/>
  <c r="H157" i="12"/>
  <c r="K157" i="12"/>
  <c r="L157" i="12"/>
  <c r="G158" i="12"/>
  <c r="H158" i="12"/>
  <c r="K158" i="12"/>
  <c r="L158" i="12"/>
  <c r="G170" i="12"/>
  <c r="H170" i="12"/>
  <c r="K170" i="12"/>
  <c r="L170" i="12"/>
  <c r="G171" i="12"/>
  <c r="H171" i="12"/>
  <c r="K171" i="12"/>
  <c r="L171" i="12"/>
  <c r="G172" i="12"/>
  <c r="H172" i="12"/>
  <c r="K172" i="12"/>
  <c r="L172" i="12"/>
  <c r="O172" i="12"/>
  <c r="P172" i="12"/>
  <c r="S172" i="12"/>
  <c r="T172" i="12"/>
  <c r="G173" i="12"/>
  <c r="H173" i="12"/>
  <c r="G176" i="12"/>
  <c r="H176" i="12"/>
  <c r="K176" i="12"/>
  <c r="L176" i="12"/>
  <c r="G179" i="12"/>
  <c r="H179" i="12"/>
  <c r="K179" i="12"/>
  <c r="L179" i="12"/>
  <c r="O179" i="12"/>
  <c r="P179" i="12"/>
  <c r="S179" i="12"/>
  <c r="T179" i="12"/>
  <c r="E181" i="12"/>
  <c r="F181" i="12"/>
  <c r="F244" i="12" s="1"/>
  <c r="G181" i="12"/>
  <c r="G258" i="12" s="1"/>
  <c r="I181" i="12"/>
  <c r="I244" i="12" s="1"/>
  <c r="J181" i="12"/>
  <c r="K181" i="12"/>
  <c r="K258" i="12" s="1"/>
  <c r="K270" i="12" s="1"/>
  <c r="M181" i="12"/>
  <c r="N181" i="12"/>
  <c r="N244" i="12" s="1"/>
  <c r="O181" i="12"/>
  <c r="O258" i="12" s="1"/>
  <c r="Q181" i="12"/>
  <c r="T181" i="12" s="1"/>
  <c r="T258" i="12" s="1"/>
  <c r="R181" i="12"/>
  <c r="S181" i="12"/>
  <c r="S258" i="12" s="1"/>
  <c r="U181" i="12"/>
  <c r="V181" i="12"/>
  <c r="V244" i="12" s="1"/>
  <c r="W181" i="12"/>
  <c r="W258" i="12" s="1"/>
  <c r="X181" i="12"/>
  <c r="G182" i="12"/>
  <c r="H182" i="12"/>
  <c r="K182" i="12"/>
  <c r="L182" i="12"/>
  <c r="G186" i="12"/>
  <c r="H186" i="12"/>
  <c r="K186" i="12"/>
  <c r="L186" i="12"/>
  <c r="O187" i="12"/>
  <c r="P187" i="12"/>
  <c r="S187" i="12"/>
  <c r="T187" i="12"/>
  <c r="G191" i="12"/>
  <c r="H191" i="12"/>
  <c r="G192" i="12"/>
  <c r="H192" i="12"/>
  <c r="K192" i="12"/>
  <c r="L192" i="12"/>
  <c r="O192" i="12"/>
  <c r="P192" i="12"/>
  <c r="G216" i="12"/>
  <c r="H216" i="12"/>
  <c r="K216" i="12"/>
  <c r="L216" i="12"/>
  <c r="G218" i="12"/>
  <c r="H218" i="12"/>
  <c r="K218" i="12"/>
  <c r="L218" i="12"/>
  <c r="G226" i="12"/>
  <c r="H226" i="12"/>
  <c r="K226" i="12"/>
  <c r="L226" i="12"/>
  <c r="G235" i="12"/>
  <c r="H235" i="12"/>
  <c r="K235" i="12"/>
  <c r="L235" i="12"/>
  <c r="G236" i="12"/>
  <c r="H236" i="12"/>
  <c r="K236" i="12"/>
  <c r="L236" i="12"/>
  <c r="G237" i="12"/>
  <c r="H237" i="12"/>
  <c r="K237" i="12"/>
  <c r="L237" i="12"/>
  <c r="E243" i="12"/>
  <c r="F243" i="12"/>
  <c r="F259" i="12" s="1"/>
  <c r="F271" i="12" s="1"/>
  <c r="H271" i="12" s="1"/>
  <c r="G243" i="12"/>
  <c r="I243" i="12"/>
  <c r="I259" i="12" s="1"/>
  <c r="J243" i="12"/>
  <c r="K243" i="12"/>
  <c r="K259" i="12" s="1"/>
  <c r="K271" i="12" s="1"/>
  <c r="M243" i="12"/>
  <c r="N243" i="12"/>
  <c r="N259" i="12" s="1"/>
  <c r="O243" i="12"/>
  <c r="Q243" i="12"/>
  <c r="Q259" i="12" s="1"/>
  <c r="R243" i="12"/>
  <c r="S243" i="12"/>
  <c r="S259" i="12" s="1"/>
  <c r="U243" i="12"/>
  <c r="V243" i="12"/>
  <c r="V259" i="12" s="1"/>
  <c r="W243" i="12"/>
  <c r="X243" i="12"/>
  <c r="B244" i="12"/>
  <c r="C244" i="12"/>
  <c r="D244" i="12"/>
  <c r="G244" i="12"/>
  <c r="G260" i="12" s="1"/>
  <c r="G272" i="12" s="1"/>
  <c r="J244" i="12"/>
  <c r="J260" i="12" s="1"/>
  <c r="J272" i="12" s="1"/>
  <c r="L244" i="12"/>
  <c r="L260" i="12" s="1"/>
  <c r="M244" i="12"/>
  <c r="O244" i="12"/>
  <c r="O260" i="12" s="1"/>
  <c r="R244" i="12"/>
  <c r="R260" i="12" s="1"/>
  <c r="T244" i="12"/>
  <c r="T260" i="12" s="1"/>
  <c r="W244" i="12"/>
  <c r="F313" i="12" s="1"/>
  <c r="X244" i="12"/>
  <c r="E256" i="12"/>
  <c r="F256" i="12"/>
  <c r="F268" i="12" s="1"/>
  <c r="H268" i="12" s="1"/>
  <c r="G256" i="12"/>
  <c r="H256" i="12"/>
  <c r="I256" i="12"/>
  <c r="J256" i="12"/>
  <c r="K256" i="12"/>
  <c r="M256" i="12"/>
  <c r="N256" i="12"/>
  <c r="P256" i="12"/>
  <c r="Q256" i="12"/>
  <c r="R256" i="12"/>
  <c r="U256" i="12"/>
  <c r="V256" i="12"/>
  <c r="W256" i="12"/>
  <c r="X256" i="12"/>
  <c r="E257" i="12"/>
  <c r="F257" i="12"/>
  <c r="G257" i="12"/>
  <c r="H257" i="12"/>
  <c r="I257" i="12"/>
  <c r="J257" i="12"/>
  <c r="L257" i="12"/>
  <c r="M257" i="12"/>
  <c r="N257" i="12"/>
  <c r="O257" i="12"/>
  <c r="P257" i="12"/>
  <c r="R257" i="12"/>
  <c r="V257" i="12"/>
  <c r="W257" i="12"/>
  <c r="X257" i="12"/>
  <c r="E258" i="12"/>
  <c r="F258" i="12"/>
  <c r="F270" i="12" s="1"/>
  <c r="H270" i="12" s="1"/>
  <c r="J258" i="12"/>
  <c r="M258" i="12"/>
  <c r="N258" i="12"/>
  <c r="R258" i="12"/>
  <c r="U258" i="12"/>
  <c r="V258" i="12"/>
  <c r="X258" i="12"/>
  <c r="E259" i="12"/>
  <c r="G259" i="12"/>
  <c r="J259" i="12"/>
  <c r="M259" i="12"/>
  <c r="O259" i="12"/>
  <c r="R259" i="12"/>
  <c r="U259" i="12"/>
  <c r="W259" i="12"/>
  <c r="X259" i="12"/>
  <c r="M260" i="12"/>
  <c r="X260" i="12"/>
  <c r="E268" i="12"/>
  <c r="I268" i="12"/>
  <c r="J268" i="12"/>
  <c r="L268" i="12"/>
  <c r="E269" i="12"/>
  <c r="F269" i="12"/>
  <c r="G269" i="12"/>
  <c r="H269" i="12"/>
  <c r="J269" i="12"/>
  <c r="E270" i="12"/>
  <c r="J270" i="12"/>
  <c r="E271" i="12"/>
  <c r="G271" i="12"/>
  <c r="J271" i="12"/>
  <c r="G304" i="12"/>
  <c r="F305" i="12"/>
  <c r="E312" i="12" s="1"/>
  <c r="E306" i="12"/>
  <c r="G306" i="12"/>
  <c r="F307" i="12"/>
  <c r="E314" i="12" s="1"/>
  <c r="H314" i="12" s="1"/>
  <c r="F314" i="12"/>
  <c r="G315" i="12"/>
  <c r="J322" i="12"/>
  <c r="L322" i="12"/>
  <c r="L324" i="12" s="1"/>
  <c r="J323" i="12"/>
  <c r="L323" i="12"/>
  <c r="F324" i="12"/>
  <c r="H324" i="12"/>
  <c r="I324" i="12"/>
  <c r="J324" i="12"/>
  <c r="E331" i="12"/>
  <c r="F331" i="12"/>
  <c r="G331" i="12"/>
  <c r="H331" i="12"/>
  <c r="I331" i="12"/>
  <c r="J331" i="12"/>
  <c r="K331" i="12"/>
  <c r="L331" i="12"/>
  <c r="M331" i="12"/>
  <c r="N331" i="12"/>
  <c r="O331" i="12"/>
  <c r="P331" i="12"/>
  <c r="Q331" i="12"/>
  <c r="R331" i="12"/>
  <c r="S331" i="12"/>
  <c r="T331" i="12"/>
  <c r="U331" i="12"/>
  <c r="V331" i="12"/>
  <c r="W331" i="12"/>
  <c r="X331" i="12"/>
  <c r="Y331" i="12"/>
  <c r="Z331" i="12"/>
  <c r="AA331" i="12"/>
  <c r="N335" i="12"/>
  <c r="T335" i="12"/>
  <c r="T336" i="12"/>
  <c r="N337" i="12"/>
  <c r="T337" i="12"/>
  <c r="N338" i="12"/>
  <c r="R338" i="12"/>
  <c r="T338" i="12"/>
  <c r="H339" i="12"/>
  <c r="H341" i="12" s="1"/>
  <c r="I339" i="12"/>
  <c r="I342" i="12" s="1"/>
  <c r="L339" i="12"/>
  <c r="M339" i="12"/>
  <c r="N339" i="12"/>
  <c r="T340" i="12"/>
  <c r="L341" i="12"/>
  <c r="N336" i="12" s="1"/>
  <c r="N341" i="12"/>
  <c r="P341" i="12"/>
  <c r="R336" i="12" s="1"/>
  <c r="L342" i="12"/>
  <c r="M342" i="12"/>
  <c r="E348" i="12"/>
  <c r="F348" i="12"/>
  <c r="G348" i="12"/>
  <c r="H348" i="12"/>
  <c r="I348" i="12"/>
  <c r="J348" i="12"/>
  <c r="K348" i="12"/>
  <c r="L348" i="12"/>
  <c r="M348" i="12"/>
  <c r="N348" i="12"/>
  <c r="O348" i="12"/>
  <c r="P348" i="12"/>
  <c r="Q348" i="12"/>
  <c r="R348" i="12"/>
  <c r="S348" i="12"/>
  <c r="T348" i="12"/>
  <c r="U348" i="12"/>
  <c r="V348" i="12"/>
  <c r="W348" i="12"/>
  <c r="X348" i="12"/>
  <c r="Y348" i="12"/>
  <c r="Z348" i="12"/>
  <c r="AA348" i="12"/>
  <c r="K377" i="12"/>
  <c r="K379" i="12" s="1"/>
  <c r="P378" i="12" s="1"/>
  <c r="S378" i="12" s="1"/>
  <c r="K378" i="12"/>
  <c r="G13" i="13"/>
  <c r="H13" i="13"/>
  <c r="K13" i="13"/>
  <c r="L13" i="13"/>
  <c r="G14" i="13"/>
  <c r="H14" i="13"/>
  <c r="K14" i="13"/>
  <c r="L14" i="13"/>
  <c r="G16" i="13"/>
  <c r="H16" i="13"/>
  <c r="K16" i="13"/>
  <c r="L16" i="13"/>
  <c r="G17" i="13"/>
  <c r="H17" i="13"/>
  <c r="K17" i="13"/>
  <c r="L17" i="13"/>
  <c r="G19" i="13"/>
  <c r="H19" i="13"/>
  <c r="K19" i="13"/>
  <c r="L19" i="13"/>
  <c r="O19" i="13"/>
  <c r="P19" i="13"/>
  <c r="O20" i="13"/>
  <c r="P20" i="13"/>
  <c r="S20" i="13"/>
  <c r="T20" i="13"/>
  <c r="G22" i="13"/>
  <c r="H22" i="13"/>
  <c r="K22" i="13"/>
  <c r="L22" i="13"/>
  <c r="G24" i="13"/>
  <c r="H24" i="13"/>
  <c r="K24" i="13"/>
  <c r="L24" i="13"/>
  <c r="O24" i="13"/>
  <c r="P24" i="13"/>
  <c r="S24" i="13"/>
  <c r="T24" i="13"/>
  <c r="G25" i="13"/>
  <c r="H25" i="13"/>
  <c r="K25" i="13"/>
  <c r="L25" i="13"/>
  <c r="G27" i="13"/>
  <c r="H27" i="13"/>
  <c r="K27" i="13"/>
  <c r="L27" i="13"/>
  <c r="G29" i="13"/>
  <c r="H29" i="13"/>
  <c r="K29" i="13"/>
  <c r="L29" i="13"/>
  <c r="G30" i="13"/>
  <c r="H30" i="13"/>
  <c r="G34" i="13"/>
  <c r="H34" i="13"/>
  <c r="K34" i="13"/>
  <c r="L34" i="13"/>
  <c r="G35" i="13"/>
  <c r="H35" i="13"/>
  <c r="K35" i="13"/>
  <c r="L35" i="13"/>
  <c r="G50" i="13"/>
  <c r="H50" i="13"/>
  <c r="K50" i="13"/>
  <c r="L50" i="13"/>
  <c r="G65" i="13"/>
  <c r="H65" i="13"/>
  <c r="K65" i="13"/>
  <c r="L65" i="13"/>
  <c r="G67" i="13"/>
  <c r="H67" i="13"/>
  <c r="K67" i="13"/>
  <c r="L67" i="13"/>
  <c r="G71" i="13"/>
  <c r="H71" i="13"/>
  <c r="K71" i="13"/>
  <c r="L71" i="13"/>
  <c r="G73" i="13"/>
  <c r="H73" i="13"/>
  <c r="K73" i="13"/>
  <c r="L73" i="13"/>
  <c r="G74" i="13"/>
  <c r="H74" i="13"/>
  <c r="K74" i="13"/>
  <c r="L74" i="13"/>
  <c r="G80" i="13"/>
  <c r="H80" i="13"/>
  <c r="K80" i="13"/>
  <c r="L80" i="13"/>
  <c r="G81" i="13"/>
  <c r="H81" i="13"/>
  <c r="K81" i="13"/>
  <c r="L81" i="13"/>
  <c r="S81" i="13"/>
  <c r="T81" i="13"/>
  <c r="E82" i="13"/>
  <c r="F82" i="13"/>
  <c r="H82" i="13" s="1"/>
  <c r="G82" i="13"/>
  <c r="I82" i="13"/>
  <c r="J82" i="13"/>
  <c r="M82" i="13"/>
  <c r="N82" i="13"/>
  <c r="P82" i="13" s="1"/>
  <c r="P256" i="13" s="1"/>
  <c r="O82" i="13"/>
  <c r="Q82" i="13"/>
  <c r="R82" i="13"/>
  <c r="U82" i="13"/>
  <c r="V82" i="13"/>
  <c r="W82" i="13"/>
  <c r="X82" i="13"/>
  <c r="G83" i="13"/>
  <c r="H83" i="13"/>
  <c r="K83" i="13"/>
  <c r="L83" i="13"/>
  <c r="O83" i="13"/>
  <c r="P83" i="13"/>
  <c r="S83" i="13"/>
  <c r="T83" i="13"/>
  <c r="G84" i="13"/>
  <c r="H84" i="13"/>
  <c r="K84" i="13"/>
  <c r="L84" i="13"/>
  <c r="G87" i="13"/>
  <c r="H87" i="13"/>
  <c r="K87" i="13"/>
  <c r="L87" i="13"/>
  <c r="G89" i="13"/>
  <c r="H89" i="13"/>
  <c r="K89" i="13"/>
  <c r="L89" i="13"/>
  <c r="G100" i="13"/>
  <c r="H100" i="13"/>
  <c r="K100" i="13"/>
  <c r="L100" i="13"/>
  <c r="G106" i="13"/>
  <c r="H106" i="13"/>
  <c r="K106" i="13"/>
  <c r="L106" i="13"/>
  <c r="G109" i="13"/>
  <c r="H109" i="13"/>
  <c r="K109" i="13"/>
  <c r="L109" i="13"/>
  <c r="G110" i="13"/>
  <c r="H110" i="13"/>
  <c r="K110" i="13"/>
  <c r="L110" i="13"/>
  <c r="G111" i="13"/>
  <c r="H111" i="13"/>
  <c r="K111" i="13"/>
  <c r="L111" i="13"/>
  <c r="G128" i="13"/>
  <c r="H128" i="13"/>
  <c r="K128" i="13"/>
  <c r="L128" i="13"/>
  <c r="G129" i="13"/>
  <c r="H129" i="13"/>
  <c r="E137" i="13"/>
  <c r="F137" i="13"/>
  <c r="H137" i="13" s="1"/>
  <c r="G137" i="13"/>
  <c r="I137" i="13"/>
  <c r="J137" i="13"/>
  <c r="L137" i="13" s="1"/>
  <c r="L257" i="13" s="1"/>
  <c r="K137" i="13"/>
  <c r="M137" i="13"/>
  <c r="N137" i="13"/>
  <c r="P137" i="13" s="1"/>
  <c r="P257" i="13" s="1"/>
  <c r="O137" i="13"/>
  <c r="Q137" i="13"/>
  <c r="R137" i="13"/>
  <c r="S137" i="13" s="1"/>
  <c r="S257" i="13" s="1"/>
  <c r="K269" i="13" s="1"/>
  <c r="U137" i="13"/>
  <c r="V137" i="13"/>
  <c r="W137" i="13"/>
  <c r="X137" i="13"/>
  <c r="G138" i="13"/>
  <c r="H138" i="13"/>
  <c r="K138" i="13"/>
  <c r="L138" i="13"/>
  <c r="G141" i="13"/>
  <c r="H141" i="13"/>
  <c r="K141" i="13"/>
  <c r="L141" i="13"/>
  <c r="G147" i="13"/>
  <c r="H147" i="13"/>
  <c r="K147" i="13"/>
  <c r="L147" i="13"/>
  <c r="G148" i="13"/>
  <c r="H148" i="13"/>
  <c r="K148" i="13"/>
  <c r="L148" i="13"/>
  <c r="G157" i="13"/>
  <c r="H157" i="13"/>
  <c r="K157" i="13"/>
  <c r="L157" i="13"/>
  <c r="G158" i="13"/>
  <c r="H158" i="13"/>
  <c r="K158" i="13"/>
  <c r="L158" i="13"/>
  <c r="G170" i="13"/>
  <c r="H170" i="13"/>
  <c r="K170" i="13"/>
  <c r="L170" i="13"/>
  <c r="G171" i="13"/>
  <c r="H171" i="13"/>
  <c r="K171" i="13"/>
  <c r="L171" i="13"/>
  <c r="G172" i="13"/>
  <c r="H172" i="13"/>
  <c r="K172" i="13"/>
  <c r="L172" i="13"/>
  <c r="O172" i="13"/>
  <c r="P172" i="13"/>
  <c r="S172" i="13"/>
  <c r="T172" i="13"/>
  <c r="G173" i="13"/>
  <c r="H173" i="13"/>
  <c r="G176" i="13"/>
  <c r="H176" i="13"/>
  <c r="K176" i="13"/>
  <c r="L176" i="13"/>
  <c r="G179" i="13"/>
  <c r="H179" i="13"/>
  <c r="K179" i="13"/>
  <c r="L179" i="13"/>
  <c r="O179" i="13"/>
  <c r="P179" i="13"/>
  <c r="S179" i="13"/>
  <c r="T179" i="13"/>
  <c r="E181" i="13"/>
  <c r="F181" i="13"/>
  <c r="I181" i="13"/>
  <c r="L181" i="13" s="1"/>
  <c r="L258" i="13" s="1"/>
  <c r="J181" i="13"/>
  <c r="K181" i="13"/>
  <c r="K258" i="13" s="1"/>
  <c r="M181" i="13"/>
  <c r="N181" i="13"/>
  <c r="Q181" i="13"/>
  <c r="R181" i="13"/>
  <c r="T181" i="13" s="1"/>
  <c r="T258" i="13" s="1"/>
  <c r="S181" i="13"/>
  <c r="S258" i="13" s="1"/>
  <c r="U181" i="13"/>
  <c r="U258" i="13" s="1"/>
  <c r="V181" i="13"/>
  <c r="W181" i="13"/>
  <c r="X181" i="13"/>
  <c r="G182" i="13"/>
  <c r="H182" i="13"/>
  <c r="K182" i="13"/>
  <c r="L182" i="13"/>
  <c r="G186" i="13"/>
  <c r="H186" i="13"/>
  <c r="K186" i="13"/>
  <c r="L186" i="13"/>
  <c r="O187" i="13"/>
  <c r="P187" i="13"/>
  <c r="S187" i="13"/>
  <c r="T187" i="13"/>
  <c r="G191" i="13"/>
  <c r="H191" i="13"/>
  <c r="G192" i="13"/>
  <c r="H192" i="13"/>
  <c r="K192" i="13"/>
  <c r="L192" i="13"/>
  <c r="O192" i="13"/>
  <c r="P192" i="13"/>
  <c r="G216" i="13"/>
  <c r="H216" i="13"/>
  <c r="K216" i="13"/>
  <c r="L216" i="13"/>
  <c r="G218" i="13"/>
  <c r="H218" i="13"/>
  <c r="K218" i="13"/>
  <c r="L218" i="13"/>
  <c r="G226" i="13"/>
  <c r="H226" i="13"/>
  <c r="K226" i="13"/>
  <c r="L226" i="13"/>
  <c r="G235" i="13"/>
  <c r="H235" i="13"/>
  <c r="K235" i="13"/>
  <c r="L235" i="13"/>
  <c r="G236" i="13"/>
  <c r="H236" i="13"/>
  <c r="K236" i="13"/>
  <c r="L236" i="13"/>
  <c r="G237" i="13"/>
  <c r="H237" i="13"/>
  <c r="K237" i="13"/>
  <c r="L237" i="13"/>
  <c r="E243" i="13"/>
  <c r="F243" i="13"/>
  <c r="I243" i="13"/>
  <c r="J243" i="13"/>
  <c r="L243" i="13" s="1"/>
  <c r="L259" i="13" s="1"/>
  <c r="K243" i="13"/>
  <c r="M243" i="13"/>
  <c r="N243" i="13"/>
  <c r="Q243" i="13"/>
  <c r="R243" i="13"/>
  <c r="T243" i="13" s="1"/>
  <c r="T259" i="13" s="1"/>
  <c r="S243" i="13"/>
  <c r="U243" i="13"/>
  <c r="U259" i="13" s="1"/>
  <c r="V243" i="13"/>
  <c r="W243" i="13"/>
  <c r="X243" i="13"/>
  <c r="X244" i="13" s="1"/>
  <c r="B244" i="13"/>
  <c r="C244" i="13"/>
  <c r="D244" i="13"/>
  <c r="F244" i="13"/>
  <c r="F304" i="13" s="1"/>
  <c r="J244" i="13"/>
  <c r="N244" i="13"/>
  <c r="F306" i="13" s="1"/>
  <c r="R244" i="13"/>
  <c r="V244" i="13"/>
  <c r="V260" i="13" s="1"/>
  <c r="E256" i="13"/>
  <c r="F256" i="13"/>
  <c r="G256" i="13"/>
  <c r="G268" i="13" s="1"/>
  <c r="H256" i="13"/>
  <c r="J256" i="13"/>
  <c r="M256" i="13"/>
  <c r="N256" i="13"/>
  <c r="O256" i="13"/>
  <c r="R256" i="13"/>
  <c r="U256" i="13"/>
  <c r="V256" i="13"/>
  <c r="W256" i="13"/>
  <c r="X256" i="13"/>
  <c r="E257" i="13"/>
  <c r="F257" i="13"/>
  <c r="H257" i="13" s="1"/>
  <c r="I257" i="13"/>
  <c r="J257" i="13"/>
  <c r="K257" i="13"/>
  <c r="M257" i="13"/>
  <c r="N257" i="13"/>
  <c r="Q257" i="13"/>
  <c r="R257" i="13"/>
  <c r="U257" i="13"/>
  <c r="V257" i="13"/>
  <c r="X257" i="13"/>
  <c r="F258" i="13"/>
  <c r="I258" i="13"/>
  <c r="J258" i="13"/>
  <c r="J270" i="13" s="1"/>
  <c r="L270" i="13" s="1"/>
  <c r="N258" i="13"/>
  <c r="Q258" i="13"/>
  <c r="R258" i="13"/>
  <c r="V258" i="13"/>
  <c r="W258" i="13"/>
  <c r="X258" i="13"/>
  <c r="F259" i="13"/>
  <c r="F271" i="13" s="1"/>
  <c r="I259" i="13"/>
  <c r="J259" i="13"/>
  <c r="K259" i="13"/>
  <c r="N259" i="13"/>
  <c r="Q259" i="13"/>
  <c r="R259" i="13"/>
  <c r="S259" i="13"/>
  <c r="V259" i="13"/>
  <c r="W259" i="13"/>
  <c r="X259" i="13"/>
  <c r="J260" i="13"/>
  <c r="R260" i="13"/>
  <c r="E268" i="13"/>
  <c r="F268" i="13"/>
  <c r="H268" i="13" s="1"/>
  <c r="E269" i="13"/>
  <c r="F269" i="13"/>
  <c r="H269" i="13" s="1"/>
  <c r="I269" i="13"/>
  <c r="J269" i="13"/>
  <c r="L269" i="13"/>
  <c r="F270" i="13"/>
  <c r="I270" i="13"/>
  <c r="I271" i="13"/>
  <c r="J271" i="13"/>
  <c r="K271" i="13"/>
  <c r="L271" i="13"/>
  <c r="F305" i="13"/>
  <c r="E312" i="13" s="1"/>
  <c r="F307" i="13"/>
  <c r="E314" i="13" s="1"/>
  <c r="F312" i="13"/>
  <c r="G315" i="13"/>
  <c r="J322" i="13"/>
  <c r="L322" i="13"/>
  <c r="J323" i="13"/>
  <c r="L323" i="13"/>
  <c r="F324" i="13"/>
  <c r="H324" i="13"/>
  <c r="I324" i="13"/>
  <c r="J324" i="13"/>
  <c r="L324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W331" i="13"/>
  <c r="X331" i="13"/>
  <c r="Y331" i="13"/>
  <c r="Z331" i="13"/>
  <c r="AA331" i="13"/>
  <c r="T335" i="13"/>
  <c r="R336" i="13"/>
  <c r="T336" i="13"/>
  <c r="R337" i="13"/>
  <c r="T337" i="13"/>
  <c r="T338" i="13"/>
  <c r="H339" i="13"/>
  <c r="H341" i="13" s="1"/>
  <c r="I339" i="13"/>
  <c r="L339" i="13"/>
  <c r="T339" i="13"/>
  <c r="R340" i="13"/>
  <c r="T340" i="13"/>
  <c r="P341" i="13"/>
  <c r="R338" i="13" s="1"/>
  <c r="R341" i="13"/>
  <c r="I342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W348" i="13"/>
  <c r="X348" i="13"/>
  <c r="Y348" i="13"/>
  <c r="Z348" i="13"/>
  <c r="AA348" i="13"/>
  <c r="K377" i="13"/>
  <c r="K378" i="13"/>
  <c r="K379" i="13"/>
  <c r="P372" i="13" s="1"/>
  <c r="S372" i="13" s="1"/>
  <c r="G13" i="14"/>
  <c r="H13" i="14"/>
  <c r="K13" i="14"/>
  <c r="L13" i="14"/>
  <c r="G14" i="14"/>
  <c r="H14" i="14"/>
  <c r="K14" i="14"/>
  <c r="L14" i="14"/>
  <c r="G16" i="14"/>
  <c r="H16" i="14"/>
  <c r="K16" i="14"/>
  <c r="L16" i="14"/>
  <c r="G17" i="14"/>
  <c r="H17" i="14"/>
  <c r="K17" i="14"/>
  <c r="L17" i="14"/>
  <c r="G19" i="14"/>
  <c r="H19" i="14"/>
  <c r="K19" i="14"/>
  <c r="L19" i="14"/>
  <c r="O19" i="14"/>
  <c r="P19" i="14"/>
  <c r="O20" i="14"/>
  <c r="P20" i="14"/>
  <c r="S20" i="14"/>
  <c r="T20" i="14"/>
  <c r="G22" i="14"/>
  <c r="H22" i="14"/>
  <c r="K22" i="14"/>
  <c r="L22" i="14"/>
  <c r="G24" i="14"/>
  <c r="H24" i="14"/>
  <c r="K24" i="14"/>
  <c r="L24" i="14"/>
  <c r="O24" i="14"/>
  <c r="P24" i="14"/>
  <c r="S24" i="14"/>
  <c r="T24" i="14"/>
  <c r="G25" i="14"/>
  <c r="H25" i="14"/>
  <c r="K25" i="14"/>
  <c r="L25" i="14"/>
  <c r="G27" i="14"/>
  <c r="H27" i="14"/>
  <c r="K27" i="14"/>
  <c r="L27" i="14"/>
  <c r="G29" i="14"/>
  <c r="H29" i="14"/>
  <c r="K29" i="14"/>
  <c r="L29" i="14"/>
  <c r="G30" i="14"/>
  <c r="H30" i="14"/>
  <c r="G34" i="14"/>
  <c r="H34" i="14"/>
  <c r="K34" i="14"/>
  <c r="L34" i="14"/>
  <c r="G35" i="14"/>
  <c r="H35" i="14"/>
  <c r="K35" i="14"/>
  <c r="L35" i="14"/>
  <c r="G50" i="14"/>
  <c r="H50" i="14"/>
  <c r="K50" i="14"/>
  <c r="L50" i="14"/>
  <c r="G65" i="14"/>
  <c r="H65" i="14"/>
  <c r="K65" i="14"/>
  <c r="L65" i="14"/>
  <c r="G67" i="14"/>
  <c r="H67" i="14"/>
  <c r="K67" i="14"/>
  <c r="L67" i="14"/>
  <c r="G71" i="14"/>
  <c r="H71" i="14"/>
  <c r="K71" i="14"/>
  <c r="L71" i="14"/>
  <c r="G73" i="14"/>
  <c r="H73" i="14"/>
  <c r="K73" i="14"/>
  <c r="L73" i="14"/>
  <c r="G74" i="14"/>
  <c r="H74" i="14"/>
  <c r="K74" i="14"/>
  <c r="L74" i="14"/>
  <c r="G80" i="14"/>
  <c r="H80" i="14"/>
  <c r="K80" i="14"/>
  <c r="L80" i="14"/>
  <c r="G81" i="14"/>
  <c r="H81" i="14"/>
  <c r="K81" i="14"/>
  <c r="L81" i="14"/>
  <c r="S81" i="14"/>
  <c r="T81" i="14"/>
  <c r="E82" i="14"/>
  <c r="F82" i="14"/>
  <c r="G82" i="14"/>
  <c r="H82" i="14"/>
  <c r="I82" i="14"/>
  <c r="J82" i="14"/>
  <c r="L82" i="14" s="1"/>
  <c r="K82" i="14"/>
  <c r="M82" i="14"/>
  <c r="N82" i="14"/>
  <c r="P82" i="14" s="1"/>
  <c r="P256" i="14" s="1"/>
  <c r="O82" i="14"/>
  <c r="Q82" i="14"/>
  <c r="R82" i="14"/>
  <c r="T82" i="14" s="1"/>
  <c r="S82" i="14"/>
  <c r="U82" i="14"/>
  <c r="V82" i="14"/>
  <c r="W82" i="14"/>
  <c r="X82" i="14"/>
  <c r="G83" i="14"/>
  <c r="H83" i="14"/>
  <c r="K83" i="14"/>
  <c r="L83" i="14"/>
  <c r="O83" i="14"/>
  <c r="P83" i="14"/>
  <c r="S83" i="14"/>
  <c r="T83" i="14"/>
  <c r="G84" i="14"/>
  <c r="H84" i="14"/>
  <c r="K84" i="14"/>
  <c r="L84" i="14"/>
  <c r="G87" i="14"/>
  <c r="H87" i="14"/>
  <c r="K87" i="14"/>
  <c r="L87" i="14"/>
  <c r="G89" i="14"/>
  <c r="H89" i="14"/>
  <c r="K89" i="14"/>
  <c r="L89" i="14"/>
  <c r="G100" i="14"/>
  <c r="H100" i="14"/>
  <c r="K100" i="14"/>
  <c r="L100" i="14"/>
  <c r="G106" i="14"/>
  <c r="H106" i="14"/>
  <c r="K106" i="14"/>
  <c r="L106" i="14"/>
  <c r="G109" i="14"/>
  <c r="H109" i="14"/>
  <c r="K109" i="14"/>
  <c r="L109" i="14"/>
  <c r="G110" i="14"/>
  <c r="H110" i="14"/>
  <c r="K110" i="14"/>
  <c r="L110" i="14"/>
  <c r="G111" i="14"/>
  <c r="H111" i="14"/>
  <c r="K111" i="14"/>
  <c r="L111" i="14"/>
  <c r="G128" i="14"/>
  <c r="H128" i="14"/>
  <c r="K128" i="14"/>
  <c r="L128" i="14"/>
  <c r="G129" i="14"/>
  <c r="H129" i="14"/>
  <c r="E137" i="14"/>
  <c r="G137" i="14" s="1"/>
  <c r="F137" i="14"/>
  <c r="H137" i="14" s="1"/>
  <c r="I137" i="14"/>
  <c r="J137" i="14"/>
  <c r="M137" i="14"/>
  <c r="O137" i="14" s="1"/>
  <c r="N137" i="14"/>
  <c r="P137" i="14" s="1"/>
  <c r="Q137" i="14"/>
  <c r="R137" i="14"/>
  <c r="U137" i="14"/>
  <c r="V137" i="14"/>
  <c r="W137" i="14"/>
  <c r="X137" i="14"/>
  <c r="G138" i="14"/>
  <c r="H138" i="14"/>
  <c r="K138" i="14"/>
  <c r="L138" i="14"/>
  <c r="G141" i="14"/>
  <c r="H141" i="14"/>
  <c r="K141" i="14"/>
  <c r="L141" i="14"/>
  <c r="G147" i="14"/>
  <c r="H147" i="14"/>
  <c r="K147" i="14"/>
  <c r="L147" i="14"/>
  <c r="G148" i="14"/>
  <c r="H148" i="14"/>
  <c r="K148" i="14"/>
  <c r="L148" i="14"/>
  <c r="G157" i="14"/>
  <c r="H157" i="14"/>
  <c r="K157" i="14"/>
  <c r="L157" i="14"/>
  <c r="G158" i="14"/>
  <c r="H158" i="14"/>
  <c r="K158" i="14"/>
  <c r="L158" i="14"/>
  <c r="G170" i="14"/>
  <c r="H170" i="14"/>
  <c r="K170" i="14"/>
  <c r="L170" i="14"/>
  <c r="G171" i="14"/>
  <c r="H171" i="14"/>
  <c r="K171" i="14"/>
  <c r="L171" i="14"/>
  <c r="G172" i="14"/>
  <c r="H172" i="14"/>
  <c r="K172" i="14"/>
  <c r="L172" i="14"/>
  <c r="O172" i="14"/>
  <c r="P172" i="14"/>
  <c r="S172" i="14"/>
  <c r="T172" i="14"/>
  <c r="G173" i="14"/>
  <c r="H173" i="14"/>
  <c r="G176" i="14"/>
  <c r="H176" i="14"/>
  <c r="K176" i="14"/>
  <c r="L176" i="14"/>
  <c r="G179" i="14"/>
  <c r="H179" i="14"/>
  <c r="K179" i="14"/>
  <c r="L179" i="14"/>
  <c r="O179" i="14"/>
  <c r="P179" i="14"/>
  <c r="S179" i="14"/>
  <c r="T179" i="14"/>
  <c r="E181" i="14"/>
  <c r="F181" i="14"/>
  <c r="H181" i="14" s="1"/>
  <c r="H258" i="14" s="1"/>
  <c r="G181" i="14"/>
  <c r="G258" i="14" s="1"/>
  <c r="G270" i="14" s="1"/>
  <c r="I181" i="14"/>
  <c r="J181" i="14"/>
  <c r="K181" i="14"/>
  <c r="L181" i="14"/>
  <c r="M181" i="14"/>
  <c r="N181" i="14"/>
  <c r="P181" i="14" s="1"/>
  <c r="P258" i="14" s="1"/>
  <c r="O181" i="14"/>
  <c r="O258" i="14" s="1"/>
  <c r="Q181" i="14"/>
  <c r="R181" i="14"/>
  <c r="S181" i="14"/>
  <c r="T181" i="14"/>
  <c r="U181" i="14"/>
  <c r="V181" i="14"/>
  <c r="W181" i="14"/>
  <c r="X181" i="14"/>
  <c r="G182" i="14"/>
  <c r="H182" i="14"/>
  <c r="K182" i="14"/>
  <c r="L182" i="14"/>
  <c r="G186" i="14"/>
  <c r="H186" i="14"/>
  <c r="K186" i="14"/>
  <c r="L186" i="14"/>
  <c r="O187" i="14"/>
  <c r="P187" i="14"/>
  <c r="S187" i="14"/>
  <c r="T187" i="14"/>
  <c r="G191" i="14"/>
  <c r="H191" i="14"/>
  <c r="G192" i="14"/>
  <c r="H192" i="14"/>
  <c r="K192" i="14"/>
  <c r="L192" i="14"/>
  <c r="O192" i="14"/>
  <c r="P192" i="14"/>
  <c r="G216" i="14"/>
  <c r="H216" i="14"/>
  <c r="K216" i="14"/>
  <c r="L216" i="14"/>
  <c r="G218" i="14"/>
  <c r="H218" i="14"/>
  <c r="K218" i="14"/>
  <c r="L218" i="14"/>
  <c r="G226" i="14"/>
  <c r="H226" i="14"/>
  <c r="K226" i="14"/>
  <c r="L226" i="14"/>
  <c r="G235" i="14"/>
  <c r="H235" i="14"/>
  <c r="K235" i="14"/>
  <c r="L235" i="14"/>
  <c r="G236" i="14"/>
  <c r="H236" i="14"/>
  <c r="K236" i="14"/>
  <c r="L236" i="14"/>
  <c r="G237" i="14"/>
  <c r="H237" i="14"/>
  <c r="K237" i="14"/>
  <c r="L237" i="14"/>
  <c r="E243" i="14"/>
  <c r="E244" i="14" s="1"/>
  <c r="F243" i="14"/>
  <c r="H243" i="14" s="1"/>
  <c r="G243" i="14"/>
  <c r="G259" i="14" s="1"/>
  <c r="I243" i="14"/>
  <c r="J243" i="14"/>
  <c r="L243" i="14" s="1"/>
  <c r="L259" i="14" s="1"/>
  <c r="K243" i="14"/>
  <c r="M243" i="14"/>
  <c r="M244" i="14" s="1"/>
  <c r="P244" i="14" s="1"/>
  <c r="P260" i="14" s="1"/>
  <c r="N243" i="14"/>
  <c r="P243" i="14" s="1"/>
  <c r="O243" i="14"/>
  <c r="O259" i="14" s="1"/>
  <c r="Q243" i="14"/>
  <c r="R243" i="14"/>
  <c r="T243" i="14" s="1"/>
  <c r="T259" i="14" s="1"/>
  <c r="S243" i="14"/>
  <c r="U243" i="14"/>
  <c r="U244" i="14" s="1"/>
  <c r="V243" i="14"/>
  <c r="W243" i="14"/>
  <c r="W259" i="14" s="1"/>
  <c r="X243" i="14"/>
  <c r="B244" i="14"/>
  <c r="C244" i="14"/>
  <c r="D244" i="14"/>
  <c r="F244" i="14"/>
  <c r="J244" i="14"/>
  <c r="N244" i="14"/>
  <c r="R244" i="14"/>
  <c r="V244" i="14"/>
  <c r="X244" i="14"/>
  <c r="E256" i="14"/>
  <c r="F256" i="14"/>
  <c r="G256" i="14"/>
  <c r="H256" i="14"/>
  <c r="I256" i="14"/>
  <c r="J256" i="14"/>
  <c r="L256" i="14"/>
  <c r="M256" i="14"/>
  <c r="N256" i="14"/>
  <c r="O256" i="14"/>
  <c r="Q256" i="14"/>
  <c r="R256" i="14"/>
  <c r="T256" i="14"/>
  <c r="U256" i="14"/>
  <c r="V256" i="14"/>
  <c r="W256" i="14"/>
  <c r="X256" i="14"/>
  <c r="E257" i="14"/>
  <c r="F257" i="14"/>
  <c r="H257" i="14"/>
  <c r="J257" i="14"/>
  <c r="M257" i="14"/>
  <c r="N257" i="14"/>
  <c r="P257" i="14"/>
  <c r="R257" i="14"/>
  <c r="U257" i="14"/>
  <c r="V257" i="14"/>
  <c r="W257" i="14"/>
  <c r="X257" i="14"/>
  <c r="E258" i="14"/>
  <c r="F258" i="14"/>
  <c r="I258" i="14"/>
  <c r="J258" i="14"/>
  <c r="K258" i="14"/>
  <c r="L258" i="14"/>
  <c r="M258" i="14"/>
  <c r="N258" i="14"/>
  <c r="Q258" i="14"/>
  <c r="R258" i="14"/>
  <c r="S258" i="14"/>
  <c r="T258" i="14"/>
  <c r="U258" i="14"/>
  <c r="V258" i="14"/>
  <c r="X258" i="14"/>
  <c r="E259" i="14"/>
  <c r="F259" i="14"/>
  <c r="H259" i="14"/>
  <c r="I259" i="14"/>
  <c r="J259" i="14"/>
  <c r="K259" i="14"/>
  <c r="M259" i="14"/>
  <c r="N259" i="14"/>
  <c r="P259" i="14"/>
  <c r="Q259" i="14"/>
  <c r="R259" i="14"/>
  <c r="S259" i="14"/>
  <c r="U259" i="14"/>
  <c r="V259" i="14"/>
  <c r="X259" i="14"/>
  <c r="F260" i="14"/>
  <c r="J260" i="14"/>
  <c r="N260" i="14"/>
  <c r="R260" i="14"/>
  <c r="V260" i="14"/>
  <c r="E268" i="14"/>
  <c r="F268" i="14"/>
  <c r="G268" i="14"/>
  <c r="H268" i="14"/>
  <c r="I268" i="14"/>
  <c r="J268" i="14"/>
  <c r="L268" i="14"/>
  <c r="E269" i="14"/>
  <c r="F269" i="14"/>
  <c r="H269" i="14"/>
  <c r="J269" i="14"/>
  <c r="E270" i="14"/>
  <c r="F270" i="14"/>
  <c r="H270" i="14"/>
  <c r="I270" i="14"/>
  <c r="J270" i="14"/>
  <c r="K270" i="14"/>
  <c r="L270" i="14"/>
  <c r="E271" i="14"/>
  <c r="F271" i="14"/>
  <c r="H271" i="14"/>
  <c r="I271" i="14"/>
  <c r="J271" i="14"/>
  <c r="K271" i="14"/>
  <c r="L271" i="14"/>
  <c r="F272" i="14"/>
  <c r="J272" i="14"/>
  <c r="F304" i="14"/>
  <c r="E311" i="14" s="1"/>
  <c r="F305" i="14"/>
  <c r="F306" i="14"/>
  <c r="F307" i="14"/>
  <c r="F308" i="14"/>
  <c r="E312" i="14"/>
  <c r="H312" i="14" s="1"/>
  <c r="F312" i="14"/>
  <c r="E313" i="14"/>
  <c r="E314" i="14"/>
  <c r="G315" i="14"/>
  <c r="J322" i="14"/>
  <c r="L322" i="14"/>
  <c r="J323" i="14"/>
  <c r="L323" i="14"/>
  <c r="F324" i="14"/>
  <c r="H324" i="14"/>
  <c r="I324" i="14"/>
  <c r="J324" i="14"/>
  <c r="L324" i="14"/>
  <c r="E331" i="14"/>
  <c r="F331" i="14"/>
  <c r="G331" i="14"/>
  <c r="H331" i="14"/>
  <c r="I331" i="14"/>
  <c r="J331" i="14"/>
  <c r="K331" i="14"/>
  <c r="L331" i="14"/>
  <c r="M331" i="14"/>
  <c r="N331" i="14"/>
  <c r="O331" i="14"/>
  <c r="P331" i="14"/>
  <c r="Q331" i="14"/>
  <c r="R331" i="14"/>
  <c r="S331" i="14"/>
  <c r="T331" i="14"/>
  <c r="U331" i="14"/>
  <c r="V331" i="14"/>
  <c r="W331" i="14"/>
  <c r="X331" i="14"/>
  <c r="Y331" i="14"/>
  <c r="Z331" i="14"/>
  <c r="AA331" i="14"/>
  <c r="T335" i="14"/>
  <c r="T336" i="14"/>
  <c r="T337" i="14"/>
  <c r="T339" i="14" s="1"/>
  <c r="R338" i="14"/>
  <c r="T338" i="14"/>
  <c r="H339" i="14"/>
  <c r="I339" i="14"/>
  <c r="I342" i="14" s="1"/>
  <c r="L339" i="14"/>
  <c r="L341" i="14" s="1"/>
  <c r="R340" i="14"/>
  <c r="T340" i="14"/>
  <c r="P341" i="14"/>
  <c r="R337" i="14" s="1"/>
  <c r="R341" i="14"/>
  <c r="E348" i="14"/>
  <c r="F348" i="14"/>
  <c r="G348" i="14"/>
  <c r="H348" i="14"/>
  <c r="I348" i="14"/>
  <c r="J348" i="14"/>
  <c r="K348" i="14"/>
  <c r="L348" i="14"/>
  <c r="M348" i="14"/>
  <c r="N348" i="14"/>
  <c r="O348" i="14"/>
  <c r="P348" i="14"/>
  <c r="Q348" i="14"/>
  <c r="R348" i="14"/>
  <c r="S348" i="14"/>
  <c r="T348" i="14"/>
  <c r="U348" i="14"/>
  <c r="V348" i="14"/>
  <c r="W348" i="14"/>
  <c r="X348" i="14"/>
  <c r="Y348" i="14"/>
  <c r="Z348" i="14"/>
  <c r="AA348" i="14"/>
  <c r="K377" i="14"/>
  <c r="K378" i="14"/>
  <c r="G13" i="15"/>
  <c r="H13" i="15"/>
  <c r="K13" i="15"/>
  <c r="L13" i="15"/>
  <c r="G14" i="15"/>
  <c r="H14" i="15"/>
  <c r="K14" i="15"/>
  <c r="L14" i="15"/>
  <c r="G16" i="15"/>
  <c r="H16" i="15"/>
  <c r="K16" i="15"/>
  <c r="L16" i="15"/>
  <c r="G17" i="15"/>
  <c r="H17" i="15"/>
  <c r="K17" i="15"/>
  <c r="L17" i="15"/>
  <c r="G19" i="15"/>
  <c r="H19" i="15"/>
  <c r="K19" i="15"/>
  <c r="L19" i="15"/>
  <c r="O19" i="15"/>
  <c r="P19" i="15"/>
  <c r="O20" i="15"/>
  <c r="P20" i="15"/>
  <c r="S20" i="15"/>
  <c r="T20" i="15"/>
  <c r="G22" i="15"/>
  <c r="H22" i="15"/>
  <c r="K22" i="15"/>
  <c r="L22" i="15"/>
  <c r="G24" i="15"/>
  <c r="H24" i="15"/>
  <c r="K24" i="15"/>
  <c r="L24" i="15"/>
  <c r="O24" i="15"/>
  <c r="P24" i="15"/>
  <c r="S24" i="15"/>
  <c r="T24" i="15"/>
  <c r="G25" i="15"/>
  <c r="H25" i="15"/>
  <c r="K25" i="15"/>
  <c r="L25" i="15"/>
  <c r="G27" i="15"/>
  <c r="H27" i="15"/>
  <c r="K27" i="15"/>
  <c r="L27" i="15"/>
  <c r="G29" i="15"/>
  <c r="H29" i="15"/>
  <c r="K29" i="15"/>
  <c r="L29" i="15"/>
  <c r="G30" i="15"/>
  <c r="H30" i="15"/>
  <c r="G34" i="15"/>
  <c r="H34" i="15"/>
  <c r="K34" i="15"/>
  <c r="L34" i="15"/>
  <c r="G35" i="15"/>
  <c r="H35" i="15"/>
  <c r="K35" i="15"/>
  <c r="L35" i="15"/>
  <c r="G50" i="15"/>
  <c r="H50" i="15"/>
  <c r="K50" i="15"/>
  <c r="L50" i="15"/>
  <c r="G65" i="15"/>
  <c r="H65" i="15"/>
  <c r="K65" i="15"/>
  <c r="L65" i="15"/>
  <c r="G67" i="15"/>
  <c r="H67" i="15"/>
  <c r="K67" i="15"/>
  <c r="L67" i="15"/>
  <c r="G71" i="15"/>
  <c r="H71" i="15"/>
  <c r="K71" i="15"/>
  <c r="L71" i="15"/>
  <c r="G73" i="15"/>
  <c r="H73" i="15"/>
  <c r="K73" i="15"/>
  <c r="L73" i="15"/>
  <c r="G74" i="15"/>
  <c r="H74" i="15"/>
  <c r="K74" i="15"/>
  <c r="L74" i="15"/>
  <c r="G80" i="15"/>
  <c r="H80" i="15"/>
  <c r="K80" i="15"/>
  <c r="L80" i="15"/>
  <c r="G81" i="15"/>
  <c r="H81" i="15"/>
  <c r="K81" i="15"/>
  <c r="L81" i="15"/>
  <c r="S81" i="15"/>
  <c r="T81" i="15"/>
  <c r="E82" i="15"/>
  <c r="F82" i="15"/>
  <c r="I82" i="15"/>
  <c r="K82" i="15" s="1"/>
  <c r="J82" i="15"/>
  <c r="L82" i="15" s="1"/>
  <c r="L256" i="15" s="1"/>
  <c r="M82" i="15"/>
  <c r="N82" i="15"/>
  <c r="P82" i="15" s="1"/>
  <c r="P256" i="15" s="1"/>
  <c r="Q82" i="15"/>
  <c r="S82" i="15" s="1"/>
  <c r="R82" i="15"/>
  <c r="T82" i="15" s="1"/>
  <c r="T256" i="15" s="1"/>
  <c r="U82" i="15"/>
  <c r="V82" i="15"/>
  <c r="W82" i="15"/>
  <c r="X82" i="15"/>
  <c r="G83" i="15"/>
  <c r="H83" i="15"/>
  <c r="K83" i="15"/>
  <c r="L83" i="15"/>
  <c r="O83" i="15"/>
  <c r="P83" i="15"/>
  <c r="S83" i="15"/>
  <c r="T83" i="15"/>
  <c r="G84" i="15"/>
  <c r="H84" i="15"/>
  <c r="K84" i="15"/>
  <c r="L84" i="15"/>
  <c r="G87" i="15"/>
  <c r="H87" i="15"/>
  <c r="K87" i="15"/>
  <c r="L87" i="15"/>
  <c r="G89" i="15"/>
  <c r="H89" i="15"/>
  <c r="K89" i="15"/>
  <c r="L89" i="15"/>
  <c r="G100" i="15"/>
  <c r="H100" i="15"/>
  <c r="K100" i="15"/>
  <c r="L100" i="15"/>
  <c r="G106" i="15"/>
  <c r="H106" i="15"/>
  <c r="K106" i="15"/>
  <c r="L106" i="15"/>
  <c r="G109" i="15"/>
  <c r="H109" i="15"/>
  <c r="K109" i="15"/>
  <c r="L109" i="15"/>
  <c r="G110" i="15"/>
  <c r="H110" i="15"/>
  <c r="K110" i="15"/>
  <c r="L110" i="15"/>
  <c r="G111" i="15"/>
  <c r="H111" i="15"/>
  <c r="K111" i="15"/>
  <c r="L111" i="15"/>
  <c r="G128" i="15"/>
  <c r="H128" i="15"/>
  <c r="K128" i="15"/>
  <c r="L128" i="15"/>
  <c r="G129" i="15"/>
  <c r="H129" i="15"/>
  <c r="E137" i="15"/>
  <c r="F137" i="15"/>
  <c r="H137" i="15" s="1"/>
  <c r="G137" i="15"/>
  <c r="I137" i="15"/>
  <c r="J137" i="15"/>
  <c r="K137" i="15"/>
  <c r="K257" i="15" s="1"/>
  <c r="K269" i="15" s="1"/>
  <c r="L137" i="15"/>
  <c r="M137" i="15"/>
  <c r="N137" i="15"/>
  <c r="P137" i="15" s="1"/>
  <c r="P257" i="15" s="1"/>
  <c r="O137" i="15"/>
  <c r="Q137" i="15"/>
  <c r="R137" i="15"/>
  <c r="T137" i="15" s="1"/>
  <c r="T257" i="15" s="1"/>
  <c r="S137" i="15"/>
  <c r="S257" i="15" s="1"/>
  <c r="U137" i="15"/>
  <c r="V137" i="15"/>
  <c r="W137" i="15"/>
  <c r="X137" i="15"/>
  <c r="G138" i="15"/>
  <c r="H138" i="15"/>
  <c r="K138" i="15"/>
  <c r="L138" i="15"/>
  <c r="G141" i="15"/>
  <c r="H141" i="15"/>
  <c r="K141" i="15"/>
  <c r="L141" i="15"/>
  <c r="G147" i="15"/>
  <c r="H147" i="15"/>
  <c r="K147" i="15"/>
  <c r="L147" i="15"/>
  <c r="G148" i="15"/>
  <c r="H148" i="15"/>
  <c r="K148" i="15"/>
  <c r="L148" i="15"/>
  <c r="G157" i="15"/>
  <c r="H157" i="15"/>
  <c r="K157" i="15"/>
  <c r="L157" i="15"/>
  <c r="G158" i="15"/>
  <c r="H158" i="15"/>
  <c r="K158" i="15"/>
  <c r="L158" i="15"/>
  <c r="G170" i="15"/>
  <c r="H170" i="15"/>
  <c r="K170" i="15"/>
  <c r="L170" i="15"/>
  <c r="G171" i="15"/>
  <c r="H171" i="15"/>
  <c r="K171" i="15"/>
  <c r="L171" i="15"/>
  <c r="G172" i="15"/>
  <c r="H172" i="15"/>
  <c r="K172" i="15"/>
  <c r="L172" i="15"/>
  <c r="O172" i="15"/>
  <c r="P172" i="15"/>
  <c r="S172" i="15"/>
  <c r="T172" i="15"/>
  <c r="G173" i="15"/>
  <c r="H173" i="15"/>
  <c r="G176" i="15"/>
  <c r="H176" i="15"/>
  <c r="K176" i="15"/>
  <c r="L176" i="15"/>
  <c r="G179" i="15"/>
  <c r="H179" i="15"/>
  <c r="K179" i="15"/>
  <c r="L179" i="15"/>
  <c r="O179" i="15"/>
  <c r="P179" i="15"/>
  <c r="S179" i="15"/>
  <c r="T179" i="15"/>
  <c r="E181" i="15"/>
  <c r="G181" i="15" s="1"/>
  <c r="G258" i="15" s="1"/>
  <c r="F181" i="15"/>
  <c r="H181" i="15" s="1"/>
  <c r="H258" i="15" s="1"/>
  <c r="I181" i="15"/>
  <c r="J181" i="15"/>
  <c r="M181" i="15"/>
  <c r="O181" i="15" s="1"/>
  <c r="O258" i="15" s="1"/>
  <c r="N181" i="15"/>
  <c r="P181" i="15" s="1"/>
  <c r="P258" i="15" s="1"/>
  <c r="Q181" i="15"/>
  <c r="R181" i="15"/>
  <c r="U181" i="15"/>
  <c r="V181" i="15"/>
  <c r="W181" i="15"/>
  <c r="X181" i="15"/>
  <c r="G182" i="15"/>
  <c r="H182" i="15"/>
  <c r="K182" i="15"/>
  <c r="L182" i="15"/>
  <c r="G186" i="15"/>
  <c r="H186" i="15"/>
  <c r="K186" i="15"/>
  <c r="L186" i="15"/>
  <c r="O187" i="15"/>
  <c r="P187" i="15"/>
  <c r="S187" i="15"/>
  <c r="T187" i="15"/>
  <c r="G191" i="15"/>
  <c r="H191" i="15"/>
  <c r="G192" i="15"/>
  <c r="H192" i="15"/>
  <c r="K192" i="15"/>
  <c r="L192" i="15"/>
  <c r="O192" i="15"/>
  <c r="P192" i="15"/>
  <c r="G216" i="15"/>
  <c r="H216" i="15"/>
  <c r="K216" i="15"/>
  <c r="L216" i="15"/>
  <c r="G218" i="15"/>
  <c r="H218" i="15"/>
  <c r="K218" i="15"/>
  <c r="L218" i="15"/>
  <c r="G226" i="15"/>
  <c r="H226" i="15"/>
  <c r="K226" i="15"/>
  <c r="L226" i="15"/>
  <c r="G235" i="15"/>
  <c r="H235" i="15"/>
  <c r="K235" i="15"/>
  <c r="L235" i="15"/>
  <c r="G236" i="15"/>
  <c r="H236" i="15"/>
  <c r="K236" i="15"/>
  <c r="L236" i="15"/>
  <c r="G237" i="15"/>
  <c r="H237" i="15"/>
  <c r="K237" i="15"/>
  <c r="L237" i="15"/>
  <c r="E243" i="15"/>
  <c r="E259" i="15" s="1"/>
  <c r="E271" i="15" s="1"/>
  <c r="F243" i="15"/>
  <c r="H243" i="15" s="1"/>
  <c r="H259" i="15" s="1"/>
  <c r="I243" i="15"/>
  <c r="J243" i="15"/>
  <c r="M243" i="15"/>
  <c r="M259" i="15" s="1"/>
  <c r="N243" i="15"/>
  <c r="P243" i="15" s="1"/>
  <c r="P259" i="15" s="1"/>
  <c r="Q243" i="15"/>
  <c r="R243" i="15"/>
  <c r="U243" i="15"/>
  <c r="U259" i="15" s="1"/>
  <c r="V243" i="15"/>
  <c r="W243" i="15"/>
  <c r="X243" i="15"/>
  <c r="B244" i="15"/>
  <c r="C244" i="15"/>
  <c r="D244" i="15"/>
  <c r="F244" i="15"/>
  <c r="J244" i="15"/>
  <c r="N244" i="15"/>
  <c r="R244" i="15"/>
  <c r="F307" i="15" s="1"/>
  <c r="V244" i="15"/>
  <c r="W244" i="15"/>
  <c r="X244" i="15"/>
  <c r="F256" i="15"/>
  <c r="I256" i="15"/>
  <c r="J256" i="15"/>
  <c r="N256" i="15"/>
  <c r="Q256" i="15"/>
  <c r="R256" i="15"/>
  <c r="V256" i="15"/>
  <c r="W256" i="15"/>
  <c r="X256" i="15"/>
  <c r="E257" i="15"/>
  <c r="F257" i="15"/>
  <c r="H257" i="15" s="1"/>
  <c r="G257" i="15"/>
  <c r="I257" i="15"/>
  <c r="J257" i="15"/>
  <c r="L257" i="15"/>
  <c r="M257" i="15"/>
  <c r="N257" i="15"/>
  <c r="O257" i="15"/>
  <c r="Q257" i="15"/>
  <c r="R257" i="15"/>
  <c r="U257" i="15"/>
  <c r="V257" i="15"/>
  <c r="W257" i="15"/>
  <c r="X257" i="15"/>
  <c r="E258" i="15"/>
  <c r="F258" i="15"/>
  <c r="F270" i="15" s="1"/>
  <c r="H270" i="15" s="1"/>
  <c r="J258" i="15"/>
  <c r="J270" i="15" s="1"/>
  <c r="M258" i="15"/>
  <c r="N258" i="15"/>
  <c r="R258" i="15"/>
  <c r="U258" i="15"/>
  <c r="V258" i="15"/>
  <c r="W258" i="15"/>
  <c r="X258" i="15"/>
  <c r="F259" i="15"/>
  <c r="J259" i="15"/>
  <c r="N259" i="15"/>
  <c r="R259" i="15"/>
  <c r="V259" i="15"/>
  <c r="W259" i="15"/>
  <c r="X259" i="15"/>
  <c r="J260" i="15"/>
  <c r="J272" i="15" s="1"/>
  <c r="N260" i="15"/>
  <c r="R260" i="15"/>
  <c r="V260" i="15"/>
  <c r="W260" i="15"/>
  <c r="X260" i="15"/>
  <c r="F268" i="15"/>
  <c r="I268" i="15"/>
  <c r="J268" i="15"/>
  <c r="L268" i="15" s="1"/>
  <c r="E269" i="15"/>
  <c r="G269" i="15"/>
  <c r="I269" i="15"/>
  <c r="J269" i="15"/>
  <c r="L269" i="15" s="1"/>
  <c r="E270" i="15"/>
  <c r="G270" i="15"/>
  <c r="F271" i="15"/>
  <c r="H271" i="15" s="1"/>
  <c r="J271" i="15"/>
  <c r="F305" i="15"/>
  <c r="E312" i="15" s="1"/>
  <c r="F306" i="15"/>
  <c r="F312" i="15"/>
  <c r="H312" i="15" s="1"/>
  <c r="E313" i="15"/>
  <c r="F313" i="15"/>
  <c r="H313" i="15"/>
  <c r="F314" i="15"/>
  <c r="G315" i="15"/>
  <c r="J322" i="15"/>
  <c r="L322" i="15"/>
  <c r="J323" i="15"/>
  <c r="L323" i="15"/>
  <c r="F324" i="15"/>
  <c r="H324" i="15"/>
  <c r="I324" i="15"/>
  <c r="J324" i="15"/>
  <c r="L324" i="15"/>
  <c r="E331" i="15"/>
  <c r="F331" i="15"/>
  <c r="G331" i="15"/>
  <c r="H331" i="15"/>
  <c r="I331" i="15"/>
  <c r="J331" i="15"/>
  <c r="K331" i="15"/>
  <c r="L331" i="15"/>
  <c r="M331" i="15"/>
  <c r="N331" i="15"/>
  <c r="O331" i="15"/>
  <c r="P331" i="15"/>
  <c r="Q331" i="15"/>
  <c r="R331" i="15"/>
  <c r="S331" i="15"/>
  <c r="T331" i="15"/>
  <c r="U331" i="15"/>
  <c r="V331" i="15"/>
  <c r="W331" i="15"/>
  <c r="X331" i="15"/>
  <c r="Y331" i="15"/>
  <c r="Z331" i="15"/>
  <c r="AA331" i="15"/>
  <c r="T335" i="15"/>
  <c r="R336" i="15"/>
  <c r="T336" i="15"/>
  <c r="R337" i="15"/>
  <c r="T337" i="15"/>
  <c r="R338" i="15"/>
  <c r="T338" i="15"/>
  <c r="H339" i="15"/>
  <c r="H341" i="15" s="1"/>
  <c r="J338" i="15" s="1"/>
  <c r="I339" i="15"/>
  <c r="L339" i="15"/>
  <c r="T339" i="15"/>
  <c r="R340" i="15"/>
  <c r="T340" i="15"/>
  <c r="P341" i="15"/>
  <c r="R335" i="15" s="1"/>
  <c r="R341" i="15"/>
  <c r="I342" i="15"/>
  <c r="E348" i="15"/>
  <c r="F348" i="15"/>
  <c r="G348" i="15"/>
  <c r="H348" i="15"/>
  <c r="I348" i="15"/>
  <c r="J348" i="15"/>
  <c r="K348" i="15"/>
  <c r="L348" i="15"/>
  <c r="M348" i="15"/>
  <c r="N348" i="15"/>
  <c r="O348" i="15"/>
  <c r="P348" i="15"/>
  <c r="Q348" i="15"/>
  <c r="R348" i="15"/>
  <c r="S348" i="15"/>
  <c r="T348" i="15"/>
  <c r="U348" i="15"/>
  <c r="V348" i="15"/>
  <c r="W348" i="15"/>
  <c r="X348" i="15"/>
  <c r="Y348" i="15"/>
  <c r="Z348" i="15"/>
  <c r="AA348" i="15"/>
  <c r="K377" i="15"/>
  <c r="K378" i="15"/>
  <c r="K379" i="15"/>
  <c r="G13" i="16"/>
  <c r="H13" i="16"/>
  <c r="K13" i="16"/>
  <c r="L13" i="16"/>
  <c r="G14" i="16"/>
  <c r="H14" i="16"/>
  <c r="K14" i="16"/>
  <c r="L14" i="16"/>
  <c r="G16" i="16"/>
  <c r="H16" i="16"/>
  <c r="K16" i="16"/>
  <c r="L16" i="16"/>
  <c r="G17" i="16"/>
  <c r="H17" i="16"/>
  <c r="K17" i="16"/>
  <c r="L17" i="16"/>
  <c r="G19" i="16"/>
  <c r="H19" i="16"/>
  <c r="K19" i="16"/>
  <c r="L19" i="16"/>
  <c r="O19" i="16"/>
  <c r="P19" i="16"/>
  <c r="O20" i="16"/>
  <c r="P20" i="16"/>
  <c r="S20" i="16"/>
  <c r="T20" i="16"/>
  <c r="G22" i="16"/>
  <c r="H22" i="16"/>
  <c r="K22" i="16"/>
  <c r="L22" i="16"/>
  <c r="G24" i="16"/>
  <c r="H24" i="16"/>
  <c r="K24" i="16"/>
  <c r="L24" i="16"/>
  <c r="O24" i="16"/>
  <c r="P24" i="16"/>
  <c r="S24" i="16"/>
  <c r="T24" i="16"/>
  <c r="G25" i="16"/>
  <c r="H25" i="16"/>
  <c r="K25" i="16"/>
  <c r="L25" i="16"/>
  <c r="G27" i="16"/>
  <c r="H27" i="16"/>
  <c r="K27" i="16"/>
  <c r="L27" i="16"/>
  <c r="G29" i="16"/>
  <c r="H29" i="16"/>
  <c r="K29" i="16"/>
  <c r="L29" i="16"/>
  <c r="G30" i="16"/>
  <c r="H30" i="16"/>
  <c r="G34" i="16"/>
  <c r="H34" i="16"/>
  <c r="K34" i="16"/>
  <c r="L34" i="16"/>
  <c r="G35" i="16"/>
  <c r="H35" i="16"/>
  <c r="K35" i="16"/>
  <c r="L35" i="16"/>
  <c r="G50" i="16"/>
  <c r="H50" i="16"/>
  <c r="K50" i="16"/>
  <c r="L50" i="16"/>
  <c r="G65" i="16"/>
  <c r="H65" i="16"/>
  <c r="K65" i="16"/>
  <c r="L65" i="16"/>
  <c r="G67" i="16"/>
  <c r="H67" i="16"/>
  <c r="K67" i="16"/>
  <c r="L67" i="16"/>
  <c r="G71" i="16"/>
  <c r="H71" i="16"/>
  <c r="K71" i="16"/>
  <c r="L71" i="16"/>
  <c r="G73" i="16"/>
  <c r="H73" i="16"/>
  <c r="K73" i="16"/>
  <c r="L73" i="16"/>
  <c r="G74" i="16"/>
  <c r="H74" i="16"/>
  <c r="K74" i="16"/>
  <c r="L74" i="16"/>
  <c r="G80" i="16"/>
  <c r="H80" i="16"/>
  <c r="K80" i="16"/>
  <c r="L80" i="16"/>
  <c r="G81" i="16"/>
  <c r="H81" i="16"/>
  <c r="K81" i="16"/>
  <c r="L81" i="16"/>
  <c r="S81" i="16"/>
  <c r="T81" i="16"/>
  <c r="E82" i="16"/>
  <c r="H82" i="16" s="1"/>
  <c r="F82" i="16"/>
  <c r="G82" i="16"/>
  <c r="I82" i="16"/>
  <c r="J82" i="16"/>
  <c r="K82" i="16"/>
  <c r="L82" i="16"/>
  <c r="M82" i="16"/>
  <c r="P82" i="16" s="1"/>
  <c r="P256" i="16" s="1"/>
  <c r="N82" i="16"/>
  <c r="O82" i="16"/>
  <c r="Q82" i="16"/>
  <c r="R82" i="16"/>
  <c r="S82" i="16"/>
  <c r="T82" i="16"/>
  <c r="U82" i="16"/>
  <c r="V82" i="16"/>
  <c r="W82" i="16"/>
  <c r="X82" i="16"/>
  <c r="G83" i="16"/>
  <c r="H83" i="16"/>
  <c r="K83" i="16"/>
  <c r="L83" i="16"/>
  <c r="O83" i="16"/>
  <c r="P83" i="16"/>
  <c r="S83" i="16"/>
  <c r="T83" i="16"/>
  <c r="G84" i="16"/>
  <c r="H84" i="16"/>
  <c r="K84" i="16"/>
  <c r="L84" i="16"/>
  <c r="G87" i="16"/>
  <c r="H87" i="16"/>
  <c r="K87" i="16"/>
  <c r="L87" i="16"/>
  <c r="G89" i="16"/>
  <c r="H89" i="16"/>
  <c r="K89" i="16"/>
  <c r="L89" i="16"/>
  <c r="G100" i="16"/>
  <c r="H100" i="16"/>
  <c r="K100" i="16"/>
  <c r="L100" i="16"/>
  <c r="G106" i="16"/>
  <c r="H106" i="16"/>
  <c r="K106" i="16"/>
  <c r="L106" i="16"/>
  <c r="G109" i="16"/>
  <c r="H109" i="16"/>
  <c r="K109" i="16"/>
  <c r="L109" i="16"/>
  <c r="G110" i="16"/>
  <c r="H110" i="16"/>
  <c r="K110" i="16"/>
  <c r="L110" i="16"/>
  <c r="G111" i="16"/>
  <c r="H111" i="16"/>
  <c r="K111" i="16"/>
  <c r="L111" i="16"/>
  <c r="G128" i="16"/>
  <c r="H128" i="16"/>
  <c r="K128" i="16"/>
  <c r="L128" i="16"/>
  <c r="G129" i="16"/>
  <c r="H129" i="16"/>
  <c r="E137" i="16"/>
  <c r="E244" i="16" s="1"/>
  <c r="F137" i="16"/>
  <c r="H137" i="16" s="1"/>
  <c r="I137" i="16"/>
  <c r="J137" i="16"/>
  <c r="L137" i="16" s="1"/>
  <c r="L257" i="16" s="1"/>
  <c r="M137" i="16"/>
  <c r="M244" i="16" s="1"/>
  <c r="N137" i="16"/>
  <c r="P137" i="16" s="1"/>
  <c r="Q137" i="16"/>
  <c r="R137" i="16"/>
  <c r="U137" i="16"/>
  <c r="U244" i="16" s="1"/>
  <c r="V137" i="16"/>
  <c r="W137" i="16"/>
  <c r="X137" i="16"/>
  <c r="G138" i="16"/>
  <c r="H138" i="16"/>
  <c r="K138" i="16"/>
  <c r="L138" i="16"/>
  <c r="G141" i="16"/>
  <c r="H141" i="16"/>
  <c r="K141" i="16"/>
  <c r="L141" i="16"/>
  <c r="G147" i="16"/>
  <c r="H147" i="16"/>
  <c r="K147" i="16"/>
  <c r="L147" i="16"/>
  <c r="G148" i="16"/>
  <c r="H148" i="16"/>
  <c r="K148" i="16"/>
  <c r="L148" i="16"/>
  <c r="G157" i="16"/>
  <c r="H157" i="16"/>
  <c r="K157" i="16"/>
  <c r="L157" i="16"/>
  <c r="G158" i="16"/>
  <c r="H158" i="16"/>
  <c r="K158" i="16"/>
  <c r="L158" i="16"/>
  <c r="G170" i="16"/>
  <c r="H170" i="16"/>
  <c r="K170" i="16"/>
  <c r="L170" i="16"/>
  <c r="G171" i="16"/>
  <c r="H171" i="16"/>
  <c r="K171" i="16"/>
  <c r="L171" i="16"/>
  <c r="G172" i="16"/>
  <c r="H172" i="16"/>
  <c r="K172" i="16"/>
  <c r="L172" i="16"/>
  <c r="O172" i="16"/>
  <c r="P172" i="16"/>
  <c r="S172" i="16"/>
  <c r="T172" i="16"/>
  <c r="G173" i="16"/>
  <c r="H173" i="16"/>
  <c r="G176" i="16"/>
  <c r="H176" i="16"/>
  <c r="K176" i="16"/>
  <c r="L176" i="16"/>
  <c r="G179" i="16"/>
  <c r="H179" i="16"/>
  <c r="K179" i="16"/>
  <c r="L179" i="16"/>
  <c r="O179" i="16"/>
  <c r="P179" i="16"/>
  <c r="S179" i="16"/>
  <c r="T179" i="16"/>
  <c r="E181" i="16"/>
  <c r="F181" i="16"/>
  <c r="G181" i="16"/>
  <c r="G258" i="16" s="1"/>
  <c r="G270" i="16" s="1"/>
  <c r="H181" i="16"/>
  <c r="I181" i="16"/>
  <c r="L181" i="16" s="1"/>
  <c r="J181" i="16"/>
  <c r="K181" i="16"/>
  <c r="K258" i="16" s="1"/>
  <c r="M181" i="16"/>
  <c r="N181" i="16"/>
  <c r="O181" i="16"/>
  <c r="O258" i="16" s="1"/>
  <c r="P181" i="16"/>
  <c r="Q181" i="16"/>
  <c r="T181" i="16" s="1"/>
  <c r="R181" i="16"/>
  <c r="S181" i="16"/>
  <c r="S258" i="16" s="1"/>
  <c r="U181" i="16"/>
  <c r="V181" i="16"/>
  <c r="W181" i="16"/>
  <c r="X181" i="16"/>
  <c r="G182" i="16"/>
  <c r="H182" i="16"/>
  <c r="K182" i="16"/>
  <c r="L182" i="16"/>
  <c r="G186" i="16"/>
  <c r="H186" i="16"/>
  <c r="K186" i="16"/>
  <c r="L186" i="16"/>
  <c r="O187" i="16"/>
  <c r="P187" i="16"/>
  <c r="S187" i="16"/>
  <c r="T187" i="16"/>
  <c r="G191" i="16"/>
  <c r="H191" i="16"/>
  <c r="G192" i="16"/>
  <c r="H192" i="16"/>
  <c r="K192" i="16"/>
  <c r="L192" i="16"/>
  <c r="O192" i="16"/>
  <c r="P192" i="16"/>
  <c r="G216" i="16"/>
  <c r="H216" i="16"/>
  <c r="K216" i="16"/>
  <c r="L216" i="16"/>
  <c r="G218" i="16"/>
  <c r="H218" i="16"/>
  <c r="K218" i="16"/>
  <c r="L218" i="16"/>
  <c r="G226" i="16"/>
  <c r="H226" i="16"/>
  <c r="K226" i="16"/>
  <c r="L226" i="16"/>
  <c r="G235" i="16"/>
  <c r="H235" i="16"/>
  <c r="K235" i="16"/>
  <c r="L235" i="16"/>
  <c r="G236" i="16"/>
  <c r="H236" i="16"/>
  <c r="K236" i="16"/>
  <c r="L236" i="16"/>
  <c r="G237" i="16"/>
  <c r="H237" i="16"/>
  <c r="K237" i="16"/>
  <c r="L237" i="16"/>
  <c r="E243" i="16"/>
  <c r="F243" i="16"/>
  <c r="G243" i="16"/>
  <c r="G259" i="16" s="1"/>
  <c r="H243" i="16"/>
  <c r="I243" i="16"/>
  <c r="J243" i="16"/>
  <c r="L243" i="16" s="1"/>
  <c r="L259" i="16" s="1"/>
  <c r="K243" i="16"/>
  <c r="K259" i="16" s="1"/>
  <c r="M243" i="16"/>
  <c r="N243" i="16"/>
  <c r="O243" i="16"/>
  <c r="O259" i="16" s="1"/>
  <c r="P243" i="16"/>
  <c r="Q243" i="16"/>
  <c r="R243" i="16"/>
  <c r="T243" i="16" s="1"/>
  <c r="T259" i="16" s="1"/>
  <c r="S243" i="16"/>
  <c r="S259" i="16" s="1"/>
  <c r="U243" i="16"/>
  <c r="U259" i="16" s="1"/>
  <c r="V243" i="16"/>
  <c r="W243" i="16"/>
  <c r="W259" i="16" s="1"/>
  <c r="X243" i="16"/>
  <c r="B244" i="16"/>
  <c r="C244" i="16"/>
  <c r="D244" i="16"/>
  <c r="F244" i="16"/>
  <c r="H244" i="16"/>
  <c r="H260" i="16" s="1"/>
  <c r="J244" i="16"/>
  <c r="N244" i="16"/>
  <c r="P244" i="16"/>
  <c r="P260" i="16" s="1"/>
  <c r="R244" i="16"/>
  <c r="V244" i="16"/>
  <c r="X244" i="16"/>
  <c r="E256" i="16"/>
  <c r="E268" i="16" s="1"/>
  <c r="H268" i="16" s="1"/>
  <c r="F256" i="16"/>
  <c r="G256" i="16"/>
  <c r="H256" i="16"/>
  <c r="I256" i="16"/>
  <c r="J256" i="16"/>
  <c r="L256" i="16"/>
  <c r="M256" i="16"/>
  <c r="N256" i="16"/>
  <c r="O256" i="16"/>
  <c r="Q256" i="16"/>
  <c r="R256" i="16"/>
  <c r="T256" i="16"/>
  <c r="U256" i="16"/>
  <c r="V256" i="16"/>
  <c r="W256" i="16"/>
  <c r="X256" i="16"/>
  <c r="E257" i="16"/>
  <c r="F257" i="16"/>
  <c r="H257" i="16"/>
  <c r="J257" i="16"/>
  <c r="N257" i="16"/>
  <c r="P257" i="16"/>
  <c r="R257" i="16"/>
  <c r="V257" i="16"/>
  <c r="W257" i="16"/>
  <c r="X257" i="16"/>
  <c r="E258" i="16"/>
  <c r="E270" i="16" s="1"/>
  <c r="F258" i="16"/>
  <c r="F270" i="16" s="1"/>
  <c r="H270" i="16" s="1"/>
  <c r="H258" i="16"/>
  <c r="J258" i="16"/>
  <c r="L258" i="16"/>
  <c r="M258" i="16"/>
  <c r="N258" i="16"/>
  <c r="P258" i="16"/>
  <c r="R258" i="16"/>
  <c r="T258" i="16"/>
  <c r="U258" i="16"/>
  <c r="V258" i="16"/>
  <c r="X258" i="16"/>
  <c r="E259" i="16"/>
  <c r="F259" i="16"/>
  <c r="H259" i="16"/>
  <c r="I259" i="16"/>
  <c r="J259" i="16"/>
  <c r="M259" i="16"/>
  <c r="N259" i="16"/>
  <c r="P259" i="16"/>
  <c r="Q259" i="16"/>
  <c r="R259" i="16"/>
  <c r="V259" i="16"/>
  <c r="X259" i="16"/>
  <c r="F260" i="16"/>
  <c r="F272" i="16" s="1"/>
  <c r="J260" i="16"/>
  <c r="N260" i="16"/>
  <c r="R260" i="16"/>
  <c r="V260" i="16"/>
  <c r="F268" i="16"/>
  <c r="G268" i="16"/>
  <c r="I268" i="16"/>
  <c r="J268" i="16"/>
  <c r="L268" i="16"/>
  <c r="F269" i="16"/>
  <c r="J269" i="16"/>
  <c r="J270" i="16"/>
  <c r="E271" i="16"/>
  <c r="F271" i="16"/>
  <c r="H271" i="16"/>
  <c r="I271" i="16"/>
  <c r="J271" i="16"/>
  <c r="L271" i="16"/>
  <c r="J272" i="16"/>
  <c r="F304" i="16"/>
  <c r="F305" i="16"/>
  <c r="E312" i="16" s="1"/>
  <c r="F306" i="16"/>
  <c r="F307" i="16"/>
  <c r="E314" i="16" s="1"/>
  <c r="E311" i="16"/>
  <c r="F312" i="16"/>
  <c r="E313" i="16"/>
  <c r="G315" i="16"/>
  <c r="J322" i="16"/>
  <c r="L322" i="16"/>
  <c r="J323" i="16"/>
  <c r="L323" i="16"/>
  <c r="F324" i="16"/>
  <c r="H324" i="16"/>
  <c r="I324" i="16"/>
  <c r="J324" i="16"/>
  <c r="L324" i="16"/>
  <c r="E331" i="16"/>
  <c r="F331" i="16"/>
  <c r="G331" i="16"/>
  <c r="H331" i="16"/>
  <c r="I331" i="16"/>
  <c r="J331" i="16"/>
  <c r="K331" i="16"/>
  <c r="L331" i="16"/>
  <c r="M331" i="16"/>
  <c r="N331" i="16"/>
  <c r="O331" i="16"/>
  <c r="P331" i="16"/>
  <c r="Q331" i="16"/>
  <c r="R331" i="16"/>
  <c r="S331" i="16"/>
  <c r="T331" i="16"/>
  <c r="U331" i="16"/>
  <c r="V331" i="16"/>
  <c r="W331" i="16"/>
  <c r="X331" i="16"/>
  <c r="Y331" i="16"/>
  <c r="Z331" i="16"/>
  <c r="AA331" i="16"/>
  <c r="N335" i="16"/>
  <c r="R335" i="16"/>
  <c r="T335" i="16"/>
  <c r="J336" i="16"/>
  <c r="R336" i="16"/>
  <c r="T336" i="16"/>
  <c r="T337" i="16"/>
  <c r="T339" i="16" s="1"/>
  <c r="R338" i="16"/>
  <c r="T338" i="16"/>
  <c r="H339" i="16"/>
  <c r="J339" i="16" s="1"/>
  <c r="I339" i="16"/>
  <c r="I342" i="16" s="1"/>
  <c r="L339" i="16"/>
  <c r="L341" i="16" s="1"/>
  <c r="N339" i="16"/>
  <c r="R339" i="16"/>
  <c r="J340" i="16"/>
  <c r="R340" i="16"/>
  <c r="T340" i="16"/>
  <c r="H341" i="16"/>
  <c r="J341" i="16" s="1"/>
  <c r="P341" i="16"/>
  <c r="R337" i="16" s="1"/>
  <c r="R341" i="16"/>
  <c r="H342" i="16"/>
  <c r="E348" i="16"/>
  <c r="F348" i="16"/>
  <c r="G348" i="16"/>
  <c r="H348" i="16"/>
  <c r="I348" i="16"/>
  <c r="J348" i="16"/>
  <c r="K348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Y348" i="16"/>
  <c r="Z348" i="16"/>
  <c r="AA348" i="16"/>
  <c r="K377" i="16"/>
  <c r="K378" i="16"/>
  <c r="G13" i="17"/>
  <c r="H13" i="17"/>
  <c r="K13" i="17"/>
  <c r="L13" i="17"/>
  <c r="G14" i="17"/>
  <c r="H14" i="17"/>
  <c r="K14" i="17"/>
  <c r="L14" i="17"/>
  <c r="G16" i="17"/>
  <c r="H16" i="17"/>
  <c r="K16" i="17"/>
  <c r="L16" i="17"/>
  <c r="G17" i="17"/>
  <c r="H17" i="17"/>
  <c r="K17" i="17"/>
  <c r="L17" i="17"/>
  <c r="G19" i="17"/>
  <c r="H19" i="17"/>
  <c r="K19" i="17"/>
  <c r="L19" i="17"/>
  <c r="O19" i="17"/>
  <c r="P19" i="17"/>
  <c r="O20" i="17"/>
  <c r="P20" i="17"/>
  <c r="S20" i="17"/>
  <c r="T20" i="17"/>
  <c r="G22" i="17"/>
  <c r="H22" i="17"/>
  <c r="K22" i="17"/>
  <c r="L22" i="17"/>
  <c r="G24" i="17"/>
  <c r="H24" i="17"/>
  <c r="K24" i="17"/>
  <c r="L24" i="17"/>
  <c r="O24" i="17"/>
  <c r="P24" i="17"/>
  <c r="S24" i="17"/>
  <c r="T24" i="17"/>
  <c r="G25" i="17"/>
  <c r="H25" i="17"/>
  <c r="K25" i="17"/>
  <c r="L25" i="17"/>
  <c r="G27" i="17"/>
  <c r="H27" i="17"/>
  <c r="K27" i="17"/>
  <c r="L27" i="17"/>
  <c r="G29" i="17"/>
  <c r="H29" i="17"/>
  <c r="K29" i="17"/>
  <c r="L29" i="17"/>
  <c r="G30" i="17"/>
  <c r="H30" i="17"/>
  <c r="G34" i="17"/>
  <c r="H34" i="17"/>
  <c r="K34" i="17"/>
  <c r="L34" i="17"/>
  <c r="G35" i="17"/>
  <c r="H35" i="17"/>
  <c r="K35" i="17"/>
  <c r="L35" i="17"/>
  <c r="G50" i="17"/>
  <c r="H50" i="17"/>
  <c r="K50" i="17"/>
  <c r="L50" i="17"/>
  <c r="G65" i="17"/>
  <c r="H65" i="17"/>
  <c r="K65" i="17"/>
  <c r="L65" i="17"/>
  <c r="G67" i="17"/>
  <c r="H67" i="17"/>
  <c r="K67" i="17"/>
  <c r="L67" i="17"/>
  <c r="G71" i="17"/>
  <c r="H71" i="17"/>
  <c r="K71" i="17"/>
  <c r="L71" i="17"/>
  <c r="G73" i="17"/>
  <c r="H73" i="17"/>
  <c r="K73" i="17"/>
  <c r="L73" i="17"/>
  <c r="G74" i="17"/>
  <c r="H74" i="17"/>
  <c r="K74" i="17"/>
  <c r="L74" i="17"/>
  <c r="G80" i="17"/>
  <c r="H80" i="17"/>
  <c r="K80" i="17"/>
  <c r="L80" i="17"/>
  <c r="G81" i="17"/>
  <c r="H81" i="17"/>
  <c r="K81" i="17"/>
  <c r="L81" i="17"/>
  <c r="S81" i="17"/>
  <c r="T81" i="17"/>
  <c r="E82" i="17"/>
  <c r="F82" i="17"/>
  <c r="H82" i="17" s="1"/>
  <c r="I82" i="17"/>
  <c r="K82" i="17" s="1"/>
  <c r="J82" i="17"/>
  <c r="L82" i="17" s="1"/>
  <c r="L256" i="17" s="1"/>
  <c r="M82" i="17"/>
  <c r="N82" i="17"/>
  <c r="Q82" i="17"/>
  <c r="S82" i="17" s="1"/>
  <c r="R82" i="17"/>
  <c r="T82" i="17" s="1"/>
  <c r="T256" i="17" s="1"/>
  <c r="U82" i="17"/>
  <c r="V82" i="17"/>
  <c r="W82" i="17"/>
  <c r="X82" i="17"/>
  <c r="G83" i="17"/>
  <c r="H83" i="17"/>
  <c r="K83" i="17"/>
  <c r="L83" i="17"/>
  <c r="O83" i="17"/>
  <c r="P83" i="17"/>
  <c r="S83" i="17"/>
  <c r="T83" i="17"/>
  <c r="G84" i="17"/>
  <c r="H84" i="17"/>
  <c r="K84" i="17"/>
  <c r="L84" i="17"/>
  <c r="G87" i="17"/>
  <c r="H87" i="17"/>
  <c r="K87" i="17"/>
  <c r="L87" i="17"/>
  <c r="G89" i="17"/>
  <c r="H89" i="17"/>
  <c r="K89" i="17"/>
  <c r="L89" i="17"/>
  <c r="G100" i="17"/>
  <c r="H100" i="17"/>
  <c r="K100" i="17"/>
  <c r="L100" i="17"/>
  <c r="G106" i="17"/>
  <c r="H106" i="17"/>
  <c r="K106" i="17"/>
  <c r="L106" i="17"/>
  <c r="G109" i="17"/>
  <c r="H109" i="17"/>
  <c r="K109" i="17"/>
  <c r="L109" i="17"/>
  <c r="G110" i="17"/>
  <c r="H110" i="17"/>
  <c r="K110" i="17"/>
  <c r="L110" i="17"/>
  <c r="G111" i="17"/>
  <c r="H111" i="17"/>
  <c r="K111" i="17"/>
  <c r="L111" i="17"/>
  <c r="G128" i="17"/>
  <c r="H128" i="17"/>
  <c r="K128" i="17"/>
  <c r="L128" i="17"/>
  <c r="G129" i="17"/>
  <c r="H129" i="17"/>
  <c r="E137" i="17"/>
  <c r="H137" i="17" s="1"/>
  <c r="F137" i="17"/>
  <c r="G137" i="17"/>
  <c r="I137" i="17"/>
  <c r="J137" i="17"/>
  <c r="K137" i="17"/>
  <c r="K257" i="17" s="1"/>
  <c r="K269" i="17" s="1"/>
  <c r="L137" i="17"/>
  <c r="M137" i="17"/>
  <c r="N137" i="17"/>
  <c r="P137" i="17" s="1"/>
  <c r="P257" i="17" s="1"/>
  <c r="O137" i="17"/>
  <c r="Q137" i="17"/>
  <c r="R137" i="17"/>
  <c r="S137" i="17"/>
  <c r="S257" i="17" s="1"/>
  <c r="T137" i="17"/>
  <c r="U137" i="17"/>
  <c r="V137" i="17"/>
  <c r="W137" i="17"/>
  <c r="X137" i="17"/>
  <c r="G138" i="17"/>
  <c r="H138" i="17"/>
  <c r="K138" i="17"/>
  <c r="L138" i="17"/>
  <c r="G141" i="17"/>
  <c r="H141" i="17"/>
  <c r="K141" i="17"/>
  <c r="L141" i="17"/>
  <c r="G147" i="17"/>
  <c r="H147" i="17"/>
  <c r="K147" i="17"/>
  <c r="L147" i="17"/>
  <c r="G148" i="17"/>
  <c r="H148" i="17"/>
  <c r="K148" i="17"/>
  <c r="L148" i="17"/>
  <c r="G157" i="17"/>
  <c r="H157" i="17"/>
  <c r="K157" i="17"/>
  <c r="L157" i="17"/>
  <c r="G158" i="17"/>
  <c r="H158" i="17"/>
  <c r="K158" i="17"/>
  <c r="L158" i="17"/>
  <c r="G170" i="17"/>
  <c r="H170" i="17"/>
  <c r="K170" i="17"/>
  <c r="L170" i="17"/>
  <c r="G171" i="17"/>
  <c r="H171" i="17"/>
  <c r="K171" i="17"/>
  <c r="L171" i="17"/>
  <c r="G172" i="17"/>
  <c r="H172" i="17"/>
  <c r="K172" i="17"/>
  <c r="L172" i="17"/>
  <c r="O172" i="17"/>
  <c r="P172" i="17"/>
  <c r="S172" i="17"/>
  <c r="T172" i="17"/>
  <c r="G173" i="17"/>
  <c r="H173" i="17"/>
  <c r="G176" i="17"/>
  <c r="H176" i="17"/>
  <c r="K176" i="17"/>
  <c r="L176" i="17"/>
  <c r="G179" i="17"/>
  <c r="H179" i="17"/>
  <c r="K179" i="17"/>
  <c r="L179" i="17"/>
  <c r="O179" i="17"/>
  <c r="P179" i="17"/>
  <c r="S179" i="17"/>
  <c r="T179" i="17"/>
  <c r="E181" i="17"/>
  <c r="G181" i="17" s="1"/>
  <c r="G258" i="17" s="1"/>
  <c r="F181" i="17"/>
  <c r="H181" i="17" s="1"/>
  <c r="H258" i="17" s="1"/>
  <c r="I181" i="17"/>
  <c r="J181" i="17"/>
  <c r="M181" i="17"/>
  <c r="O181" i="17" s="1"/>
  <c r="O258" i="17" s="1"/>
  <c r="N181" i="17"/>
  <c r="P181" i="17" s="1"/>
  <c r="P258" i="17" s="1"/>
  <c r="Q181" i="17"/>
  <c r="R181" i="17"/>
  <c r="T181" i="17" s="1"/>
  <c r="T258" i="17" s="1"/>
  <c r="U181" i="17"/>
  <c r="U258" i="17" s="1"/>
  <c r="V181" i="17"/>
  <c r="W181" i="17"/>
  <c r="X181" i="17"/>
  <c r="G182" i="17"/>
  <c r="H182" i="17"/>
  <c r="K182" i="17"/>
  <c r="L182" i="17"/>
  <c r="G186" i="17"/>
  <c r="H186" i="17"/>
  <c r="K186" i="17"/>
  <c r="L186" i="17"/>
  <c r="O187" i="17"/>
  <c r="P187" i="17"/>
  <c r="S187" i="17"/>
  <c r="T187" i="17"/>
  <c r="G191" i="17"/>
  <c r="H191" i="17"/>
  <c r="G192" i="17"/>
  <c r="H192" i="17"/>
  <c r="K192" i="17"/>
  <c r="L192" i="17"/>
  <c r="O192" i="17"/>
  <c r="P192" i="17"/>
  <c r="G216" i="17"/>
  <c r="H216" i="17"/>
  <c r="K216" i="17"/>
  <c r="L216" i="17"/>
  <c r="G218" i="17"/>
  <c r="H218" i="17"/>
  <c r="K218" i="17"/>
  <c r="L218" i="17"/>
  <c r="G226" i="17"/>
  <c r="H226" i="17"/>
  <c r="K226" i="17"/>
  <c r="L226" i="17"/>
  <c r="G235" i="17"/>
  <c r="H235" i="17"/>
  <c r="K235" i="17"/>
  <c r="L235" i="17"/>
  <c r="G236" i="17"/>
  <c r="H236" i="17"/>
  <c r="K236" i="17"/>
  <c r="L236" i="17"/>
  <c r="G237" i="17"/>
  <c r="H237" i="17"/>
  <c r="K237" i="17"/>
  <c r="L237" i="17"/>
  <c r="E243" i="17"/>
  <c r="E259" i="17" s="1"/>
  <c r="F243" i="17"/>
  <c r="H243" i="17" s="1"/>
  <c r="H259" i="17" s="1"/>
  <c r="I243" i="17"/>
  <c r="J243" i="17"/>
  <c r="M243" i="17"/>
  <c r="M259" i="17" s="1"/>
  <c r="N243" i="17"/>
  <c r="P243" i="17" s="1"/>
  <c r="P259" i="17" s="1"/>
  <c r="Q243" i="17"/>
  <c r="R243" i="17"/>
  <c r="T243" i="17" s="1"/>
  <c r="T259" i="17" s="1"/>
  <c r="U243" i="17"/>
  <c r="U259" i="17" s="1"/>
  <c r="V243" i="17"/>
  <c r="W243" i="17"/>
  <c r="X243" i="17"/>
  <c r="B244" i="17"/>
  <c r="C244" i="17"/>
  <c r="D244" i="17"/>
  <c r="F244" i="17"/>
  <c r="J244" i="17"/>
  <c r="N244" i="17"/>
  <c r="R244" i="17"/>
  <c r="F307" i="17" s="1"/>
  <c r="V244" i="17"/>
  <c r="W244" i="17"/>
  <c r="X244" i="17"/>
  <c r="F256" i="17"/>
  <c r="I256" i="17"/>
  <c r="J256" i="17"/>
  <c r="N256" i="17"/>
  <c r="Q256" i="17"/>
  <c r="R256" i="17"/>
  <c r="V256" i="17"/>
  <c r="W256" i="17"/>
  <c r="X256" i="17"/>
  <c r="E257" i="17"/>
  <c r="F257" i="17"/>
  <c r="H257" i="17" s="1"/>
  <c r="G257" i="17"/>
  <c r="I257" i="17"/>
  <c r="J257" i="17"/>
  <c r="L257" i="17"/>
  <c r="M257" i="17"/>
  <c r="N257" i="17"/>
  <c r="O257" i="17"/>
  <c r="Q257" i="17"/>
  <c r="R257" i="17"/>
  <c r="T257" i="17"/>
  <c r="U257" i="17"/>
  <c r="V257" i="17"/>
  <c r="W257" i="17"/>
  <c r="X257" i="17"/>
  <c r="F258" i="17"/>
  <c r="F270" i="17" s="1"/>
  <c r="J258" i="17"/>
  <c r="N258" i="17"/>
  <c r="R258" i="17"/>
  <c r="V258" i="17"/>
  <c r="W258" i="17"/>
  <c r="X258" i="17"/>
  <c r="F259" i="17"/>
  <c r="J259" i="17"/>
  <c r="J271" i="17" s="1"/>
  <c r="N259" i="17"/>
  <c r="R259" i="17"/>
  <c r="V259" i="17"/>
  <c r="W259" i="17"/>
  <c r="X259" i="17"/>
  <c r="F260" i="17"/>
  <c r="N260" i="17"/>
  <c r="V260" i="17"/>
  <c r="W260" i="17"/>
  <c r="X260" i="17"/>
  <c r="I268" i="17"/>
  <c r="J268" i="17"/>
  <c r="L268" i="17" s="1"/>
  <c r="E269" i="17"/>
  <c r="F269" i="17"/>
  <c r="H269" i="17" s="1"/>
  <c r="G269" i="17"/>
  <c r="I269" i="17"/>
  <c r="J269" i="17"/>
  <c r="L269" i="17" s="1"/>
  <c r="J270" i="17"/>
  <c r="F271" i="17"/>
  <c r="F304" i="17"/>
  <c r="F305" i="17"/>
  <c r="F306" i="17"/>
  <c r="F312" i="17"/>
  <c r="F313" i="17"/>
  <c r="F314" i="17"/>
  <c r="G315" i="17"/>
  <c r="J322" i="17"/>
  <c r="L322" i="17"/>
  <c r="J323" i="17"/>
  <c r="L323" i="17"/>
  <c r="F324" i="17"/>
  <c r="H324" i="17"/>
  <c r="I324" i="17"/>
  <c r="J324" i="17"/>
  <c r="L324" i="17"/>
  <c r="E331" i="17"/>
  <c r="F331" i="17"/>
  <c r="G331" i="17"/>
  <c r="H331" i="17"/>
  <c r="I331" i="17"/>
  <c r="J331" i="17"/>
  <c r="K331" i="17"/>
  <c r="L331" i="17"/>
  <c r="M331" i="17"/>
  <c r="N331" i="17"/>
  <c r="O331" i="17"/>
  <c r="P331" i="17"/>
  <c r="Q331" i="17"/>
  <c r="R331" i="17"/>
  <c r="S331" i="17"/>
  <c r="T331" i="17"/>
  <c r="U331" i="17"/>
  <c r="V331" i="17"/>
  <c r="W331" i="17"/>
  <c r="X331" i="17"/>
  <c r="Y331" i="17"/>
  <c r="Z331" i="17"/>
  <c r="AA331" i="17"/>
  <c r="T335" i="17"/>
  <c r="R336" i="17"/>
  <c r="T336" i="17"/>
  <c r="R337" i="17"/>
  <c r="T337" i="17"/>
  <c r="T338" i="17"/>
  <c r="H339" i="17"/>
  <c r="I339" i="17" s="1"/>
  <c r="L339" i="17"/>
  <c r="M339" i="17" s="1"/>
  <c r="M342" i="17" s="1"/>
  <c r="T339" i="17"/>
  <c r="R340" i="17"/>
  <c r="T340" i="17"/>
  <c r="P341" i="17"/>
  <c r="R338" i="17" s="1"/>
  <c r="R341" i="17"/>
  <c r="I342" i="17"/>
  <c r="E348" i="17"/>
  <c r="F348" i="17"/>
  <c r="G348" i="17"/>
  <c r="H348" i="17"/>
  <c r="I348" i="17"/>
  <c r="J348" i="17"/>
  <c r="K348" i="17"/>
  <c r="L348" i="17"/>
  <c r="M348" i="17"/>
  <c r="N348" i="17"/>
  <c r="O348" i="17"/>
  <c r="P348" i="17"/>
  <c r="Q348" i="17"/>
  <c r="R348" i="17"/>
  <c r="S348" i="17"/>
  <c r="T348" i="17"/>
  <c r="U348" i="17"/>
  <c r="V348" i="17"/>
  <c r="W348" i="17"/>
  <c r="X348" i="17"/>
  <c r="Y348" i="17"/>
  <c r="Z348" i="17"/>
  <c r="AA348" i="17"/>
  <c r="P374" i="17"/>
  <c r="S374" i="17" s="1"/>
  <c r="K377" i="17"/>
  <c r="P377" i="17" s="1"/>
  <c r="S377" i="17" s="1"/>
  <c r="K378" i="17"/>
  <c r="P378" i="17" s="1"/>
  <c r="S378" i="17" s="1"/>
  <c r="K379" i="17"/>
  <c r="P371" i="17" s="1"/>
  <c r="G13" i="18"/>
  <c r="H13" i="18"/>
  <c r="K13" i="18"/>
  <c r="L13" i="18"/>
  <c r="G14" i="18"/>
  <c r="H14" i="18"/>
  <c r="K14" i="18"/>
  <c r="L14" i="18"/>
  <c r="G16" i="18"/>
  <c r="H16" i="18"/>
  <c r="K16" i="18"/>
  <c r="L16" i="18"/>
  <c r="G17" i="18"/>
  <c r="H17" i="18"/>
  <c r="K17" i="18"/>
  <c r="L17" i="18"/>
  <c r="G19" i="18"/>
  <c r="H19" i="18"/>
  <c r="K19" i="18"/>
  <c r="L19" i="18"/>
  <c r="O19" i="18"/>
  <c r="P19" i="18"/>
  <c r="O20" i="18"/>
  <c r="P20" i="18"/>
  <c r="S20" i="18"/>
  <c r="T20" i="18"/>
  <c r="G22" i="18"/>
  <c r="H22" i="18"/>
  <c r="K22" i="18"/>
  <c r="L22" i="18"/>
  <c r="G24" i="18"/>
  <c r="H24" i="18"/>
  <c r="K24" i="18"/>
  <c r="L24" i="18"/>
  <c r="O24" i="18"/>
  <c r="P24" i="18"/>
  <c r="S24" i="18"/>
  <c r="T24" i="18"/>
  <c r="G25" i="18"/>
  <c r="H25" i="18"/>
  <c r="K25" i="18"/>
  <c r="L25" i="18"/>
  <c r="G27" i="18"/>
  <c r="H27" i="18"/>
  <c r="K27" i="18"/>
  <c r="L27" i="18"/>
  <c r="G29" i="18"/>
  <c r="H29" i="18"/>
  <c r="K29" i="18"/>
  <c r="L29" i="18"/>
  <c r="G30" i="18"/>
  <c r="H30" i="18"/>
  <c r="G34" i="18"/>
  <c r="H34" i="18"/>
  <c r="K34" i="18"/>
  <c r="L34" i="18"/>
  <c r="G35" i="18"/>
  <c r="H35" i="18"/>
  <c r="K35" i="18"/>
  <c r="L35" i="18"/>
  <c r="G50" i="18"/>
  <c r="H50" i="18"/>
  <c r="K50" i="18"/>
  <c r="L50" i="18"/>
  <c r="G65" i="18"/>
  <c r="H65" i="18"/>
  <c r="K65" i="18"/>
  <c r="L65" i="18"/>
  <c r="G67" i="18"/>
  <c r="H67" i="18"/>
  <c r="K67" i="18"/>
  <c r="L67" i="18"/>
  <c r="G71" i="18"/>
  <c r="H71" i="18"/>
  <c r="K71" i="18"/>
  <c r="L71" i="18"/>
  <c r="G73" i="18"/>
  <c r="H73" i="18"/>
  <c r="K73" i="18"/>
  <c r="L73" i="18"/>
  <c r="G74" i="18"/>
  <c r="H74" i="18"/>
  <c r="K74" i="18"/>
  <c r="L74" i="18"/>
  <c r="G80" i="18"/>
  <c r="H80" i="18"/>
  <c r="K80" i="18"/>
  <c r="L80" i="18"/>
  <c r="G81" i="18"/>
  <c r="H81" i="18"/>
  <c r="K81" i="18"/>
  <c r="L81" i="18"/>
  <c r="S81" i="18"/>
  <c r="T81" i="18"/>
  <c r="E82" i="18"/>
  <c r="F82" i="18"/>
  <c r="H82" i="18" s="1"/>
  <c r="G82" i="18"/>
  <c r="I82" i="18"/>
  <c r="J82" i="18"/>
  <c r="L82" i="18" s="1"/>
  <c r="L256" i="18" s="1"/>
  <c r="K82" i="18"/>
  <c r="M82" i="18"/>
  <c r="N82" i="18"/>
  <c r="P82" i="18" s="1"/>
  <c r="O82" i="18"/>
  <c r="Q82" i="18"/>
  <c r="R82" i="18"/>
  <c r="T82" i="18" s="1"/>
  <c r="T256" i="18" s="1"/>
  <c r="S82" i="18"/>
  <c r="U82" i="18"/>
  <c r="V82" i="18"/>
  <c r="W82" i="18"/>
  <c r="X82" i="18"/>
  <c r="G83" i="18"/>
  <c r="H83" i="18"/>
  <c r="K83" i="18"/>
  <c r="L83" i="18"/>
  <c r="O83" i="18"/>
  <c r="P83" i="18"/>
  <c r="S83" i="18"/>
  <c r="T83" i="18"/>
  <c r="G84" i="18"/>
  <c r="H84" i="18"/>
  <c r="K84" i="18"/>
  <c r="L84" i="18"/>
  <c r="G87" i="18"/>
  <c r="H87" i="18"/>
  <c r="K87" i="18"/>
  <c r="L87" i="18"/>
  <c r="G89" i="18"/>
  <c r="H89" i="18"/>
  <c r="K89" i="18"/>
  <c r="L89" i="18"/>
  <c r="G100" i="18"/>
  <c r="H100" i="18"/>
  <c r="K100" i="18"/>
  <c r="L100" i="18"/>
  <c r="G106" i="18"/>
  <c r="H106" i="18"/>
  <c r="K106" i="18"/>
  <c r="L106" i="18"/>
  <c r="G109" i="18"/>
  <c r="H109" i="18"/>
  <c r="K109" i="18"/>
  <c r="L109" i="18"/>
  <c r="G110" i="18"/>
  <c r="H110" i="18"/>
  <c r="K110" i="18"/>
  <c r="L110" i="18"/>
  <c r="G111" i="18"/>
  <c r="H111" i="18"/>
  <c r="K111" i="18"/>
  <c r="L111" i="18"/>
  <c r="G128" i="18"/>
  <c r="H128" i="18"/>
  <c r="K128" i="18"/>
  <c r="L128" i="18"/>
  <c r="G129" i="18"/>
  <c r="H129" i="18"/>
  <c r="E137" i="18"/>
  <c r="F137" i="18"/>
  <c r="I137" i="18"/>
  <c r="K137" i="18" s="1"/>
  <c r="J137" i="18"/>
  <c r="M137" i="18"/>
  <c r="N137" i="18"/>
  <c r="P137" i="18" s="1"/>
  <c r="P257" i="18" s="1"/>
  <c r="Q137" i="18"/>
  <c r="S137" i="18" s="1"/>
  <c r="R137" i="18"/>
  <c r="U137" i="18"/>
  <c r="V137" i="18"/>
  <c r="W137" i="18"/>
  <c r="X137" i="18"/>
  <c r="G138" i="18"/>
  <c r="H138" i="18"/>
  <c r="K138" i="18"/>
  <c r="L138" i="18"/>
  <c r="G141" i="18"/>
  <c r="H141" i="18"/>
  <c r="K141" i="18"/>
  <c r="L141" i="18"/>
  <c r="G147" i="18"/>
  <c r="H147" i="18"/>
  <c r="K147" i="18"/>
  <c r="L147" i="18"/>
  <c r="G148" i="18"/>
  <c r="H148" i="18"/>
  <c r="K148" i="18"/>
  <c r="L148" i="18"/>
  <c r="G157" i="18"/>
  <c r="H157" i="18"/>
  <c r="K157" i="18"/>
  <c r="L157" i="18"/>
  <c r="G158" i="18"/>
  <c r="H158" i="18"/>
  <c r="K158" i="18"/>
  <c r="L158" i="18"/>
  <c r="G170" i="18"/>
  <c r="H170" i="18"/>
  <c r="K170" i="18"/>
  <c r="L170" i="18"/>
  <c r="G171" i="18"/>
  <c r="H171" i="18"/>
  <c r="K171" i="18"/>
  <c r="L171" i="18"/>
  <c r="G172" i="18"/>
  <c r="H172" i="18"/>
  <c r="K172" i="18"/>
  <c r="L172" i="18"/>
  <c r="O172" i="18"/>
  <c r="P172" i="18"/>
  <c r="S172" i="18"/>
  <c r="T172" i="18"/>
  <c r="G173" i="18"/>
  <c r="H173" i="18"/>
  <c r="G176" i="18"/>
  <c r="H176" i="18"/>
  <c r="K176" i="18"/>
  <c r="L176" i="18"/>
  <c r="G179" i="18"/>
  <c r="H179" i="18"/>
  <c r="K179" i="18"/>
  <c r="L179" i="18"/>
  <c r="O179" i="18"/>
  <c r="P179" i="18"/>
  <c r="S179" i="18"/>
  <c r="T179" i="18"/>
  <c r="E181" i="18"/>
  <c r="F181" i="18"/>
  <c r="H181" i="18" s="1"/>
  <c r="G181" i="18"/>
  <c r="I181" i="18"/>
  <c r="J181" i="18"/>
  <c r="L181" i="18" s="1"/>
  <c r="L258" i="18" s="1"/>
  <c r="K181" i="18"/>
  <c r="K258" i="18" s="1"/>
  <c r="M181" i="18"/>
  <c r="N181" i="18"/>
  <c r="P181" i="18" s="1"/>
  <c r="O181" i="18"/>
  <c r="Q181" i="18"/>
  <c r="R181" i="18"/>
  <c r="T181" i="18" s="1"/>
  <c r="T258" i="18" s="1"/>
  <c r="S181" i="18"/>
  <c r="S258" i="18" s="1"/>
  <c r="U181" i="18"/>
  <c r="V181" i="18"/>
  <c r="W181" i="18"/>
  <c r="X181" i="18"/>
  <c r="G182" i="18"/>
  <c r="H182" i="18"/>
  <c r="K182" i="18"/>
  <c r="L182" i="18"/>
  <c r="G186" i="18"/>
  <c r="H186" i="18"/>
  <c r="K186" i="18"/>
  <c r="L186" i="18"/>
  <c r="O187" i="18"/>
  <c r="P187" i="18"/>
  <c r="S187" i="18"/>
  <c r="T187" i="18"/>
  <c r="G191" i="18"/>
  <c r="H191" i="18"/>
  <c r="G192" i="18"/>
  <c r="H192" i="18"/>
  <c r="K192" i="18"/>
  <c r="L192" i="18"/>
  <c r="O192" i="18"/>
  <c r="P192" i="18"/>
  <c r="G216" i="18"/>
  <c r="H216" i="18"/>
  <c r="K216" i="18"/>
  <c r="L216" i="18"/>
  <c r="G218" i="18"/>
  <c r="H218" i="18"/>
  <c r="K218" i="18"/>
  <c r="L218" i="18"/>
  <c r="G226" i="18"/>
  <c r="H226" i="18"/>
  <c r="K226" i="18"/>
  <c r="L226" i="18"/>
  <c r="G235" i="18"/>
  <c r="H235" i="18"/>
  <c r="K235" i="18"/>
  <c r="L235" i="18"/>
  <c r="G236" i="18"/>
  <c r="H236" i="18"/>
  <c r="K236" i="18"/>
  <c r="L236" i="18"/>
  <c r="G237" i="18"/>
  <c r="H237" i="18"/>
  <c r="K237" i="18"/>
  <c r="L237" i="18"/>
  <c r="E243" i="18"/>
  <c r="F243" i="18"/>
  <c r="H243" i="18" s="1"/>
  <c r="H259" i="18" s="1"/>
  <c r="G243" i="18"/>
  <c r="G259" i="18" s="1"/>
  <c r="G271" i="18" s="1"/>
  <c r="I243" i="18"/>
  <c r="J243" i="18"/>
  <c r="L243" i="18" s="1"/>
  <c r="K243" i="18"/>
  <c r="K259" i="18" s="1"/>
  <c r="M243" i="18"/>
  <c r="N243" i="18"/>
  <c r="P243" i="18" s="1"/>
  <c r="P259" i="18" s="1"/>
  <c r="O243" i="18"/>
  <c r="O259" i="18" s="1"/>
  <c r="Q243" i="18"/>
  <c r="Q244" i="18" s="1"/>
  <c r="R243" i="18"/>
  <c r="T243" i="18" s="1"/>
  <c r="S243" i="18"/>
  <c r="S259" i="18" s="1"/>
  <c r="U243" i="18"/>
  <c r="V243" i="18"/>
  <c r="W243" i="18"/>
  <c r="W259" i="18" s="1"/>
  <c r="X243" i="18"/>
  <c r="B244" i="18"/>
  <c r="C244" i="18"/>
  <c r="D244" i="18"/>
  <c r="F244" i="18"/>
  <c r="I244" i="18"/>
  <c r="J244" i="18"/>
  <c r="L244" i="18"/>
  <c r="L260" i="18" s="1"/>
  <c r="N244" i="18"/>
  <c r="R244" i="18"/>
  <c r="T244" i="18"/>
  <c r="T260" i="18" s="1"/>
  <c r="V244" i="18"/>
  <c r="X244" i="18"/>
  <c r="E256" i="18"/>
  <c r="F256" i="18"/>
  <c r="H256" i="18"/>
  <c r="I256" i="18"/>
  <c r="J256" i="18"/>
  <c r="K256" i="18"/>
  <c r="M256" i="18"/>
  <c r="N256" i="18"/>
  <c r="P256" i="18"/>
  <c r="Q256" i="18"/>
  <c r="R256" i="18"/>
  <c r="S256" i="18"/>
  <c r="U256" i="18"/>
  <c r="V256" i="18"/>
  <c r="X256" i="18"/>
  <c r="F257" i="18"/>
  <c r="I257" i="18"/>
  <c r="J257" i="18"/>
  <c r="N257" i="18"/>
  <c r="Q257" i="18"/>
  <c r="R257" i="18"/>
  <c r="V257" i="18"/>
  <c r="W257" i="18"/>
  <c r="X257" i="18"/>
  <c r="E258" i="18"/>
  <c r="F258" i="18"/>
  <c r="G258" i="18"/>
  <c r="H258" i="18"/>
  <c r="I258" i="18"/>
  <c r="J258" i="18"/>
  <c r="M258" i="18"/>
  <c r="N258" i="18"/>
  <c r="O258" i="18"/>
  <c r="G270" i="18" s="1"/>
  <c r="P258" i="18"/>
  <c r="Q258" i="18"/>
  <c r="R258" i="18"/>
  <c r="U258" i="18"/>
  <c r="V258" i="18"/>
  <c r="W258" i="18"/>
  <c r="X258" i="18"/>
  <c r="E259" i="18"/>
  <c r="F259" i="18"/>
  <c r="I259" i="18"/>
  <c r="J259" i="18"/>
  <c r="L259" i="18"/>
  <c r="M259" i="18"/>
  <c r="N259" i="18"/>
  <c r="Q259" i="18"/>
  <c r="R259" i="18"/>
  <c r="T259" i="18"/>
  <c r="U259" i="18"/>
  <c r="V259" i="18"/>
  <c r="X259" i="18"/>
  <c r="F260" i="18"/>
  <c r="I260" i="18"/>
  <c r="J260" i="18"/>
  <c r="N260" i="18"/>
  <c r="R260" i="18"/>
  <c r="V260" i="18"/>
  <c r="X260" i="18"/>
  <c r="E268" i="18"/>
  <c r="F268" i="18"/>
  <c r="H268" i="18"/>
  <c r="I268" i="18"/>
  <c r="J268" i="18"/>
  <c r="K268" i="18"/>
  <c r="L268" i="18"/>
  <c r="F269" i="18"/>
  <c r="I269" i="18"/>
  <c r="J269" i="18"/>
  <c r="L269" i="18"/>
  <c r="E270" i="18"/>
  <c r="F270" i="18"/>
  <c r="H270" i="18"/>
  <c r="I270" i="18"/>
  <c r="J270" i="18"/>
  <c r="L270" i="18"/>
  <c r="E271" i="18"/>
  <c r="F271" i="18"/>
  <c r="H271" i="18"/>
  <c r="I271" i="18"/>
  <c r="J271" i="18"/>
  <c r="L271" i="18"/>
  <c r="F272" i="18"/>
  <c r="J272" i="18"/>
  <c r="F304" i="18"/>
  <c r="E311" i="18" s="1"/>
  <c r="E305" i="18"/>
  <c r="F305" i="18"/>
  <c r="E312" i="18" s="1"/>
  <c r="H312" i="18" s="1"/>
  <c r="H305" i="18"/>
  <c r="F306" i="18"/>
  <c r="F307" i="18"/>
  <c r="F308" i="18"/>
  <c r="F312" i="18"/>
  <c r="E313" i="18"/>
  <c r="E314" i="18"/>
  <c r="F314" i="18"/>
  <c r="G315" i="18"/>
  <c r="J322" i="18"/>
  <c r="L322" i="18"/>
  <c r="J323" i="18"/>
  <c r="L323" i="18"/>
  <c r="F324" i="18"/>
  <c r="H324" i="18"/>
  <c r="I324" i="18"/>
  <c r="J324" i="18"/>
  <c r="L324" i="18"/>
  <c r="E331" i="18"/>
  <c r="F331" i="18"/>
  <c r="G331" i="18"/>
  <c r="H331" i="18"/>
  <c r="I331" i="18"/>
  <c r="J331" i="18"/>
  <c r="K331" i="18"/>
  <c r="L331" i="18"/>
  <c r="M331" i="18"/>
  <c r="N331" i="18"/>
  <c r="O331" i="18"/>
  <c r="P331" i="18"/>
  <c r="Q331" i="18"/>
  <c r="R331" i="18"/>
  <c r="S331" i="18"/>
  <c r="T331" i="18"/>
  <c r="U331" i="18"/>
  <c r="V331" i="18"/>
  <c r="W331" i="18"/>
  <c r="X331" i="18"/>
  <c r="Y331" i="18"/>
  <c r="Z331" i="18"/>
  <c r="AA331" i="18"/>
  <c r="N335" i="18"/>
  <c r="T335" i="18"/>
  <c r="R336" i="18"/>
  <c r="T336" i="18"/>
  <c r="R337" i="18"/>
  <c r="T337" i="18"/>
  <c r="R338" i="18"/>
  <c r="T338" i="18"/>
  <c r="H339" i="18"/>
  <c r="H341" i="18" s="1"/>
  <c r="I339" i="18"/>
  <c r="I342" i="18" s="1"/>
  <c r="L339" i="18"/>
  <c r="M339" i="18" s="1"/>
  <c r="N339" i="18"/>
  <c r="R339" i="18"/>
  <c r="R340" i="18"/>
  <c r="T340" i="18"/>
  <c r="L341" i="18"/>
  <c r="N338" i="18" s="1"/>
  <c r="N341" i="18"/>
  <c r="P341" i="18"/>
  <c r="R335" i="18" s="1"/>
  <c r="R341" i="18"/>
  <c r="L342" i="18"/>
  <c r="M342" i="18"/>
  <c r="E348" i="18"/>
  <c r="F348" i="18"/>
  <c r="G348" i="18"/>
  <c r="H348" i="18"/>
  <c r="I348" i="18"/>
  <c r="J348" i="18"/>
  <c r="K348" i="18"/>
  <c r="L348" i="18"/>
  <c r="M348" i="18"/>
  <c r="N348" i="18"/>
  <c r="O348" i="18"/>
  <c r="P348" i="18"/>
  <c r="Q348" i="18"/>
  <c r="R348" i="18"/>
  <c r="S348" i="18"/>
  <c r="T348" i="18"/>
  <c r="U348" i="18"/>
  <c r="V348" i="18"/>
  <c r="W348" i="18"/>
  <c r="X348" i="18"/>
  <c r="Y348" i="18"/>
  <c r="Z348" i="18"/>
  <c r="AA348" i="18"/>
  <c r="K377" i="18"/>
  <c r="K379" i="18" s="1"/>
  <c r="P378" i="18" s="1"/>
  <c r="S378" i="18" s="1"/>
  <c r="K378" i="18"/>
  <c r="G13" i="19"/>
  <c r="H13" i="19"/>
  <c r="K13" i="19"/>
  <c r="L13" i="19"/>
  <c r="G14" i="19"/>
  <c r="H14" i="19"/>
  <c r="K14" i="19"/>
  <c r="L14" i="19"/>
  <c r="G16" i="19"/>
  <c r="H16" i="19"/>
  <c r="K16" i="19"/>
  <c r="L16" i="19"/>
  <c r="G17" i="19"/>
  <c r="H17" i="19"/>
  <c r="K17" i="19"/>
  <c r="L17" i="19"/>
  <c r="G19" i="19"/>
  <c r="H19" i="19"/>
  <c r="K19" i="19"/>
  <c r="L19" i="19"/>
  <c r="O19" i="19"/>
  <c r="P19" i="19"/>
  <c r="O20" i="19"/>
  <c r="P20" i="19"/>
  <c r="S20" i="19"/>
  <c r="T20" i="19"/>
  <c r="G22" i="19"/>
  <c r="H22" i="19"/>
  <c r="K22" i="19"/>
  <c r="L22" i="19"/>
  <c r="G24" i="19"/>
  <c r="H24" i="19"/>
  <c r="K24" i="19"/>
  <c r="L24" i="19"/>
  <c r="O24" i="19"/>
  <c r="P24" i="19"/>
  <c r="S24" i="19"/>
  <c r="T24" i="19"/>
  <c r="G25" i="19"/>
  <c r="H25" i="19"/>
  <c r="K25" i="19"/>
  <c r="L25" i="19"/>
  <c r="G27" i="19"/>
  <c r="H27" i="19"/>
  <c r="K27" i="19"/>
  <c r="L27" i="19"/>
  <c r="G29" i="19"/>
  <c r="H29" i="19"/>
  <c r="K29" i="19"/>
  <c r="L29" i="19"/>
  <c r="G30" i="19"/>
  <c r="H30" i="19"/>
  <c r="G34" i="19"/>
  <c r="H34" i="19"/>
  <c r="K34" i="19"/>
  <c r="L34" i="19"/>
  <c r="G35" i="19"/>
  <c r="H35" i="19"/>
  <c r="K35" i="19"/>
  <c r="L35" i="19"/>
  <c r="G50" i="19"/>
  <c r="H50" i="19"/>
  <c r="K50" i="19"/>
  <c r="L50" i="19"/>
  <c r="G65" i="19"/>
  <c r="H65" i="19"/>
  <c r="K65" i="19"/>
  <c r="L65" i="19"/>
  <c r="G67" i="19"/>
  <c r="H67" i="19"/>
  <c r="K67" i="19"/>
  <c r="L67" i="19"/>
  <c r="G71" i="19"/>
  <c r="H71" i="19"/>
  <c r="K71" i="19"/>
  <c r="L71" i="19"/>
  <c r="G73" i="19"/>
  <c r="H73" i="19"/>
  <c r="K73" i="19"/>
  <c r="L73" i="19"/>
  <c r="G74" i="19"/>
  <c r="H74" i="19"/>
  <c r="K74" i="19"/>
  <c r="L74" i="19"/>
  <c r="G80" i="19"/>
  <c r="H80" i="19"/>
  <c r="K80" i="19"/>
  <c r="L80" i="19"/>
  <c r="G81" i="19"/>
  <c r="H81" i="19"/>
  <c r="K81" i="19"/>
  <c r="L81" i="19"/>
  <c r="S81" i="19"/>
  <c r="T81" i="19"/>
  <c r="E82" i="19"/>
  <c r="G82" i="19" s="1"/>
  <c r="F82" i="19"/>
  <c r="I82" i="19"/>
  <c r="J82" i="19"/>
  <c r="M82" i="19"/>
  <c r="O82" i="19" s="1"/>
  <c r="N82" i="19"/>
  <c r="Q82" i="19"/>
  <c r="R82" i="19"/>
  <c r="T82" i="19" s="1"/>
  <c r="T256" i="19" s="1"/>
  <c r="U82" i="19"/>
  <c r="V82" i="19"/>
  <c r="W82" i="19"/>
  <c r="X82" i="19"/>
  <c r="G83" i="19"/>
  <c r="H83" i="19"/>
  <c r="K83" i="19"/>
  <c r="L83" i="19"/>
  <c r="O83" i="19"/>
  <c r="P83" i="19"/>
  <c r="S83" i="19"/>
  <c r="T83" i="19"/>
  <c r="G84" i="19"/>
  <c r="H84" i="19"/>
  <c r="K84" i="19"/>
  <c r="L84" i="19"/>
  <c r="G87" i="19"/>
  <c r="H87" i="19"/>
  <c r="K87" i="19"/>
  <c r="L87" i="19"/>
  <c r="G89" i="19"/>
  <c r="H89" i="19"/>
  <c r="K89" i="19"/>
  <c r="L89" i="19"/>
  <c r="G100" i="19"/>
  <c r="H100" i="19"/>
  <c r="K100" i="19"/>
  <c r="L100" i="19"/>
  <c r="G106" i="19"/>
  <c r="H106" i="19"/>
  <c r="K106" i="19"/>
  <c r="L106" i="19"/>
  <c r="G109" i="19"/>
  <c r="H109" i="19"/>
  <c r="K109" i="19"/>
  <c r="L109" i="19"/>
  <c r="G110" i="19"/>
  <c r="H110" i="19"/>
  <c r="K110" i="19"/>
  <c r="L110" i="19"/>
  <c r="G111" i="19"/>
  <c r="H111" i="19"/>
  <c r="K111" i="19"/>
  <c r="L111" i="19"/>
  <c r="G128" i="19"/>
  <c r="H128" i="19"/>
  <c r="K128" i="19"/>
  <c r="L128" i="19"/>
  <c r="G129" i="19"/>
  <c r="H129" i="19"/>
  <c r="E137" i="19"/>
  <c r="F137" i="19"/>
  <c r="H137" i="19" s="1"/>
  <c r="G137" i="19"/>
  <c r="G257" i="19" s="1"/>
  <c r="G269" i="19" s="1"/>
  <c r="I137" i="19"/>
  <c r="J137" i="19"/>
  <c r="L137" i="19" s="1"/>
  <c r="L257" i="19" s="1"/>
  <c r="K137" i="19"/>
  <c r="M137" i="19"/>
  <c r="N137" i="19"/>
  <c r="P137" i="19" s="1"/>
  <c r="P257" i="19" s="1"/>
  <c r="O137" i="19"/>
  <c r="O257" i="19" s="1"/>
  <c r="Q137" i="19"/>
  <c r="R137" i="19"/>
  <c r="T137" i="19" s="1"/>
  <c r="T257" i="19" s="1"/>
  <c r="S137" i="19"/>
  <c r="U137" i="19"/>
  <c r="V137" i="19"/>
  <c r="W137" i="19"/>
  <c r="X137" i="19"/>
  <c r="G138" i="19"/>
  <c r="H138" i="19"/>
  <c r="K138" i="19"/>
  <c r="L138" i="19"/>
  <c r="G141" i="19"/>
  <c r="H141" i="19"/>
  <c r="K141" i="19"/>
  <c r="L141" i="19"/>
  <c r="G147" i="19"/>
  <c r="H147" i="19"/>
  <c r="K147" i="19"/>
  <c r="L147" i="19"/>
  <c r="G148" i="19"/>
  <c r="H148" i="19"/>
  <c r="K148" i="19"/>
  <c r="L148" i="19"/>
  <c r="G157" i="19"/>
  <c r="H157" i="19"/>
  <c r="K157" i="19"/>
  <c r="L157" i="19"/>
  <c r="G158" i="19"/>
  <c r="H158" i="19"/>
  <c r="K158" i="19"/>
  <c r="L158" i="19"/>
  <c r="G170" i="19"/>
  <c r="H170" i="19"/>
  <c r="K170" i="19"/>
  <c r="L170" i="19"/>
  <c r="G171" i="19"/>
  <c r="H171" i="19"/>
  <c r="K171" i="19"/>
  <c r="L171" i="19"/>
  <c r="G172" i="19"/>
  <c r="H172" i="19"/>
  <c r="K172" i="19"/>
  <c r="L172" i="19"/>
  <c r="O172" i="19"/>
  <c r="P172" i="19"/>
  <c r="S172" i="19"/>
  <c r="T172" i="19"/>
  <c r="G173" i="19"/>
  <c r="H173" i="19"/>
  <c r="G176" i="19"/>
  <c r="H176" i="19"/>
  <c r="K176" i="19"/>
  <c r="L176" i="19"/>
  <c r="G179" i="19"/>
  <c r="H179" i="19"/>
  <c r="K179" i="19"/>
  <c r="L179" i="19"/>
  <c r="O179" i="19"/>
  <c r="P179" i="19"/>
  <c r="S179" i="19"/>
  <c r="T179" i="19"/>
  <c r="E181" i="19"/>
  <c r="F181" i="19"/>
  <c r="I181" i="19"/>
  <c r="K181" i="19" s="1"/>
  <c r="K258" i="19" s="1"/>
  <c r="J181" i="19"/>
  <c r="M181" i="19"/>
  <c r="N181" i="19"/>
  <c r="Q181" i="19"/>
  <c r="S181" i="19" s="1"/>
  <c r="S258" i="19" s="1"/>
  <c r="R181" i="19"/>
  <c r="U181" i="19"/>
  <c r="V181" i="19"/>
  <c r="W181" i="19"/>
  <c r="X181" i="19"/>
  <c r="G182" i="19"/>
  <c r="H182" i="19"/>
  <c r="K182" i="19"/>
  <c r="L182" i="19"/>
  <c r="G186" i="19"/>
  <c r="H186" i="19"/>
  <c r="K186" i="19"/>
  <c r="L186" i="19"/>
  <c r="O187" i="19"/>
  <c r="P187" i="19"/>
  <c r="S187" i="19"/>
  <c r="T187" i="19"/>
  <c r="G191" i="19"/>
  <c r="H191" i="19"/>
  <c r="G192" i="19"/>
  <c r="H192" i="19"/>
  <c r="K192" i="19"/>
  <c r="L192" i="19"/>
  <c r="O192" i="19"/>
  <c r="P192" i="19"/>
  <c r="G216" i="19"/>
  <c r="H216" i="19"/>
  <c r="K216" i="19"/>
  <c r="L216" i="19"/>
  <c r="G218" i="19"/>
  <c r="H218" i="19"/>
  <c r="K218" i="19"/>
  <c r="L218" i="19"/>
  <c r="G226" i="19"/>
  <c r="H226" i="19"/>
  <c r="K226" i="19"/>
  <c r="L226" i="19"/>
  <c r="G235" i="19"/>
  <c r="H235" i="19"/>
  <c r="K235" i="19"/>
  <c r="L235" i="19"/>
  <c r="G236" i="19"/>
  <c r="H236" i="19"/>
  <c r="K236" i="19"/>
  <c r="L236" i="19"/>
  <c r="G237" i="19"/>
  <c r="H237" i="19"/>
  <c r="K237" i="19"/>
  <c r="L237" i="19"/>
  <c r="E243" i="19"/>
  <c r="F243" i="19"/>
  <c r="I243" i="19"/>
  <c r="I259" i="19" s="1"/>
  <c r="J243" i="19"/>
  <c r="L243" i="19" s="1"/>
  <c r="L259" i="19" s="1"/>
  <c r="M243" i="19"/>
  <c r="N243" i="19"/>
  <c r="Q243" i="19"/>
  <c r="Q259" i="19" s="1"/>
  <c r="R243" i="19"/>
  <c r="T243" i="19" s="1"/>
  <c r="T259" i="19" s="1"/>
  <c r="U243" i="19"/>
  <c r="U259" i="19" s="1"/>
  <c r="V243" i="19"/>
  <c r="W243" i="19"/>
  <c r="X243" i="19"/>
  <c r="B244" i="19"/>
  <c r="C244" i="19"/>
  <c r="D244" i="19"/>
  <c r="F244" i="19"/>
  <c r="J244" i="19"/>
  <c r="N244" i="19"/>
  <c r="R244" i="19"/>
  <c r="V244" i="19"/>
  <c r="F312" i="19" s="1"/>
  <c r="X244" i="19"/>
  <c r="E256" i="19"/>
  <c r="F256" i="19"/>
  <c r="H256" i="19" s="1"/>
  <c r="J256" i="19"/>
  <c r="J268" i="19" s="1"/>
  <c r="M256" i="19"/>
  <c r="N256" i="19"/>
  <c r="R256" i="19"/>
  <c r="U256" i="19"/>
  <c r="V256" i="19"/>
  <c r="W256" i="19"/>
  <c r="X256" i="19"/>
  <c r="E257" i="19"/>
  <c r="F257" i="19"/>
  <c r="I257" i="19"/>
  <c r="J257" i="19"/>
  <c r="K257" i="19"/>
  <c r="M257" i="19"/>
  <c r="N257" i="19"/>
  <c r="Q257" i="19"/>
  <c r="R257" i="19"/>
  <c r="S257" i="19"/>
  <c r="U257" i="19"/>
  <c r="V257" i="19"/>
  <c r="X257" i="19"/>
  <c r="F258" i="19"/>
  <c r="I258" i="19"/>
  <c r="J258" i="19"/>
  <c r="N258" i="19"/>
  <c r="Q258" i="19"/>
  <c r="R258" i="19"/>
  <c r="V258" i="19"/>
  <c r="W258" i="19"/>
  <c r="X258" i="19"/>
  <c r="F259" i="19"/>
  <c r="J259" i="19"/>
  <c r="N259" i="19"/>
  <c r="R259" i="19"/>
  <c r="V259" i="19"/>
  <c r="W259" i="19"/>
  <c r="X259" i="19"/>
  <c r="J260" i="19"/>
  <c r="J272" i="19" s="1"/>
  <c r="R260" i="19"/>
  <c r="X260" i="19"/>
  <c r="E268" i="19"/>
  <c r="F268" i="19"/>
  <c r="H268" i="19" s="1"/>
  <c r="E269" i="19"/>
  <c r="I269" i="19"/>
  <c r="J269" i="19"/>
  <c r="L269" i="19" s="1"/>
  <c r="K269" i="19"/>
  <c r="F270" i="19"/>
  <c r="I270" i="19"/>
  <c r="J270" i="19"/>
  <c r="L270" i="19" s="1"/>
  <c r="F271" i="19"/>
  <c r="J271" i="19"/>
  <c r="F304" i="19"/>
  <c r="F305" i="19"/>
  <c r="F306" i="19"/>
  <c r="F307" i="19"/>
  <c r="F314" i="19"/>
  <c r="G315" i="19"/>
  <c r="J322" i="19"/>
  <c r="L322" i="19"/>
  <c r="J323" i="19"/>
  <c r="L323" i="19"/>
  <c r="F324" i="19"/>
  <c r="H324" i="19"/>
  <c r="I324" i="19"/>
  <c r="J324" i="19"/>
  <c r="L324" i="19"/>
  <c r="E331" i="19"/>
  <c r="F331" i="19"/>
  <c r="G331" i="19"/>
  <c r="H331" i="19"/>
  <c r="I331" i="19"/>
  <c r="J331" i="19"/>
  <c r="K331" i="19"/>
  <c r="L331" i="19"/>
  <c r="M331" i="19"/>
  <c r="N331" i="19"/>
  <c r="O331" i="19"/>
  <c r="P331" i="19"/>
  <c r="Q331" i="19"/>
  <c r="R331" i="19"/>
  <c r="S331" i="19"/>
  <c r="T331" i="19"/>
  <c r="U331" i="19"/>
  <c r="V331" i="19"/>
  <c r="W331" i="19"/>
  <c r="X331" i="19"/>
  <c r="Y331" i="19"/>
  <c r="Z331" i="19"/>
  <c r="AA331" i="19"/>
  <c r="T335" i="19"/>
  <c r="T339" i="19" s="1"/>
  <c r="R336" i="19"/>
  <c r="T336" i="19"/>
  <c r="T337" i="19"/>
  <c r="J338" i="19"/>
  <c r="T338" i="19"/>
  <c r="H339" i="19"/>
  <c r="J339" i="19" s="1"/>
  <c r="I339" i="19"/>
  <c r="L339" i="19"/>
  <c r="R340" i="19"/>
  <c r="T340" i="19"/>
  <c r="H341" i="19"/>
  <c r="J337" i="19" s="1"/>
  <c r="J341" i="19"/>
  <c r="P341" i="19"/>
  <c r="R338" i="19" s="1"/>
  <c r="R341" i="19"/>
  <c r="T341" i="19"/>
  <c r="H342" i="19"/>
  <c r="I342" i="19"/>
  <c r="E348" i="19"/>
  <c r="F348" i="19"/>
  <c r="G348" i="19"/>
  <c r="H348" i="19"/>
  <c r="I348" i="19"/>
  <c r="J348" i="19"/>
  <c r="K348" i="19"/>
  <c r="L348" i="19"/>
  <c r="M348" i="19"/>
  <c r="N348" i="19"/>
  <c r="O348" i="19"/>
  <c r="P348" i="19"/>
  <c r="Q348" i="19"/>
  <c r="R348" i="19"/>
  <c r="S348" i="19"/>
  <c r="T348" i="19"/>
  <c r="U348" i="19"/>
  <c r="V348" i="19"/>
  <c r="W348" i="19"/>
  <c r="X348" i="19"/>
  <c r="Y348" i="19"/>
  <c r="Z348" i="19"/>
  <c r="AA348" i="19"/>
  <c r="K377" i="19"/>
  <c r="K379" i="19" s="1"/>
  <c r="P377" i="19" s="1"/>
  <c r="S377" i="19" s="1"/>
  <c r="K378" i="19"/>
  <c r="G13" i="20"/>
  <c r="H13" i="20"/>
  <c r="K13" i="20"/>
  <c r="L13" i="20"/>
  <c r="G14" i="20"/>
  <c r="H14" i="20"/>
  <c r="K14" i="20"/>
  <c r="L14" i="20"/>
  <c r="G16" i="20"/>
  <c r="H16" i="20"/>
  <c r="K16" i="20"/>
  <c r="L16" i="20"/>
  <c r="G17" i="20"/>
  <c r="H17" i="20"/>
  <c r="K17" i="20"/>
  <c r="L17" i="20"/>
  <c r="G19" i="20"/>
  <c r="H19" i="20"/>
  <c r="K19" i="20"/>
  <c r="L19" i="20"/>
  <c r="O19" i="20"/>
  <c r="P19" i="20"/>
  <c r="O20" i="20"/>
  <c r="P20" i="20"/>
  <c r="S20" i="20"/>
  <c r="T20" i="20"/>
  <c r="G22" i="20"/>
  <c r="H22" i="20"/>
  <c r="K22" i="20"/>
  <c r="L22" i="20"/>
  <c r="G24" i="20"/>
  <c r="H24" i="20"/>
  <c r="K24" i="20"/>
  <c r="L24" i="20"/>
  <c r="O24" i="20"/>
  <c r="P24" i="20"/>
  <c r="S24" i="20"/>
  <c r="T24" i="20"/>
  <c r="G25" i="20"/>
  <c r="H25" i="20"/>
  <c r="K25" i="20"/>
  <c r="L25" i="20"/>
  <c r="G27" i="20"/>
  <c r="H27" i="20"/>
  <c r="K27" i="20"/>
  <c r="L27" i="20"/>
  <c r="G29" i="20"/>
  <c r="H29" i="20"/>
  <c r="K29" i="20"/>
  <c r="L29" i="20"/>
  <c r="G30" i="20"/>
  <c r="H30" i="20"/>
  <c r="G34" i="20"/>
  <c r="H34" i="20"/>
  <c r="K34" i="20"/>
  <c r="L34" i="20"/>
  <c r="G35" i="20"/>
  <c r="H35" i="20"/>
  <c r="K35" i="20"/>
  <c r="L35" i="20"/>
  <c r="G50" i="20"/>
  <c r="H50" i="20"/>
  <c r="K50" i="20"/>
  <c r="L50" i="20"/>
  <c r="G65" i="20"/>
  <c r="H65" i="20"/>
  <c r="K65" i="20"/>
  <c r="L65" i="20"/>
  <c r="G67" i="20"/>
  <c r="H67" i="20"/>
  <c r="K67" i="20"/>
  <c r="L67" i="20"/>
  <c r="G71" i="20"/>
  <c r="H71" i="20"/>
  <c r="K71" i="20"/>
  <c r="L71" i="20"/>
  <c r="G73" i="20"/>
  <c r="H73" i="20"/>
  <c r="K73" i="20"/>
  <c r="L73" i="20"/>
  <c r="G74" i="20"/>
  <c r="H74" i="20"/>
  <c r="K74" i="20"/>
  <c r="L74" i="20"/>
  <c r="G80" i="20"/>
  <c r="H80" i="20"/>
  <c r="K80" i="20"/>
  <c r="L80" i="20"/>
  <c r="G81" i="20"/>
  <c r="H81" i="20"/>
  <c r="K81" i="20"/>
  <c r="L81" i="20"/>
  <c r="S81" i="20"/>
  <c r="T81" i="20"/>
  <c r="E82" i="20"/>
  <c r="F82" i="20"/>
  <c r="I82" i="20"/>
  <c r="K82" i="20" s="1"/>
  <c r="K252" i="20" s="1"/>
  <c r="K264" i="20" s="1"/>
  <c r="J82" i="20"/>
  <c r="L82" i="20" s="1"/>
  <c r="L252" i="20" s="1"/>
  <c r="M82" i="20"/>
  <c r="N82" i="20"/>
  <c r="Q82" i="20"/>
  <c r="S82" i="20" s="1"/>
  <c r="S252" i="20" s="1"/>
  <c r="R82" i="20"/>
  <c r="T82" i="20" s="1"/>
  <c r="T252" i="20" s="1"/>
  <c r="U82" i="20"/>
  <c r="V82" i="20"/>
  <c r="W82" i="20"/>
  <c r="X82" i="20"/>
  <c r="G83" i="20"/>
  <c r="H83" i="20"/>
  <c r="K83" i="20"/>
  <c r="L83" i="20"/>
  <c r="O83" i="20"/>
  <c r="P83" i="20"/>
  <c r="S83" i="20"/>
  <c r="T83" i="20"/>
  <c r="G84" i="20"/>
  <c r="H84" i="20"/>
  <c r="K84" i="20"/>
  <c r="L84" i="20"/>
  <c r="G87" i="20"/>
  <c r="H87" i="20"/>
  <c r="K87" i="20"/>
  <c r="L87" i="20"/>
  <c r="G89" i="20"/>
  <c r="H89" i="20"/>
  <c r="K89" i="20"/>
  <c r="L89" i="20"/>
  <c r="G100" i="20"/>
  <c r="H100" i="20"/>
  <c r="K100" i="20"/>
  <c r="L100" i="20"/>
  <c r="G106" i="20"/>
  <c r="H106" i="20"/>
  <c r="K106" i="20"/>
  <c r="L106" i="20"/>
  <c r="G109" i="20"/>
  <c r="H109" i="20"/>
  <c r="K109" i="20"/>
  <c r="L109" i="20"/>
  <c r="G110" i="20"/>
  <c r="H110" i="20"/>
  <c r="K110" i="20"/>
  <c r="L110" i="20"/>
  <c r="G111" i="20"/>
  <c r="H111" i="20"/>
  <c r="K111" i="20"/>
  <c r="L111" i="20"/>
  <c r="G128" i="20"/>
  <c r="H128" i="20"/>
  <c r="K128" i="20"/>
  <c r="L128" i="20"/>
  <c r="G129" i="20"/>
  <c r="H129" i="20"/>
  <c r="E137" i="20"/>
  <c r="F137" i="20"/>
  <c r="G137" i="20"/>
  <c r="H137" i="20"/>
  <c r="I137" i="20"/>
  <c r="J137" i="20"/>
  <c r="K137" i="20" s="1"/>
  <c r="L137" i="20"/>
  <c r="L253" i="20" s="1"/>
  <c r="M137" i="20"/>
  <c r="N137" i="20"/>
  <c r="O137" i="20"/>
  <c r="P137" i="20"/>
  <c r="Q137" i="20"/>
  <c r="R137" i="20"/>
  <c r="S137" i="20" s="1"/>
  <c r="T137" i="20"/>
  <c r="T253" i="20" s="1"/>
  <c r="U137" i="20"/>
  <c r="V137" i="20"/>
  <c r="W137" i="20"/>
  <c r="X137" i="20"/>
  <c r="G138" i="20"/>
  <c r="H138" i="20"/>
  <c r="K138" i="20"/>
  <c r="L138" i="20"/>
  <c r="G141" i="20"/>
  <c r="H141" i="20"/>
  <c r="K141" i="20"/>
  <c r="L141" i="20"/>
  <c r="G147" i="20"/>
  <c r="H147" i="20"/>
  <c r="K147" i="20"/>
  <c r="L147" i="20"/>
  <c r="G148" i="20"/>
  <c r="H148" i="20"/>
  <c r="K148" i="20"/>
  <c r="L148" i="20"/>
  <c r="G157" i="20"/>
  <c r="H157" i="20"/>
  <c r="K157" i="20"/>
  <c r="L157" i="20"/>
  <c r="G158" i="20"/>
  <c r="H158" i="20"/>
  <c r="K158" i="20"/>
  <c r="L158" i="20"/>
  <c r="G170" i="20"/>
  <c r="H170" i="20"/>
  <c r="K170" i="20"/>
  <c r="L170" i="20"/>
  <c r="G171" i="20"/>
  <c r="H171" i="20"/>
  <c r="K171" i="20"/>
  <c r="L171" i="20"/>
  <c r="G172" i="20"/>
  <c r="H172" i="20"/>
  <c r="K172" i="20"/>
  <c r="L172" i="20"/>
  <c r="O172" i="20"/>
  <c r="P172" i="20"/>
  <c r="S172" i="20"/>
  <c r="T172" i="20"/>
  <c r="G173" i="20"/>
  <c r="H173" i="20"/>
  <c r="G176" i="20"/>
  <c r="H176" i="20"/>
  <c r="K176" i="20"/>
  <c r="L176" i="20"/>
  <c r="G179" i="20"/>
  <c r="H179" i="20"/>
  <c r="K179" i="20"/>
  <c r="L179" i="20"/>
  <c r="O179" i="20"/>
  <c r="P179" i="20"/>
  <c r="S179" i="20"/>
  <c r="T179" i="20"/>
  <c r="E181" i="20"/>
  <c r="E244" i="20" s="1"/>
  <c r="F181" i="20"/>
  <c r="H181" i="20"/>
  <c r="H254" i="20" s="1"/>
  <c r="I181" i="20"/>
  <c r="I254" i="20" s="1"/>
  <c r="J181" i="20"/>
  <c r="M181" i="20"/>
  <c r="M244" i="20" s="1"/>
  <c r="N181" i="20"/>
  <c r="P181" i="20"/>
  <c r="P254" i="20" s="1"/>
  <c r="Q181" i="20"/>
  <c r="Q254" i="20" s="1"/>
  <c r="R181" i="20"/>
  <c r="U181" i="20"/>
  <c r="U244" i="20" s="1"/>
  <c r="V181" i="20"/>
  <c r="W181" i="20"/>
  <c r="X181" i="20"/>
  <c r="X244" i="20" s="1"/>
  <c r="G182" i="20"/>
  <c r="H182" i="20"/>
  <c r="K182" i="20"/>
  <c r="L182" i="20"/>
  <c r="G186" i="20"/>
  <c r="H186" i="20"/>
  <c r="K186" i="20"/>
  <c r="L186" i="20"/>
  <c r="O187" i="20"/>
  <c r="P187" i="20"/>
  <c r="S187" i="20"/>
  <c r="T187" i="20"/>
  <c r="G191" i="20"/>
  <c r="H191" i="20"/>
  <c r="G192" i="20"/>
  <c r="H192" i="20"/>
  <c r="K192" i="20"/>
  <c r="L192" i="20"/>
  <c r="O192" i="20"/>
  <c r="P192" i="20"/>
  <c r="G216" i="20"/>
  <c r="H216" i="20"/>
  <c r="K216" i="20"/>
  <c r="L216" i="20"/>
  <c r="G218" i="20"/>
  <c r="H218" i="20"/>
  <c r="K218" i="20"/>
  <c r="L218" i="20"/>
  <c r="G226" i="20"/>
  <c r="H226" i="20"/>
  <c r="K226" i="20"/>
  <c r="L226" i="20"/>
  <c r="G235" i="20"/>
  <c r="H235" i="20"/>
  <c r="K235" i="20"/>
  <c r="L235" i="20"/>
  <c r="G236" i="20"/>
  <c r="H236" i="20"/>
  <c r="K236" i="20"/>
  <c r="L236" i="20"/>
  <c r="G237" i="20"/>
  <c r="H237" i="20"/>
  <c r="K237" i="20"/>
  <c r="L237" i="20"/>
  <c r="E243" i="20"/>
  <c r="E255" i="20" s="1"/>
  <c r="F243" i="20"/>
  <c r="H243" i="20"/>
  <c r="H255" i="20" s="1"/>
  <c r="I243" i="20"/>
  <c r="I255" i="20" s="1"/>
  <c r="J243" i="20"/>
  <c r="M243" i="20"/>
  <c r="M255" i="20" s="1"/>
  <c r="N243" i="20"/>
  <c r="P243" i="20" s="1"/>
  <c r="P255" i="20" s="1"/>
  <c r="Q243" i="20"/>
  <c r="Q255" i="20" s="1"/>
  <c r="R243" i="20"/>
  <c r="U243" i="20"/>
  <c r="U255" i="20" s="1"/>
  <c r="V243" i="20"/>
  <c r="W243" i="20"/>
  <c r="X243" i="20"/>
  <c r="X255" i="20" s="1"/>
  <c r="B244" i="20"/>
  <c r="C244" i="20"/>
  <c r="D244" i="20"/>
  <c r="W244" i="20"/>
  <c r="E252" i="20"/>
  <c r="E264" i="20" s="1"/>
  <c r="I252" i="20"/>
  <c r="J252" i="20"/>
  <c r="M252" i="20"/>
  <c r="Q252" i="20"/>
  <c r="R252" i="20"/>
  <c r="U252" i="20"/>
  <c r="W252" i="20"/>
  <c r="X252" i="20"/>
  <c r="E253" i="20"/>
  <c r="F253" i="20"/>
  <c r="H253" i="20" s="1"/>
  <c r="G253" i="20"/>
  <c r="I253" i="20"/>
  <c r="J253" i="20"/>
  <c r="K253" i="20"/>
  <c r="M253" i="20"/>
  <c r="N253" i="20"/>
  <c r="O253" i="20"/>
  <c r="P253" i="20"/>
  <c r="Q253" i="20"/>
  <c r="R253" i="20"/>
  <c r="S253" i="20"/>
  <c r="U253" i="20"/>
  <c r="V253" i="20"/>
  <c r="W253" i="20"/>
  <c r="X253" i="20"/>
  <c r="E254" i="20"/>
  <c r="E266" i="20" s="1"/>
  <c r="F254" i="20"/>
  <c r="F266" i="20" s="1"/>
  <c r="M254" i="20"/>
  <c r="N254" i="20"/>
  <c r="U254" i="20"/>
  <c r="V254" i="20"/>
  <c r="W254" i="20"/>
  <c r="F255" i="20"/>
  <c r="N255" i="20"/>
  <c r="V255" i="20"/>
  <c r="W255" i="20"/>
  <c r="W256" i="20"/>
  <c r="I264" i="20"/>
  <c r="J264" i="20"/>
  <c r="L264" i="20" s="1"/>
  <c r="E265" i="20"/>
  <c r="F265" i="20"/>
  <c r="H265" i="20" s="1"/>
  <c r="G265" i="20"/>
  <c r="I265" i="20"/>
  <c r="J265" i="20"/>
  <c r="L265" i="20" s="1"/>
  <c r="K265" i="20"/>
  <c r="F267" i="20"/>
  <c r="F309" i="20"/>
  <c r="G311" i="20"/>
  <c r="J318" i="20"/>
  <c r="L318" i="20"/>
  <c r="L320" i="20" s="1"/>
  <c r="J319" i="20"/>
  <c r="J320" i="20" s="1"/>
  <c r="L319" i="20"/>
  <c r="F320" i="20"/>
  <c r="H320" i="20"/>
  <c r="I320" i="20"/>
  <c r="E327" i="20"/>
  <c r="F327" i="20"/>
  <c r="G327" i="20"/>
  <c r="H327" i="20"/>
  <c r="I327" i="20"/>
  <c r="J327" i="20"/>
  <c r="K327" i="20"/>
  <c r="L327" i="20"/>
  <c r="M327" i="20"/>
  <c r="N327" i="20"/>
  <c r="O327" i="20"/>
  <c r="P327" i="20"/>
  <c r="Q327" i="20"/>
  <c r="R327" i="20"/>
  <c r="S327" i="20"/>
  <c r="T327" i="20"/>
  <c r="U327" i="20"/>
  <c r="V327" i="20"/>
  <c r="W327" i="20"/>
  <c r="X327" i="20"/>
  <c r="Y327" i="20"/>
  <c r="Z327" i="20"/>
  <c r="AA327" i="20"/>
  <c r="R331" i="20"/>
  <c r="T331" i="20"/>
  <c r="V331" i="20"/>
  <c r="R332" i="20"/>
  <c r="T332" i="20"/>
  <c r="V332" i="20" s="1"/>
  <c r="R333" i="20"/>
  <c r="T333" i="20"/>
  <c r="R334" i="20"/>
  <c r="T334" i="20"/>
  <c r="H335" i="20"/>
  <c r="L335" i="20"/>
  <c r="N335" i="20" s="1"/>
  <c r="M335" i="20"/>
  <c r="M338" i="20" s="1"/>
  <c r="R335" i="20"/>
  <c r="T335" i="20"/>
  <c r="T337" i="20" s="1"/>
  <c r="V335" i="20" s="1"/>
  <c r="R336" i="20"/>
  <c r="T336" i="20"/>
  <c r="V336" i="20" s="1"/>
  <c r="L337" i="20"/>
  <c r="P337" i="20"/>
  <c r="R337" i="20"/>
  <c r="L338" i="20"/>
  <c r="E344" i="20"/>
  <c r="F344" i="20"/>
  <c r="G344" i="20"/>
  <c r="H344" i="20"/>
  <c r="I344" i="20"/>
  <c r="J344" i="20"/>
  <c r="K344" i="20"/>
  <c r="L344" i="20"/>
  <c r="M344" i="20"/>
  <c r="N344" i="20"/>
  <c r="O344" i="20"/>
  <c r="P344" i="20"/>
  <c r="Q344" i="20"/>
  <c r="R344" i="20"/>
  <c r="S344" i="20"/>
  <c r="T344" i="20"/>
  <c r="U344" i="20"/>
  <c r="V344" i="20"/>
  <c r="W344" i="20"/>
  <c r="X344" i="20"/>
  <c r="Y344" i="20"/>
  <c r="Z344" i="20"/>
  <c r="AA344" i="20"/>
  <c r="K373" i="20"/>
  <c r="K374" i="20"/>
  <c r="G13" i="21"/>
  <c r="H13" i="21"/>
  <c r="K13" i="21"/>
  <c r="L13" i="21"/>
  <c r="G14" i="21"/>
  <c r="H14" i="21"/>
  <c r="K14" i="21"/>
  <c r="L14" i="21"/>
  <c r="G16" i="21"/>
  <c r="H16" i="21"/>
  <c r="K16" i="21"/>
  <c r="L16" i="21"/>
  <c r="G17" i="21"/>
  <c r="H17" i="21"/>
  <c r="K17" i="21"/>
  <c r="L17" i="21"/>
  <c r="G19" i="21"/>
  <c r="H19" i="21"/>
  <c r="K19" i="21"/>
  <c r="L19" i="21"/>
  <c r="O19" i="21"/>
  <c r="P19" i="21"/>
  <c r="O20" i="21"/>
  <c r="P20" i="21"/>
  <c r="S20" i="21"/>
  <c r="T20" i="21"/>
  <c r="G22" i="21"/>
  <c r="H22" i="21"/>
  <c r="K22" i="21"/>
  <c r="L22" i="21"/>
  <c r="G24" i="21"/>
  <c r="H24" i="21"/>
  <c r="K24" i="21"/>
  <c r="L24" i="21"/>
  <c r="O24" i="21"/>
  <c r="P24" i="21"/>
  <c r="S24" i="21"/>
  <c r="T24" i="21"/>
  <c r="G25" i="21"/>
  <c r="H25" i="21"/>
  <c r="K25" i="21"/>
  <c r="L25" i="21"/>
  <c r="G27" i="21"/>
  <c r="H27" i="21"/>
  <c r="K27" i="21"/>
  <c r="L27" i="21"/>
  <c r="G29" i="21"/>
  <c r="H29" i="21"/>
  <c r="K29" i="21"/>
  <c r="L29" i="21"/>
  <c r="G30" i="21"/>
  <c r="H30" i="21"/>
  <c r="G34" i="21"/>
  <c r="H34" i="21"/>
  <c r="K34" i="21"/>
  <c r="L34" i="21"/>
  <c r="G35" i="21"/>
  <c r="H35" i="21"/>
  <c r="K35" i="21"/>
  <c r="L35" i="21"/>
  <c r="G50" i="21"/>
  <c r="H50" i="21"/>
  <c r="K50" i="21"/>
  <c r="L50" i="21"/>
  <c r="G65" i="21"/>
  <c r="H65" i="21"/>
  <c r="K65" i="21"/>
  <c r="L65" i="21"/>
  <c r="G67" i="21"/>
  <c r="H67" i="21"/>
  <c r="K67" i="21"/>
  <c r="L67" i="21"/>
  <c r="G71" i="21"/>
  <c r="H71" i="21"/>
  <c r="K71" i="21"/>
  <c r="L71" i="21"/>
  <c r="G73" i="21"/>
  <c r="H73" i="21"/>
  <c r="K73" i="21"/>
  <c r="L73" i="21"/>
  <c r="G74" i="21"/>
  <c r="H74" i="21"/>
  <c r="K74" i="21"/>
  <c r="L74" i="21"/>
  <c r="G80" i="21"/>
  <c r="H80" i="21"/>
  <c r="K80" i="21"/>
  <c r="L80" i="21"/>
  <c r="G81" i="21"/>
  <c r="H81" i="21"/>
  <c r="K81" i="21"/>
  <c r="L81" i="21"/>
  <c r="S81" i="21"/>
  <c r="T81" i="21"/>
  <c r="E82" i="21"/>
  <c r="F82" i="21"/>
  <c r="G82" i="21"/>
  <c r="H82" i="21"/>
  <c r="I82" i="21"/>
  <c r="J82" i="21"/>
  <c r="K82" i="21"/>
  <c r="L82" i="21"/>
  <c r="M82" i="21"/>
  <c r="N82" i="21"/>
  <c r="O82" i="21"/>
  <c r="P82" i="21"/>
  <c r="P252" i="21" s="1"/>
  <c r="Q82" i="21"/>
  <c r="R82" i="21"/>
  <c r="S82" i="21"/>
  <c r="T82" i="21"/>
  <c r="U82" i="21"/>
  <c r="V82" i="21"/>
  <c r="W82" i="21"/>
  <c r="W244" i="21" s="1"/>
  <c r="X82" i="21"/>
  <c r="G83" i="21"/>
  <c r="H83" i="21"/>
  <c r="K83" i="21"/>
  <c r="L83" i="21"/>
  <c r="O83" i="21"/>
  <c r="P83" i="21"/>
  <c r="S83" i="21"/>
  <c r="T83" i="21"/>
  <c r="G84" i="21"/>
  <c r="H84" i="21"/>
  <c r="K84" i="21"/>
  <c r="L84" i="21"/>
  <c r="G87" i="21"/>
  <c r="H87" i="21"/>
  <c r="K87" i="21"/>
  <c r="L87" i="21"/>
  <c r="G89" i="21"/>
  <c r="H89" i="21"/>
  <c r="K89" i="21"/>
  <c r="L89" i="21"/>
  <c r="G100" i="21"/>
  <c r="H100" i="21"/>
  <c r="K100" i="21"/>
  <c r="L100" i="21"/>
  <c r="G106" i="21"/>
  <c r="H106" i="21"/>
  <c r="K106" i="21"/>
  <c r="L106" i="21"/>
  <c r="G109" i="21"/>
  <c r="H109" i="21"/>
  <c r="K109" i="21"/>
  <c r="L109" i="21"/>
  <c r="G110" i="21"/>
  <c r="H110" i="21"/>
  <c r="K110" i="21"/>
  <c r="L110" i="21"/>
  <c r="G111" i="21"/>
  <c r="H111" i="21"/>
  <c r="K111" i="21"/>
  <c r="L111" i="21"/>
  <c r="G128" i="21"/>
  <c r="H128" i="21"/>
  <c r="K128" i="21"/>
  <c r="L128" i="21"/>
  <c r="G129" i="21"/>
  <c r="H129" i="21"/>
  <c r="E137" i="21"/>
  <c r="F137" i="21"/>
  <c r="I137" i="21"/>
  <c r="K137" i="21" s="1"/>
  <c r="J137" i="21"/>
  <c r="J244" i="21" s="1"/>
  <c r="M137" i="21"/>
  <c r="N137" i="21"/>
  <c r="Q137" i="21"/>
  <c r="S137" i="21" s="1"/>
  <c r="R137" i="21"/>
  <c r="R244" i="21" s="1"/>
  <c r="U137" i="21"/>
  <c r="V137" i="21"/>
  <c r="W137" i="21"/>
  <c r="X137" i="21"/>
  <c r="G138" i="21"/>
  <c r="H138" i="21"/>
  <c r="K138" i="21"/>
  <c r="L138" i="21"/>
  <c r="G141" i="21"/>
  <c r="H141" i="21"/>
  <c r="K141" i="21"/>
  <c r="L141" i="21"/>
  <c r="G147" i="21"/>
  <c r="H147" i="21"/>
  <c r="K147" i="21"/>
  <c r="L147" i="21"/>
  <c r="G148" i="21"/>
  <c r="H148" i="21"/>
  <c r="K148" i="21"/>
  <c r="L148" i="21"/>
  <c r="G157" i="21"/>
  <c r="H157" i="21"/>
  <c r="K157" i="21"/>
  <c r="L157" i="21"/>
  <c r="G158" i="21"/>
  <c r="H158" i="21"/>
  <c r="K158" i="21"/>
  <c r="L158" i="21"/>
  <c r="G170" i="21"/>
  <c r="H170" i="21"/>
  <c r="K170" i="21"/>
  <c r="L170" i="21"/>
  <c r="G171" i="21"/>
  <c r="H171" i="21"/>
  <c r="K171" i="21"/>
  <c r="L171" i="21"/>
  <c r="G172" i="21"/>
  <c r="H172" i="21"/>
  <c r="K172" i="21"/>
  <c r="L172" i="21"/>
  <c r="O172" i="21"/>
  <c r="P172" i="21"/>
  <c r="S172" i="21"/>
  <c r="T172" i="21"/>
  <c r="G173" i="21"/>
  <c r="H173" i="21"/>
  <c r="G176" i="21"/>
  <c r="H176" i="21"/>
  <c r="K176" i="21"/>
  <c r="L176" i="21"/>
  <c r="G179" i="21"/>
  <c r="H179" i="21"/>
  <c r="K179" i="21"/>
  <c r="L179" i="21"/>
  <c r="O179" i="21"/>
  <c r="P179" i="21"/>
  <c r="S179" i="21"/>
  <c r="T179" i="21"/>
  <c r="E181" i="21"/>
  <c r="F181" i="21"/>
  <c r="G181" i="21"/>
  <c r="H181" i="21"/>
  <c r="I181" i="21"/>
  <c r="J181" i="21"/>
  <c r="K181" i="21"/>
  <c r="K254" i="21" s="1"/>
  <c r="L181" i="21"/>
  <c r="L254" i="21" s="1"/>
  <c r="M181" i="21"/>
  <c r="N181" i="21"/>
  <c r="O181" i="21"/>
  <c r="P181" i="21"/>
  <c r="Q181" i="21"/>
  <c r="R181" i="21"/>
  <c r="S181" i="21"/>
  <c r="S254" i="21" s="1"/>
  <c r="T181" i="21"/>
  <c r="T254" i="21" s="1"/>
  <c r="U181" i="21"/>
  <c r="V181" i="21"/>
  <c r="W181" i="21"/>
  <c r="X181" i="21"/>
  <c r="G182" i="21"/>
  <c r="H182" i="21"/>
  <c r="K182" i="21"/>
  <c r="L182" i="21"/>
  <c r="G186" i="21"/>
  <c r="H186" i="21"/>
  <c r="K186" i="21"/>
  <c r="L186" i="21"/>
  <c r="O187" i="21"/>
  <c r="P187" i="21"/>
  <c r="S187" i="21"/>
  <c r="T187" i="21"/>
  <c r="G191" i="21"/>
  <c r="H191" i="21"/>
  <c r="G192" i="21"/>
  <c r="H192" i="21"/>
  <c r="K192" i="21"/>
  <c r="L192" i="21"/>
  <c r="O192" i="21"/>
  <c r="P192" i="21"/>
  <c r="G216" i="21"/>
  <c r="H216" i="21"/>
  <c r="K216" i="21"/>
  <c r="L216" i="21"/>
  <c r="G218" i="21"/>
  <c r="H218" i="21"/>
  <c r="K218" i="21"/>
  <c r="L218" i="21"/>
  <c r="G226" i="21"/>
  <c r="H226" i="21"/>
  <c r="K226" i="21"/>
  <c r="L226" i="21"/>
  <c r="G235" i="21"/>
  <c r="H235" i="21"/>
  <c r="K235" i="21"/>
  <c r="L235" i="21"/>
  <c r="G236" i="21"/>
  <c r="H236" i="21"/>
  <c r="K236" i="21"/>
  <c r="L236" i="21"/>
  <c r="G237" i="21"/>
  <c r="H237" i="21"/>
  <c r="K237" i="21"/>
  <c r="L237" i="21"/>
  <c r="E243" i="21"/>
  <c r="F243" i="21"/>
  <c r="G243" i="21"/>
  <c r="G255" i="21" s="1"/>
  <c r="H243" i="21"/>
  <c r="I243" i="21"/>
  <c r="J243" i="21"/>
  <c r="K243" i="21"/>
  <c r="K255" i="21" s="1"/>
  <c r="L243" i="21"/>
  <c r="L255" i="21" s="1"/>
  <c r="M243" i="21"/>
  <c r="N243" i="21"/>
  <c r="O243" i="21"/>
  <c r="O255" i="21" s="1"/>
  <c r="P243" i="21"/>
  <c r="Q243" i="21"/>
  <c r="R243" i="21"/>
  <c r="S243" i="21"/>
  <c r="S255" i="21" s="1"/>
  <c r="T243" i="21"/>
  <c r="T255" i="21" s="1"/>
  <c r="U243" i="21"/>
  <c r="V243" i="21"/>
  <c r="W243" i="21"/>
  <c r="W255" i="21" s="1"/>
  <c r="X243" i="21"/>
  <c r="B244" i="21"/>
  <c r="C244" i="21"/>
  <c r="D244" i="21"/>
  <c r="E244" i="21"/>
  <c r="E256" i="21" s="1"/>
  <c r="E268" i="21" s="1"/>
  <c r="I244" i="21"/>
  <c r="M244" i="21"/>
  <c r="M256" i="21" s="1"/>
  <c r="Q244" i="21"/>
  <c r="U244" i="21"/>
  <c r="E252" i="21"/>
  <c r="F252" i="21"/>
  <c r="G252" i="21"/>
  <c r="G264" i="21" s="1"/>
  <c r="H252" i="21"/>
  <c r="I252" i="21"/>
  <c r="J252" i="21"/>
  <c r="K252" i="21"/>
  <c r="L252" i="21"/>
  <c r="M252" i="21"/>
  <c r="N252" i="21"/>
  <c r="O252" i="21"/>
  <c r="Q252" i="21"/>
  <c r="R252" i="21"/>
  <c r="S252" i="21"/>
  <c r="T252" i="21"/>
  <c r="U252" i="21"/>
  <c r="V252" i="21"/>
  <c r="W252" i="21"/>
  <c r="E253" i="21"/>
  <c r="E265" i="21" s="1"/>
  <c r="I253" i="21"/>
  <c r="M253" i="21"/>
  <c r="Q253" i="21"/>
  <c r="U253" i="21"/>
  <c r="W253" i="21"/>
  <c r="X253" i="21"/>
  <c r="E254" i="21"/>
  <c r="F254" i="21"/>
  <c r="G254" i="21"/>
  <c r="G266" i="21" s="1"/>
  <c r="H254" i="21"/>
  <c r="I254" i="21"/>
  <c r="J254" i="21"/>
  <c r="M254" i="21"/>
  <c r="N254" i="21"/>
  <c r="O254" i="21"/>
  <c r="P254" i="21"/>
  <c r="Q254" i="21"/>
  <c r="R254" i="21"/>
  <c r="U254" i="21"/>
  <c r="V254" i="21"/>
  <c r="W254" i="21"/>
  <c r="X254" i="21"/>
  <c r="E255" i="21"/>
  <c r="F255" i="21"/>
  <c r="H255" i="21"/>
  <c r="I255" i="21"/>
  <c r="J255" i="21"/>
  <c r="M255" i="21"/>
  <c r="E267" i="21" s="1"/>
  <c r="H267" i="21" s="1"/>
  <c r="N255" i="21"/>
  <c r="P255" i="21"/>
  <c r="Q255" i="21"/>
  <c r="R255" i="21"/>
  <c r="U255" i="21"/>
  <c r="V255" i="21"/>
  <c r="X255" i="21"/>
  <c r="I256" i="21"/>
  <c r="Q256" i="21"/>
  <c r="E264" i="21"/>
  <c r="H264" i="21" s="1"/>
  <c r="F264" i="21"/>
  <c r="J264" i="21"/>
  <c r="K264" i="21"/>
  <c r="I265" i="21"/>
  <c r="E266" i="21"/>
  <c r="H266" i="21" s="1"/>
  <c r="F266" i="21"/>
  <c r="J266" i="21"/>
  <c r="F267" i="21"/>
  <c r="I267" i="21"/>
  <c r="J267" i="21"/>
  <c r="L267" i="21"/>
  <c r="E300" i="21"/>
  <c r="E301" i="21"/>
  <c r="E303" i="21"/>
  <c r="G311" i="21"/>
  <c r="J318" i="21"/>
  <c r="J320" i="21" s="1"/>
  <c r="L318" i="21"/>
  <c r="J319" i="21"/>
  <c r="L319" i="21"/>
  <c r="L320" i="21" s="1"/>
  <c r="F320" i="21"/>
  <c r="H320" i="21"/>
  <c r="I320" i="21"/>
  <c r="E327" i="21"/>
  <c r="F327" i="21"/>
  <c r="G327" i="21"/>
  <c r="H327" i="21"/>
  <c r="I327" i="21"/>
  <c r="J327" i="21"/>
  <c r="K327" i="21"/>
  <c r="L327" i="21"/>
  <c r="M327" i="21"/>
  <c r="N327" i="21"/>
  <c r="O327" i="21"/>
  <c r="P327" i="21"/>
  <c r="Q327" i="21"/>
  <c r="R327" i="21"/>
  <c r="S327" i="21"/>
  <c r="T327" i="21"/>
  <c r="U327" i="21"/>
  <c r="V327" i="21"/>
  <c r="W327" i="21"/>
  <c r="X327" i="21"/>
  <c r="Y327" i="21"/>
  <c r="Z327" i="21"/>
  <c r="AA327" i="21"/>
  <c r="N331" i="21"/>
  <c r="T331" i="21"/>
  <c r="N332" i="21"/>
  <c r="T332" i="21"/>
  <c r="T333" i="21"/>
  <c r="T335" i="21" s="1"/>
  <c r="T334" i="21"/>
  <c r="H335" i="21"/>
  <c r="I335" i="21"/>
  <c r="I338" i="21" s="1"/>
  <c r="J335" i="21"/>
  <c r="L335" i="21"/>
  <c r="M335" i="21" s="1"/>
  <c r="M338" i="21" s="1"/>
  <c r="N335" i="21"/>
  <c r="J336" i="21"/>
  <c r="N336" i="21"/>
  <c r="T336" i="21"/>
  <c r="H337" i="21"/>
  <c r="J331" i="21" s="1"/>
  <c r="L337" i="21"/>
  <c r="N334" i="21" s="1"/>
  <c r="N337" i="21"/>
  <c r="P337" i="21"/>
  <c r="H338" i="21"/>
  <c r="L338" i="21"/>
  <c r="E344" i="21"/>
  <c r="F344" i="21"/>
  <c r="G344" i="21"/>
  <c r="H344" i="21"/>
  <c r="I344" i="21"/>
  <c r="J344" i="21"/>
  <c r="K344" i="21"/>
  <c r="L344" i="21"/>
  <c r="M344" i="21"/>
  <c r="N344" i="21"/>
  <c r="O344" i="21"/>
  <c r="P344" i="21"/>
  <c r="Q344" i="21"/>
  <c r="R344" i="21"/>
  <c r="S344" i="21"/>
  <c r="T344" i="21"/>
  <c r="U344" i="21"/>
  <c r="V344" i="21"/>
  <c r="W344" i="21"/>
  <c r="X344" i="21"/>
  <c r="Y344" i="21"/>
  <c r="Z344" i="21"/>
  <c r="AA344" i="21"/>
  <c r="K373" i="21"/>
  <c r="K375" i="21" s="1"/>
  <c r="K374" i="21"/>
  <c r="G13" i="22"/>
  <c r="H13" i="22"/>
  <c r="K13" i="22"/>
  <c r="L13" i="22"/>
  <c r="G14" i="22"/>
  <c r="H14" i="22"/>
  <c r="K14" i="22"/>
  <c r="L14" i="22"/>
  <c r="G16" i="22"/>
  <c r="H16" i="22"/>
  <c r="K16" i="22"/>
  <c r="L16" i="22"/>
  <c r="G17" i="22"/>
  <c r="H17" i="22"/>
  <c r="K17" i="22"/>
  <c r="L17" i="22"/>
  <c r="G19" i="22"/>
  <c r="H19" i="22"/>
  <c r="K19" i="22"/>
  <c r="L19" i="22"/>
  <c r="O19" i="22"/>
  <c r="P19" i="22"/>
  <c r="O20" i="22"/>
  <c r="P20" i="22"/>
  <c r="S20" i="22"/>
  <c r="T20" i="22"/>
  <c r="G22" i="22"/>
  <c r="H22" i="22"/>
  <c r="K22" i="22"/>
  <c r="L22" i="22"/>
  <c r="G24" i="22"/>
  <c r="H24" i="22"/>
  <c r="K24" i="22"/>
  <c r="L24" i="22"/>
  <c r="O24" i="22"/>
  <c r="P24" i="22"/>
  <c r="S24" i="22"/>
  <c r="T24" i="22"/>
  <c r="G25" i="22"/>
  <c r="H25" i="22"/>
  <c r="K25" i="22"/>
  <c r="L25" i="22"/>
  <c r="G27" i="22"/>
  <c r="H27" i="22"/>
  <c r="K27" i="22"/>
  <c r="L27" i="22"/>
  <c r="G29" i="22"/>
  <c r="H29" i="22"/>
  <c r="K29" i="22"/>
  <c r="L29" i="22"/>
  <c r="G30" i="22"/>
  <c r="H30" i="22"/>
  <c r="G34" i="22"/>
  <c r="H34" i="22"/>
  <c r="K34" i="22"/>
  <c r="L34" i="22"/>
  <c r="G35" i="22"/>
  <c r="H35" i="22"/>
  <c r="K35" i="22"/>
  <c r="L35" i="22"/>
  <c r="G50" i="22"/>
  <c r="H50" i="22"/>
  <c r="K50" i="22"/>
  <c r="L50" i="22"/>
  <c r="G65" i="22"/>
  <c r="H65" i="22"/>
  <c r="K65" i="22"/>
  <c r="L65" i="22"/>
  <c r="G67" i="22"/>
  <c r="H67" i="22"/>
  <c r="K67" i="22"/>
  <c r="L67" i="22"/>
  <c r="G71" i="22"/>
  <c r="H71" i="22"/>
  <c r="K71" i="22"/>
  <c r="L71" i="22"/>
  <c r="G73" i="22"/>
  <c r="H73" i="22"/>
  <c r="K73" i="22"/>
  <c r="L73" i="22"/>
  <c r="G74" i="22"/>
  <c r="H74" i="22"/>
  <c r="K74" i="22"/>
  <c r="L74" i="22"/>
  <c r="G80" i="22"/>
  <c r="H80" i="22"/>
  <c r="K80" i="22"/>
  <c r="L80" i="22"/>
  <c r="G81" i="22"/>
  <c r="H81" i="22"/>
  <c r="K81" i="22"/>
  <c r="L81" i="22"/>
  <c r="S81" i="22"/>
  <c r="T81" i="22"/>
  <c r="E82" i="22"/>
  <c r="G82" i="22" s="1"/>
  <c r="G252" i="22" s="1"/>
  <c r="F82" i="22"/>
  <c r="H82" i="22" s="1"/>
  <c r="I82" i="22"/>
  <c r="K82" i="22" s="1"/>
  <c r="J82" i="22"/>
  <c r="M82" i="22"/>
  <c r="O82" i="22" s="1"/>
  <c r="O252" i="22" s="1"/>
  <c r="N82" i="22"/>
  <c r="P82" i="22" s="1"/>
  <c r="P252" i="22" s="1"/>
  <c r="Q82" i="22"/>
  <c r="S82" i="22" s="1"/>
  <c r="R82" i="22"/>
  <c r="U82" i="22"/>
  <c r="V82" i="22"/>
  <c r="W82" i="22"/>
  <c r="X82" i="22"/>
  <c r="G83" i="22"/>
  <c r="H83" i="22"/>
  <c r="K83" i="22"/>
  <c r="L83" i="22"/>
  <c r="O83" i="22"/>
  <c r="P83" i="22"/>
  <c r="S83" i="22"/>
  <c r="T83" i="22"/>
  <c r="G84" i="22"/>
  <c r="H84" i="22"/>
  <c r="K84" i="22"/>
  <c r="L84" i="22"/>
  <c r="G87" i="22"/>
  <c r="H87" i="22"/>
  <c r="K87" i="22"/>
  <c r="L87" i="22"/>
  <c r="G89" i="22"/>
  <c r="H89" i="22"/>
  <c r="K89" i="22"/>
  <c r="L89" i="22"/>
  <c r="G100" i="22"/>
  <c r="H100" i="22"/>
  <c r="K100" i="22"/>
  <c r="L100" i="22"/>
  <c r="G106" i="22"/>
  <c r="H106" i="22"/>
  <c r="K106" i="22"/>
  <c r="L106" i="22"/>
  <c r="G109" i="22"/>
  <c r="H109" i="22"/>
  <c r="K109" i="22"/>
  <c r="L109" i="22"/>
  <c r="G110" i="22"/>
  <c r="H110" i="22"/>
  <c r="K110" i="22"/>
  <c r="L110" i="22"/>
  <c r="G111" i="22"/>
  <c r="H111" i="22"/>
  <c r="K111" i="22"/>
  <c r="L111" i="22"/>
  <c r="G128" i="22"/>
  <c r="H128" i="22"/>
  <c r="K128" i="22"/>
  <c r="L128" i="22"/>
  <c r="G129" i="22"/>
  <c r="H129" i="22"/>
  <c r="E137" i="22"/>
  <c r="F137" i="22"/>
  <c r="G137" i="22"/>
  <c r="H137" i="22"/>
  <c r="I137" i="22"/>
  <c r="J137" i="22"/>
  <c r="K137" i="22"/>
  <c r="L137" i="22"/>
  <c r="L253" i="22" s="1"/>
  <c r="M137" i="22"/>
  <c r="N137" i="22"/>
  <c r="O137" i="22"/>
  <c r="P137" i="22"/>
  <c r="P253" i="22" s="1"/>
  <c r="Q137" i="22"/>
  <c r="R137" i="22"/>
  <c r="S137" i="22"/>
  <c r="T137" i="22"/>
  <c r="T253" i="22" s="1"/>
  <c r="U137" i="22"/>
  <c r="V137" i="22"/>
  <c r="W137" i="22"/>
  <c r="X137" i="22"/>
  <c r="G138" i="22"/>
  <c r="H138" i="22"/>
  <c r="K138" i="22"/>
  <c r="L138" i="22"/>
  <c r="G141" i="22"/>
  <c r="H141" i="22"/>
  <c r="K141" i="22"/>
  <c r="L141" i="22"/>
  <c r="G147" i="22"/>
  <c r="H147" i="22"/>
  <c r="K147" i="22"/>
  <c r="L147" i="22"/>
  <c r="G148" i="22"/>
  <c r="H148" i="22"/>
  <c r="K148" i="22"/>
  <c r="L148" i="22"/>
  <c r="G157" i="22"/>
  <c r="H157" i="22"/>
  <c r="K157" i="22"/>
  <c r="L157" i="22"/>
  <c r="G158" i="22"/>
  <c r="H158" i="22"/>
  <c r="K158" i="22"/>
  <c r="L158" i="22"/>
  <c r="G170" i="22"/>
  <c r="H170" i="22"/>
  <c r="K170" i="22"/>
  <c r="L170" i="22"/>
  <c r="G171" i="22"/>
  <c r="H171" i="22"/>
  <c r="K171" i="22"/>
  <c r="L171" i="22"/>
  <c r="G172" i="22"/>
  <c r="H172" i="22"/>
  <c r="K172" i="22"/>
  <c r="L172" i="22"/>
  <c r="O172" i="22"/>
  <c r="P172" i="22"/>
  <c r="S172" i="22"/>
  <c r="T172" i="22"/>
  <c r="G173" i="22"/>
  <c r="H173" i="22"/>
  <c r="G176" i="22"/>
  <c r="H176" i="22"/>
  <c r="K176" i="22"/>
  <c r="L176" i="22"/>
  <c r="G179" i="22"/>
  <c r="H179" i="22"/>
  <c r="K179" i="22"/>
  <c r="L179" i="22"/>
  <c r="O179" i="22"/>
  <c r="P179" i="22"/>
  <c r="S179" i="22"/>
  <c r="T179" i="22"/>
  <c r="E181" i="22"/>
  <c r="E254" i="22" s="1"/>
  <c r="F181" i="22"/>
  <c r="I181" i="22"/>
  <c r="I244" i="22" s="1"/>
  <c r="J181" i="22"/>
  <c r="L181" i="22" s="1"/>
  <c r="L254" i="22" s="1"/>
  <c r="M181" i="22"/>
  <c r="M254" i="22" s="1"/>
  <c r="N181" i="22"/>
  <c r="Q181" i="22"/>
  <c r="Q244" i="22" s="1"/>
  <c r="R181" i="22"/>
  <c r="T181" i="22" s="1"/>
  <c r="T254" i="22" s="1"/>
  <c r="U181" i="22"/>
  <c r="U254" i="22" s="1"/>
  <c r="V181" i="22"/>
  <c r="W181" i="22"/>
  <c r="X181" i="22"/>
  <c r="G182" i="22"/>
  <c r="H182" i="22"/>
  <c r="K182" i="22"/>
  <c r="L182" i="22"/>
  <c r="G186" i="22"/>
  <c r="H186" i="22"/>
  <c r="K186" i="22"/>
  <c r="L186" i="22"/>
  <c r="O187" i="22"/>
  <c r="P187" i="22"/>
  <c r="S187" i="22"/>
  <c r="T187" i="22"/>
  <c r="G191" i="22"/>
  <c r="H191" i="22"/>
  <c r="G192" i="22"/>
  <c r="H192" i="22"/>
  <c r="K192" i="22"/>
  <c r="L192" i="22"/>
  <c r="O192" i="22"/>
  <c r="P192" i="22"/>
  <c r="G216" i="22"/>
  <c r="H216" i="22"/>
  <c r="K216" i="22"/>
  <c r="L216" i="22"/>
  <c r="G218" i="22"/>
  <c r="H218" i="22"/>
  <c r="K218" i="22"/>
  <c r="L218" i="22"/>
  <c r="G226" i="22"/>
  <c r="H226" i="22"/>
  <c r="K226" i="22"/>
  <c r="L226" i="22"/>
  <c r="G235" i="22"/>
  <c r="H235" i="22"/>
  <c r="K235" i="22"/>
  <c r="L235" i="22"/>
  <c r="G236" i="22"/>
  <c r="H236" i="22"/>
  <c r="K236" i="22"/>
  <c r="L236" i="22"/>
  <c r="G237" i="22"/>
  <c r="H237" i="22"/>
  <c r="K237" i="22"/>
  <c r="L237" i="22"/>
  <c r="E243" i="22"/>
  <c r="E255" i="22" s="1"/>
  <c r="F243" i="22"/>
  <c r="I243" i="22"/>
  <c r="I255" i="22" s="1"/>
  <c r="J243" i="22"/>
  <c r="J255" i="22" s="1"/>
  <c r="J267" i="22" s="1"/>
  <c r="M243" i="22"/>
  <c r="M255" i="22" s="1"/>
  <c r="N243" i="22"/>
  <c r="Q243" i="22"/>
  <c r="Q255" i="22" s="1"/>
  <c r="R243" i="22"/>
  <c r="R255" i="22" s="1"/>
  <c r="U243" i="22"/>
  <c r="U255" i="22" s="1"/>
  <c r="V243" i="22"/>
  <c r="V255" i="22" s="1"/>
  <c r="W243" i="22"/>
  <c r="X243" i="22"/>
  <c r="B244" i="22"/>
  <c r="C244" i="22"/>
  <c r="D244" i="22"/>
  <c r="W244" i="22"/>
  <c r="E252" i="22"/>
  <c r="F252" i="22"/>
  <c r="H252" i="22" s="1"/>
  <c r="I252" i="22"/>
  <c r="M252" i="22"/>
  <c r="N252" i="22"/>
  <c r="Q252" i="22"/>
  <c r="S252" i="22"/>
  <c r="U252" i="22"/>
  <c r="V252" i="22"/>
  <c r="W252" i="22"/>
  <c r="X252" i="22"/>
  <c r="E253" i="22"/>
  <c r="F253" i="22"/>
  <c r="H253" i="22" s="1"/>
  <c r="G253" i="22"/>
  <c r="I253" i="22"/>
  <c r="J253" i="22"/>
  <c r="K253" i="22"/>
  <c r="M253" i="22"/>
  <c r="N253" i="22"/>
  <c r="O253" i="22"/>
  <c r="G265" i="22" s="1"/>
  <c r="Q253" i="22"/>
  <c r="R253" i="22"/>
  <c r="S253" i="22"/>
  <c r="U253" i="22"/>
  <c r="V253" i="22"/>
  <c r="W253" i="22"/>
  <c r="J254" i="22"/>
  <c r="J266" i="22" s="1"/>
  <c r="R254" i="22"/>
  <c r="W254" i="22"/>
  <c r="X254" i="22"/>
  <c r="W255" i="22"/>
  <c r="X255" i="22"/>
  <c r="E264" i="22"/>
  <c r="F264" i="22"/>
  <c r="H264" i="22" s="1"/>
  <c r="G264" i="22"/>
  <c r="I264" i="22"/>
  <c r="E265" i="22"/>
  <c r="F265" i="22"/>
  <c r="H265" i="22" s="1"/>
  <c r="I265" i="22"/>
  <c r="J265" i="22"/>
  <c r="L265" i="22" s="1"/>
  <c r="K265" i="22"/>
  <c r="G311" i="22"/>
  <c r="J318" i="22"/>
  <c r="L318" i="22"/>
  <c r="L320" i="22" s="1"/>
  <c r="J319" i="22"/>
  <c r="J320" i="22" s="1"/>
  <c r="L319" i="22"/>
  <c r="F320" i="22"/>
  <c r="H320" i="22"/>
  <c r="I320" i="22"/>
  <c r="E327" i="22"/>
  <c r="F327" i="22"/>
  <c r="G327" i="22"/>
  <c r="H327" i="22"/>
  <c r="I327" i="22"/>
  <c r="J327" i="22"/>
  <c r="K327" i="22"/>
  <c r="L327" i="22"/>
  <c r="M327" i="22"/>
  <c r="N327" i="22"/>
  <c r="O327" i="22"/>
  <c r="P327" i="22"/>
  <c r="Q327" i="22"/>
  <c r="R327" i="22"/>
  <c r="S327" i="22"/>
  <c r="T327" i="22"/>
  <c r="U327" i="22"/>
  <c r="V327" i="22"/>
  <c r="W327" i="22"/>
  <c r="X327" i="22"/>
  <c r="Y327" i="22"/>
  <c r="Z327" i="22"/>
  <c r="AA327" i="22"/>
  <c r="T331" i="22"/>
  <c r="R332" i="22"/>
  <c r="T332" i="22"/>
  <c r="R333" i="22"/>
  <c r="T333" i="22"/>
  <c r="N334" i="22"/>
  <c r="T334" i="22"/>
  <c r="H335" i="22"/>
  <c r="H337" i="22" s="1"/>
  <c r="L335" i="22"/>
  <c r="N335" i="22" s="1"/>
  <c r="M335" i="22"/>
  <c r="M338" i="22" s="1"/>
  <c r="R336" i="22"/>
  <c r="T336" i="22"/>
  <c r="L337" i="22"/>
  <c r="N333" i="22" s="1"/>
  <c r="P337" i="22"/>
  <c r="R331" i="22" s="1"/>
  <c r="R337" i="22"/>
  <c r="L338" i="22"/>
  <c r="E344" i="22"/>
  <c r="F344" i="22"/>
  <c r="G344" i="22"/>
  <c r="H344" i="22"/>
  <c r="I344" i="22"/>
  <c r="J344" i="22"/>
  <c r="K344" i="22"/>
  <c r="L344" i="22"/>
  <c r="M344" i="22"/>
  <c r="N344" i="22"/>
  <c r="O344" i="22"/>
  <c r="P344" i="22"/>
  <c r="Q344" i="22"/>
  <c r="R344" i="22"/>
  <c r="S344" i="22"/>
  <c r="T344" i="22"/>
  <c r="U344" i="22"/>
  <c r="V344" i="22"/>
  <c r="W344" i="22"/>
  <c r="X344" i="22"/>
  <c r="Y344" i="22"/>
  <c r="Z344" i="22"/>
  <c r="AA344" i="22"/>
  <c r="K373" i="22"/>
  <c r="K374" i="22"/>
  <c r="G13" i="23"/>
  <c r="H13" i="23"/>
  <c r="K13" i="23"/>
  <c r="L13" i="23"/>
  <c r="G14" i="23"/>
  <c r="H14" i="23"/>
  <c r="K14" i="23"/>
  <c r="L14" i="23"/>
  <c r="G16" i="23"/>
  <c r="H16" i="23"/>
  <c r="K16" i="23"/>
  <c r="L16" i="23"/>
  <c r="G17" i="23"/>
  <c r="H17" i="23"/>
  <c r="K17" i="23"/>
  <c r="L17" i="23"/>
  <c r="G19" i="23"/>
  <c r="H19" i="23"/>
  <c r="K19" i="23"/>
  <c r="L19" i="23"/>
  <c r="O19" i="23"/>
  <c r="P19" i="23"/>
  <c r="O20" i="23"/>
  <c r="P20" i="23"/>
  <c r="S20" i="23"/>
  <c r="T20" i="23"/>
  <c r="G22" i="23"/>
  <c r="H22" i="23"/>
  <c r="K22" i="23"/>
  <c r="L22" i="23"/>
  <c r="G24" i="23"/>
  <c r="H24" i="23"/>
  <c r="K24" i="23"/>
  <c r="L24" i="23"/>
  <c r="O24" i="23"/>
  <c r="P24" i="23"/>
  <c r="S24" i="23"/>
  <c r="T24" i="23"/>
  <c r="G25" i="23"/>
  <c r="H25" i="23"/>
  <c r="K25" i="23"/>
  <c r="L25" i="23"/>
  <c r="G27" i="23"/>
  <c r="H27" i="23"/>
  <c r="K27" i="23"/>
  <c r="L27" i="23"/>
  <c r="G29" i="23"/>
  <c r="H29" i="23"/>
  <c r="K29" i="23"/>
  <c r="L29" i="23"/>
  <c r="G30" i="23"/>
  <c r="H30" i="23"/>
  <c r="G34" i="23"/>
  <c r="H34" i="23"/>
  <c r="K34" i="23"/>
  <c r="L34" i="23"/>
  <c r="G35" i="23"/>
  <c r="H35" i="23"/>
  <c r="K35" i="23"/>
  <c r="L35" i="23"/>
  <c r="G50" i="23"/>
  <c r="H50" i="23"/>
  <c r="K50" i="23"/>
  <c r="L50" i="23"/>
  <c r="G65" i="23"/>
  <c r="H65" i="23"/>
  <c r="K65" i="23"/>
  <c r="L65" i="23"/>
  <c r="G67" i="23"/>
  <c r="H67" i="23"/>
  <c r="K67" i="23"/>
  <c r="L67" i="23"/>
  <c r="G71" i="23"/>
  <c r="H71" i="23"/>
  <c r="K71" i="23"/>
  <c r="L71" i="23"/>
  <c r="G73" i="23"/>
  <c r="H73" i="23"/>
  <c r="K73" i="23"/>
  <c r="L73" i="23"/>
  <c r="G74" i="23"/>
  <c r="H74" i="23"/>
  <c r="K74" i="23"/>
  <c r="L74" i="23"/>
  <c r="G80" i="23"/>
  <c r="H80" i="23"/>
  <c r="K80" i="23"/>
  <c r="L80" i="23"/>
  <c r="G81" i="23"/>
  <c r="H81" i="23"/>
  <c r="K81" i="23"/>
  <c r="L81" i="23"/>
  <c r="S81" i="23"/>
  <c r="T81" i="23"/>
  <c r="E82" i="23"/>
  <c r="F82" i="23"/>
  <c r="G82" i="23"/>
  <c r="H82" i="23"/>
  <c r="I82" i="23"/>
  <c r="J82" i="23"/>
  <c r="K82" i="23"/>
  <c r="L82" i="23"/>
  <c r="L252" i="23" s="1"/>
  <c r="M82" i="23"/>
  <c r="N82" i="23"/>
  <c r="O82" i="23"/>
  <c r="P82" i="23"/>
  <c r="Q82" i="23"/>
  <c r="R82" i="23"/>
  <c r="S82" i="23"/>
  <c r="T82" i="23"/>
  <c r="T252" i="23" s="1"/>
  <c r="U82" i="23"/>
  <c r="V82" i="23"/>
  <c r="W82" i="23"/>
  <c r="X82" i="23"/>
  <c r="G83" i="23"/>
  <c r="H83" i="23"/>
  <c r="K83" i="23"/>
  <c r="L83" i="23"/>
  <c r="O83" i="23"/>
  <c r="P83" i="23"/>
  <c r="S83" i="23"/>
  <c r="T83" i="23"/>
  <c r="G84" i="23"/>
  <c r="H84" i="23"/>
  <c r="K84" i="23"/>
  <c r="L84" i="23"/>
  <c r="G87" i="23"/>
  <c r="H87" i="23"/>
  <c r="K87" i="23"/>
  <c r="L87" i="23"/>
  <c r="G89" i="23"/>
  <c r="H89" i="23"/>
  <c r="K89" i="23"/>
  <c r="L89" i="23"/>
  <c r="G100" i="23"/>
  <c r="H100" i="23"/>
  <c r="K100" i="23"/>
  <c r="L100" i="23"/>
  <c r="G106" i="23"/>
  <c r="H106" i="23"/>
  <c r="K106" i="23"/>
  <c r="L106" i="23"/>
  <c r="G109" i="23"/>
  <c r="H109" i="23"/>
  <c r="K109" i="23"/>
  <c r="L109" i="23"/>
  <c r="G110" i="23"/>
  <c r="H110" i="23"/>
  <c r="K110" i="23"/>
  <c r="L110" i="23"/>
  <c r="G111" i="23"/>
  <c r="H111" i="23"/>
  <c r="K111" i="23"/>
  <c r="L111" i="23"/>
  <c r="G128" i="23"/>
  <c r="H128" i="23"/>
  <c r="K128" i="23"/>
  <c r="L128" i="23"/>
  <c r="G129" i="23"/>
  <c r="H129" i="23"/>
  <c r="E137" i="23"/>
  <c r="G137" i="23" s="1"/>
  <c r="F137" i="23"/>
  <c r="F244" i="23" s="1"/>
  <c r="I137" i="23"/>
  <c r="J137" i="23"/>
  <c r="M137" i="23"/>
  <c r="O137" i="23" s="1"/>
  <c r="N137" i="23"/>
  <c r="N244" i="23" s="1"/>
  <c r="Q137" i="23"/>
  <c r="R137" i="23"/>
  <c r="U137" i="23"/>
  <c r="V137" i="23"/>
  <c r="V244" i="23" s="1"/>
  <c r="W137" i="23"/>
  <c r="X137" i="23"/>
  <c r="G138" i="23"/>
  <c r="H138" i="23"/>
  <c r="K138" i="23"/>
  <c r="L138" i="23"/>
  <c r="G141" i="23"/>
  <c r="H141" i="23"/>
  <c r="K141" i="23"/>
  <c r="L141" i="23"/>
  <c r="G147" i="23"/>
  <c r="H147" i="23"/>
  <c r="K147" i="23"/>
  <c r="L147" i="23"/>
  <c r="G148" i="23"/>
  <c r="H148" i="23"/>
  <c r="K148" i="23"/>
  <c r="L148" i="23"/>
  <c r="G157" i="23"/>
  <c r="H157" i="23"/>
  <c r="K157" i="23"/>
  <c r="L157" i="23"/>
  <c r="G158" i="23"/>
  <c r="H158" i="23"/>
  <c r="K158" i="23"/>
  <c r="L158" i="23"/>
  <c r="G170" i="23"/>
  <c r="H170" i="23"/>
  <c r="K170" i="23"/>
  <c r="L170" i="23"/>
  <c r="G171" i="23"/>
  <c r="H171" i="23"/>
  <c r="K171" i="23"/>
  <c r="L171" i="23"/>
  <c r="G172" i="23"/>
  <c r="H172" i="23"/>
  <c r="K172" i="23"/>
  <c r="L172" i="23"/>
  <c r="O172" i="23"/>
  <c r="P172" i="23"/>
  <c r="S172" i="23"/>
  <c r="T172" i="23"/>
  <c r="G173" i="23"/>
  <c r="H173" i="23"/>
  <c r="G176" i="23"/>
  <c r="H176" i="23"/>
  <c r="K176" i="23"/>
  <c r="L176" i="23"/>
  <c r="G179" i="23"/>
  <c r="H179" i="23"/>
  <c r="K179" i="23"/>
  <c r="L179" i="23"/>
  <c r="O179" i="23"/>
  <c r="P179" i="23"/>
  <c r="S179" i="23"/>
  <c r="T179" i="23"/>
  <c r="E181" i="23"/>
  <c r="F181" i="23"/>
  <c r="G181" i="23"/>
  <c r="H181" i="23"/>
  <c r="H254" i="23" s="1"/>
  <c r="I181" i="23"/>
  <c r="J181" i="23"/>
  <c r="K181" i="23"/>
  <c r="L181" i="23"/>
  <c r="L254" i="23" s="1"/>
  <c r="M181" i="23"/>
  <c r="N181" i="23"/>
  <c r="O181" i="23"/>
  <c r="P181" i="23"/>
  <c r="P254" i="23" s="1"/>
  <c r="Q181" i="23"/>
  <c r="R181" i="23"/>
  <c r="S181" i="23"/>
  <c r="T181" i="23"/>
  <c r="T254" i="23" s="1"/>
  <c r="U181" i="23"/>
  <c r="V181" i="23"/>
  <c r="W181" i="23"/>
  <c r="X181" i="23"/>
  <c r="X254" i="23" s="1"/>
  <c r="G182" i="23"/>
  <c r="H182" i="23"/>
  <c r="K182" i="23"/>
  <c r="L182" i="23"/>
  <c r="G186" i="23"/>
  <c r="H186" i="23"/>
  <c r="K186" i="23"/>
  <c r="L186" i="23"/>
  <c r="O187" i="23"/>
  <c r="P187" i="23"/>
  <c r="S187" i="23"/>
  <c r="T187" i="23"/>
  <c r="G191" i="23"/>
  <c r="H191" i="23"/>
  <c r="G192" i="23"/>
  <c r="H192" i="23"/>
  <c r="K192" i="23"/>
  <c r="L192" i="23"/>
  <c r="O192" i="23"/>
  <c r="P192" i="23"/>
  <c r="G216" i="23"/>
  <c r="H216" i="23"/>
  <c r="K216" i="23"/>
  <c r="L216" i="23"/>
  <c r="G218" i="23"/>
  <c r="H218" i="23"/>
  <c r="K218" i="23"/>
  <c r="L218" i="23"/>
  <c r="G226" i="23"/>
  <c r="H226" i="23"/>
  <c r="K226" i="23"/>
  <c r="L226" i="23"/>
  <c r="G235" i="23"/>
  <c r="H235" i="23"/>
  <c r="K235" i="23"/>
  <c r="L235" i="23"/>
  <c r="G236" i="23"/>
  <c r="H236" i="23"/>
  <c r="K236" i="23"/>
  <c r="L236" i="23"/>
  <c r="G237" i="23"/>
  <c r="H237" i="23"/>
  <c r="K237" i="23"/>
  <c r="L237" i="23"/>
  <c r="E243" i="23"/>
  <c r="F243" i="23"/>
  <c r="G243" i="23"/>
  <c r="H243" i="23"/>
  <c r="H255" i="23" s="1"/>
  <c r="I243" i="23"/>
  <c r="J243" i="23"/>
  <c r="K243" i="23"/>
  <c r="L243" i="23"/>
  <c r="L255" i="23" s="1"/>
  <c r="M243" i="23"/>
  <c r="N243" i="23"/>
  <c r="O243" i="23"/>
  <c r="P243" i="23"/>
  <c r="P255" i="23" s="1"/>
  <c r="Q243" i="23"/>
  <c r="R243" i="23"/>
  <c r="S243" i="23"/>
  <c r="T243" i="23"/>
  <c r="T255" i="23" s="1"/>
  <c r="U243" i="23"/>
  <c r="V243" i="23"/>
  <c r="W243" i="23"/>
  <c r="X243" i="23"/>
  <c r="X255" i="23" s="1"/>
  <c r="B244" i="23"/>
  <c r="C244" i="23"/>
  <c r="D244" i="23"/>
  <c r="E244" i="23"/>
  <c r="I244" i="23"/>
  <c r="I256" i="23" s="1"/>
  <c r="M244" i="23"/>
  <c r="Q244" i="23"/>
  <c r="U244" i="23"/>
  <c r="F307" i="23" s="1"/>
  <c r="W244" i="23"/>
  <c r="E252" i="23"/>
  <c r="F252" i="23"/>
  <c r="G252" i="23"/>
  <c r="I252" i="23"/>
  <c r="J252" i="23"/>
  <c r="K252" i="23"/>
  <c r="M252" i="23"/>
  <c r="N252" i="23"/>
  <c r="O252" i="23"/>
  <c r="P252" i="23"/>
  <c r="Q252" i="23"/>
  <c r="R252" i="23"/>
  <c r="S252" i="23"/>
  <c r="U252" i="23"/>
  <c r="V252" i="23"/>
  <c r="W252" i="23"/>
  <c r="X252" i="23"/>
  <c r="E253" i="23"/>
  <c r="I253" i="23"/>
  <c r="M253" i="23"/>
  <c r="Q253" i="23"/>
  <c r="I265" i="23" s="1"/>
  <c r="U253" i="23"/>
  <c r="W253" i="23"/>
  <c r="X253" i="23"/>
  <c r="E254" i="23"/>
  <c r="F254" i="23"/>
  <c r="G254" i="23"/>
  <c r="I254" i="23"/>
  <c r="J254" i="23"/>
  <c r="K254" i="23"/>
  <c r="M254" i="23"/>
  <c r="N254" i="23"/>
  <c r="O254" i="23"/>
  <c r="Q254" i="23"/>
  <c r="R254" i="23"/>
  <c r="S254" i="23"/>
  <c r="U254" i="23"/>
  <c r="V254" i="23"/>
  <c r="W254" i="23"/>
  <c r="E255" i="23"/>
  <c r="F255" i="23"/>
  <c r="G255" i="23"/>
  <c r="I255" i="23"/>
  <c r="J255" i="23"/>
  <c r="K255" i="23"/>
  <c r="M255" i="23"/>
  <c r="N255" i="23"/>
  <c r="O255" i="23"/>
  <c r="Q255" i="23"/>
  <c r="I267" i="23" s="1"/>
  <c r="L267" i="23" s="1"/>
  <c r="R255" i="23"/>
  <c r="S255" i="23"/>
  <c r="U255" i="23"/>
  <c r="V255" i="23"/>
  <c r="W255" i="23"/>
  <c r="E256" i="23"/>
  <c r="E268" i="23" s="1"/>
  <c r="M256" i="23"/>
  <c r="U256" i="23"/>
  <c r="W256" i="23"/>
  <c r="F264" i="23"/>
  <c r="G264" i="23"/>
  <c r="I264" i="23"/>
  <c r="L264" i="23" s="1"/>
  <c r="J264" i="23"/>
  <c r="K264" i="23"/>
  <c r="E265" i="23"/>
  <c r="F266" i="23"/>
  <c r="G266" i="23"/>
  <c r="I266" i="23"/>
  <c r="L266" i="23" s="1"/>
  <c r="J266" i="23"/>
  <c r="K266" i="23"/>
  <c r="E267" i="23"/>
  <c r="F267" i="23"/>
  <c r="H267" i="23" s="1"/>
  <c r="G267" i="23"/>
  <c r="J267" i="23"/>
  <c r="K267" i="23"/>
  <c r="E300" i="23"/>
  <c r="E301" i="23"/>
  <c r="E302" i="23"/>
  <c r="F309" i="23"/>
  <c r="G311" i="23"/>
  <c r="J318" i="23"/>
  <c r="J320" i="23" s="1"/>
  <c r="L318" i="23"/>
  <c r="J319" i="23"/>
  <c r="L319" i="23"/>
  <c r="L320" i="23" s="1"/>
  <c r="F320" i="23"/>
  <c r="H320" i="23"/>
  <c r="I320" i="23"/>
  <c r="E327" i="23"/>
  <c r="F327" i="23"/>
  <c r="G327" i="23"/>
  <c r="H327" i="23"/>
  <c r="I327" i="23"/>
  <c r="J327" i="23"/>
  <c r="K327" i="23"/>
  <c r="L327" i="23"/>
  <c r="M327" i="23"/>
  <c r="N327" i="23"/>
  <c r="O327" i="23"/>
  <c r="P327" i="23"/>
  <c r="Q327" i="23"/>
  <c r="R327" i="23"/>
  <c r="S327" i="23"/>
  <c r="T327" i="23"/>
  <c r="U327" i="23"/>
  <c r="V327" i="23"/>
  <c r="W327" i="23"/>
  <c r="X327" i="23"/>
  <c r="Y327" i="23"/>
  <c r="Z327" i="23"/>
  <c r="AA327" i="23"/>
  <c r="R331" i="23"/>
  <c r="T331" i="23"/>
  <c r="N332" i="23"/>
  <c r="T332" i="23"/>
  <c r="J333" i="23"/>
  <c r="T333" i="23"/>
  <c r="T334" i="23"/>
  <c r="H335" i="23"/>
  <c r="I335" i="23"/>
  <c r="L335" i="23"/>
  <c r="M335" i="23" s="1"/>
  <c r="M338" i="23" s="1"/>
  <c r="R335" i="23"/>
  <c r="N336" i="23"/>
  <c r="T336" i="23"/>
  <c r="H337" i="23"/>
  <c r="L337" i="23"/>
  <c r="N337" i="23" s="1"/>
  <c r="P337" i="23"/>
  <c r="R333" i="23" s="1"/>
  <c r="H338" i="23"/>
  <c r="I338" i="23"/>
  <c r="L338" i="23"/>
  <c r="E344" i="23"/>
  <c r="F344" i="23"/>
  <c r="G344" i="23"/>
  <c r="H344" i="23"/>
  <c r="I344" i="23"/>
  <c r="J344" i="23"/>
  <c r="K344" i="23"/>
  <c r="L344" i="23"/>
  <c r="M344" i="23"/>
  <c r="N344" i="23"/>
  <c r="O344" i="23"/>
  <c r="P344" i="23"/>
  <c r="Q344" i="23"/>
  <c r="R344" i="23"/>
  <c r="S344" i="23"/>
  <c r="T344" i="23"/>
  <c r="U344" i="23"/>
  <c r="V344" i="23"/>
  <c r="W344" i="23"/>
  <c r="X344" i="23"/>
  <c r="Y344" i="23"/>
  <c r="Z344" i="23"/>
  <c r="AA344" i="23"/>
  <c r="K373" i="23"/>
  <c r="K374" i="23"/>
  <c r="G13" i="24"/>
  <c r="H13" i="24"/>
  <c r="K13" i="24"/>
  <c r="L13" i="24"/>
  <c r="G14" i="24"/>
  <c r="H14" i="24"/>
  <c r="K14" i="24"/>
  <c r="L14" i="24"/>
  <c r="G16" i="24"/>
  <c r="H16" i="24"/>
  <c r="K16" i="24"/>
  <c r="L16" i="24"/>
  <c r="G17" i="24"/>
  <c r="H17" i="24"/>
  <c r="K17" i="24"/>
  <c r="L17" i="24"/>
  <c r="G19" i="24"/>
  <c r="H19" i="24"/>
  <c r="K19" i="24"/>
  <c r="L19" i="24"/>
  <c r="O19" i="24"/>
  <c r="P19" i="24"/>
  <c r="O20" i="24"/>
  <c r="P20" i="24"/>
  <c r="S20" i="24"/>
  <c r="T20" i="24"/>
  <c r="G22" i="24"/>
  <c r="H22" i="24"/>
  <c r="K22" i="24"/>
  <c r="L22" i="24"/>
  <c r="G24" i="24"/>
  <c r="H24" i="24"/>
  <c r="K24" i="24"/>
  <c r="L24" i="24"/>
  <c r="O24" i="24"/>
  <c r="P24" i="24"/>
  <c r="S24" i="24"/>
  <c r="T24" i="24"/>
  <c r="G25" i="24"/>
  <c r="H25" i="24"/>
  <c r="K25" i="24"/>
  <c r="L25" i="24"/>
  <c r="G27" i="24"/>
  <c r="H27" i="24"/>
  <c r="K27" i="24"/>
  <c r="L27" i="24"/>
  <c r="G29" i="24"/>
  <c r="H29" i="24"/>
  <c r="K29" i="24"/>
  <c r="L29" i="24"/>
  <c r="G30" i="24"/>
  <c r="H30" i="24"/>
  <c r="G34" i="24"/>
  <c r="H34" i="24"/>
  <c r="K34" i="24"/>
  <c r="L34" i="24"/>
  <c r="G35" i="24"/>
  <c r="H35" i="24"/>
  <c r="K35" i="24"/>
  <c r="L35" i="24"/>
  <c r="G50" i="24"/>
  <c r="H50" i="24"/>
  <c r="K50" i="24"/>
  <c r="L50" i="24"/>
  <c r="G65" i="24"/>
  <c r="H65" i="24"/>
  <c r="K65" i="24"/>
  <c r="L65" i="24"/>
  <c r="G67" i="24"/>
  <c r="H67" i="24"/>
  <c r="K67" i="24"/>
  <c r="L67" i="24"/>
  <c r="G71" i="24"/>
  <c r="H71" i="24"/>
  <c r="K71" i="24"/>
  <c r="L71" i="24"/>
  <c r="G73" i="24"/>
  <c r="H73" i="24"/>
  <c r="K73" i="24"/>
  <c r="L73" i="24"/>
  <c r="G74" i="24"/>
  <c r="H74" i="24"/>
  <c r="K74" i="24"/>
  <c r="L74" i="24"/>
  <c r="G80" i="24"/>
  <c r="H80" i="24"/>
  <c r="K80" i="24"/>
  <c r="L80" i="24"/>
  <c r="G81" i="24"/>
  <c r="H81" i="24"/>
  <c r="K81" i="24"/>
  <c r="L81" i="24"/>
  <c r="S81" i="24"/>
  <c r="T81" i="24"/>
  <c r="E82" i="24"/>
  <c r="F82" i="24"/>
  <c r="H82" i="24"/>
  <c r="I82" i="24"/>
  <c r="K82" i="24" s="1"/>
  <c r="J82" i="24"/>
  <c r="L82" i="24" s="1"/>
  <c r="L252" i="24" s="1"/>
  <c r="M82" i="24"/>
  <c r="N82" i="24"/>
  <c r="P82" i="24" s="1"/>
  <c r="P252" i="24" s="1"/>
  <c r="Q82" i="24"/>
  <c r="S82" i="24" s="1"/>
  <c r="R82" i="24"/>
  <c r="T82" i="24" s="1"/>
  <c r="T252" i="24" s="1"/>
  <c r="U82" i="24"/>
  <c r="V82" i="24"/>
  <c r="W82" i="24"/>
  <c r="X82" i="24"/>
  <c r="G83" i="24"/>
  <c r="H83" i="24"/>
  <c r="K83" i="24"/>
  <c r="L83" i="24"/>
  <c r="O83" i="24"/>
  <c r="P83" i="24"/>
  <c r="S83" i="24"/>
  <c r="T83" i="24"/>
  <c r="G84" i="24"/>
  <c r="H84" i="24"/>
  <c r="K84" i="24"/>
  <c r="L84" i="24"/>
  <c r="G87" i="24"/>
  <c r="H87" i="24"/>
  <c r="K87" i="24"/>
  <c r="L87" i="24"/>
  <c r="G89" i="24"/>
  <c r="H89" i="24"/>
  <c r="K89" i="24"/>
  <c r="L89" i="24"/>
  <c r="G100" i="24"/>
  <c r="H100" i="24"/>
  <c r="K100" i="24"/>
  <c r="L100" i="24"/>
  <c r="G106" i="24"/>
  <c r="H106" i="24"/>
  <c r="K106" i="24"/>
  <c r="L106" i="24"/>
  <c r="G109" i="24"/>
  <c r="H109" i="24"/>
  <c r="K109" i="24"/>
  <c r="L109" i="24"/>
  <c r="G110" i="24"/>
  <c r="H110" i="24"/>
  <c r="K110" i="24"/>
  <c r="L110" i="24"/>
  <c r="G111" i="24"/>
  <c r="H111" i="24"/>
  <c r="K111" i="24"/>
  <c r="L111" i="24"/>
  <c r="G128" i="24"/>
  <c r="H128" i="24"/>
  <c r="K128" i="24"/>
  <c r="L128" i="24"/>
  <c r="G129" i="24"/>
  <c r="H129" i="24"/>
  <c r="E137" i="24"/>
  <c r="F137" i="24"/>
  <c r="I137" i="24"/>
  <c r="J137" i="24"/>
  <c r="K137" i="24"/>
  <c r="L137" i="24"/>
  <c r="L253" i="24" s="1"/>
  <c r="M137" i="24"/>
  <c r="O137" i="24" s="1"/>
  <c r="O253" i="24" s="1"/>
  <c r="N137" i="24"/>
  <c r="Q137" i="24"/>
  <c r="R137" i="24"/>
  <c r="S137" i="24"/>
  <c r="T137" i="24"/>
  <c r="T253" i="24" s="1"/>
  <c r="U137" i="24"/>
  <c r="V137" i="24"/>
  <c r="V253" i="24" s="1"/>
  <c r="W137" i="24"/>
  <c r="X137" i="24"/>
  <c r="G138" i="24"/>
  <c r="H138" i="24"/>
  <c r="K138" i="24"/>
  <c r="L138" i="24"/>
  <c r="G141" i="24"/>
  <c r="H141" i="24"/>
  <c r="K141" i="24"/>
  <c r="L141" i="24"/>
  <c r="G147" i="24"/>
  <c r="H147" i="24"/>
  <c r="K147" i="24"/>
  <c r="L147" i="24"/>
  <c r="G148" i="24"/>
  <c r="H148" i="24"/>
  <c r="K148" i="24"/>
  <c r="L148" i="24"/>
  <c r="G157" i="24"/>
  <c r="H157" i="24"/>
  <c r="K157" i="24"/>
  <c r="L157" i="24"/>
  <c r="G158" i="24"/>
  <c r="H158" i="24"/>
  <c r="K158" i="24"/>
  <c r="L158" i="24"/>
  <c r="G170" i="24"/>
  <c r="H170" i="24"/>
  <c r="K170" i="24"/>
  <c r="L170" i="24"/>
  <c r="G171" i="24"/>
  <c r="H171" i="24"/>
  <c r="K171" i="24"/>
  <c r="L171" i="24"/>
  <c r="G172" i="24"/>
  <c r="H172" i="24"/>
  <c r="K172" i="24"/>
  <c r="L172" i="24"/>
  <c r="O172" i="24"/>
  <c r="P172" i="24"/>
  <c r="S172" i="24"/>
  <c r="T172" i="24"/>
  <c r="G173" i="24"/>
  <c r="H173" i="24"/>
  <c r="G176" i="24"/>
  <c r="H176" i="24"/>
  <c r="K176" i="24"/>
  <c r="L176" i="24"/>
  <c r="G179" i="24"/>
  <c r="H179" i="24"/>
  <c r="K179" i="24"/>
  <c r="L179" i="24"/>
  <c r="O179" i="24"/>
  <c r="P179" i="24"/>
  <c r="S179" i="24"/>
  <c r="T179" i="24"/>
  <c r="E181" i="24"/>
  <c r="G181" i="24" s="1"/>
  <c r="G254" i="24" s="1"/>
  <c r="F181" i="24"/>
  <c r="H181" i="24" s="1"/>
  <c r="H254" i="24" s="1"/>
  <c r="I181" i="24"/>
  <c r="J181" i="24"/>
  <c r="L181" i="24" s="1"/>
  <c r="L254" i="24" s="1"/>
  <c r="M181" i="24"/>
  <c r="N181" i="24"/>
  <c r="Q181" i="24"/>
  <c r="R181" i="24"/>
  <c r="U181" i="24"/>
  <c r="V181" i="24"/>
  <c r="V254" i="24" s="1"/>
  <c r="W181" i="24"/>
  <c r="X181" i="24"/>
  <c r="G182" i="24"/>
  <c r="H182" i="24"/>
  <c r="K182" i="24"/>
  <c r="L182" i="24"/>
  <c r="G186" i="24"/>
  <c r="H186" i="24"/>
  <c r="K186" i="24"/>
  <c r="L186" i="24"/>
  <c r="O187" i="24"/>
  <c r="P187" i="24"/>
  <c r="S187" i="24"/>
  <c r="T187" i="24"/>
  <c r="G191" i="24"/>
  <c r="H191" i="24"/>
  <c r="G192" i="24"/>
  <c r="H192" i="24"/>
  <c r="K192" i="24"/>
  <c r="L192" i="24"/>
  <c r="O192" i="24"/>
  <c r="P192" i="24"/>
  <c r="G216" i="24"/>
  <c r="H216" i="24"/>
  <c r="K216" i="24"/>
  <c r="L216" i="24"/>
  <c r="G218" i="24"/>
  <c r="H218" i="24"/>
  <c r="K218" i="24"/>
  <c r="L218" i="24"/>
  <c r="G226" i="24"/>
  <c r="H226" i="24"/>
  <c r="K226" i="24"/>
  <c r="L226" i="24"/>
  <c r="G235" i="24"/>
  <c r="H235" i="24"/>
  <c r="K235" i="24"/>
  <c r="L235" i="24"/>
  <c r="G236" i="24"/>
  <c r="H236" i="24"/>
  <c r="K236" i="24"/>
  <c r="L236" i="24"/>
  <c r="G237" i="24"/>
  <c r="H237" i="24"/>
  <c r="K237" i="24"/>
  <c r="L237" i="24"/>
  <c r="E243" i="24"/>
  <c r="F243" i="24"/>
  <c r="I243" i="24"/>
  <c r="K243" i="24" s="1"/>
  <c r="K255" i="24" s="1"/>
  <c r="J243" i="24"/>
  <c r="L243" i="24" s="1"/>
  <c r="L255" i="24" s="1"/>
  <c r="M243" i="24"/>
  <c r="N243" i="24"/>
  <c r="Q243" i="24"/>
  <c r="S243" i="24" s="1"/>
  <c r="S255" i="24" s="1"/>
  <c r="R243" i="24"/>
  <c r="T243" i="24"/>
  <c r="T255" i="24" s="1"/>
  <c r="U243" i="24"/>
  <c r="V243" i="24"/>
  <c r="V255" i="24" s="1"/>
  <c r="W243" i="24"/>
  <c r="X243" i="24"/>
  <c r="B244" i="24"/>
  <c r="C244" i="24"/>
  <c r="D244" i="24"/>
  <c r="E244" i="24"/>
  <c r="E300" i="24" s="1"/>
  <c r="E304" i="24" s="1"/>
  <c r="I244" i="24"/>
  <c r="M244" i="24"/>
  <c r="E302" i="24" s="1"/>
  <c r="Q244" i="24"/>
  <c r="U244" i="24"/>
  <c r="W244" i="24"/>
  <c r="F309" i="24" s="1"/>
  <c r="E252" i="24"/>
  <c r="I252" i="24"/>
  <c r="I264" i="24" s="1"/>
  <c r="L264" i="24" s="1"/>
  <c r="J252" i="24"/>
  <c r="K252" i="24"/>
  <c r="M252" i="24"/>
  <c r="Q252" i="24"/>
  <c r="R252" i="24"/>
  <c r="S252" i="24"/>
  <c r="U252" i="24"/>
  <c r="W252" i="24"/>
  <c r="E253" i="24"/>
  <c r="E265" i="24" s="1"/>
  <c r="I253" i="24"/>
  <c r="J253" i="24"/>
  <c r="K253" i="24"/>
  <c r="M253" i="24"/>
  <c r="Q253" i="24"/>
  <c r="R253" i="24"/>
  <c r="S253" i="24"/>
  <c r="U253" i="24"/>
  <c r="W253" i="24"/>
  <c r="X253" i="24"/>
  <c r="E254" i="24"/>
  <c r="I254" i="24"/>
  <c r="I266" i="24" s="1"/>
  <c r="M254" i="24"/>
  <c r="Q254" i="24"/>
  <c r="U254" i="24"/>
  <c r="W254" i="24"/>
  <c r="X254" i="24"/>
  <c r="E255" i="24"/>
  <c r="I255" i="24"/>
  <c r="I267" i="24" s="1"/>
  <c r="L267" i="24" s="1"/>
  <c r="J255" i="24"/>
  <c r="M255" i="24"/>
  <c r="E267" i="24" s="1"/>
  <c r="Q255" i="24"/>
  <c r="R255" i="24"/>
  <c r="U255" i="24"/>
  <c r="W255" i="24"/>
  <c r="X255" i="24"/>
  <c r="E256" i="24"/>
  <c r="I256" i="24"/>
  <c r="I268" i="24" s="1"/>
  <c r="M256" i="24"/>
  <c r="Q256" i="24"/>
  <c r="U256" i="24"/>
  <c r="W256" i="24"/>
  <c r="E264" i="24"/>
  <c r="J264" i="24"/>
  <c r="K264" i="24"/>
  <c r="I265" i="24"/>
  <c r="J265" i="24"/>
  <c r="K265" i="24"/>
  <c r="L265" i="24"/>
  <c r="E266" i="24"/>
  <c r="J267" i="24"/>
  <c r="K267" i="24"/>
  <c r="E301" i="24"/>
  <c r="E303" i="24"/>
  <c r="F307" i="24"/>
  <c r="G311" i="24"/>
  <c r="J318" i="24"/>
  <c r="L318" i="24"/>
  <c r="J319" i="24"/>
  <c r="J320" i="24" s="1"/>
  <c r="L319" i="24"/>
  <c r="F320" i="24"/>
  <c r="H320" i="24"/>
  <c r="I320" i="24"/>
  <c r="L320" i="24"/>
  <c r="E327" i="24"/>
  <c r="F327" i="24"/>
  <c r="G327" i="24"/>
  <c r="H327" i="24"/>
  <c r="I327" i="24"/>
  <c r="J327" i="24"/>
  <c r="K327" i="24"/>
  <c r="L327" i="24"/>
  <c r="M327" i="24"/>
  <c r="N327" i="24"/>
  <c r="O327" i="24"/>
  <c r="P327" i="24"/>
  <c r="Q327" i="24"/>
  <c r="R327" i="24"/>
  <c r="S327" i="24"/>
  <c r="T327" i="24"/>
  <c r="U327" i="24"/>
  <c r="V327" i="24"/>
  <c r="W327" i="24"/>
  <c r="X327" i="24"/>
  <c r="Y327" i="24"/>
  <c r="Z327" i="24"/>
  <c r="AA327" i="24"/>
  <c r="T331" i="24"/>
  <c r="R332" i="24"/>
  <c r="T332" i="24"/>
  <c r="R333" i="24"/>
  <c r="T333" i="24"/>
  <c r="R334" i="24"/>
  <c r="T334" i="24"/>
  <c r="H335" i="24"/>
  <c r="L335" i="24"/>
  <c r="M335" i="24" s="1"/>
  <c r="M338" i="24" s="1"/>
  <c r="R336" i="24"/>
  <c r="T336" i="24"/>
  <c r="L337" i="24"/>
  <c r="P337" i="24"/>
  <c r="R331" i="24" s="1"/>
  <c r="R337" i="24"/>
  <c r="L338" i="24"/>
  <c r="E344" i="24"/>
  <c r="F344" i="24"/>
  <c r="G344" i="24"/>
  <c r="H344" i="24"/>
  <c r="I344" i="24"/>
  <c r="J344" i="24"/>
  <c r="K344" i="24"/>
  <c r="L344" i="24"/>
  <c r="M344" i="24"/>
  <c r="N344" i="24"/>
  <c r="O344" i="24"/>
  <c r="P344" i="24"/>
  <c r="Q344" i="24"/>
  <c r="R344" i="24"/>
  <c r="S344" i="24"/>
  <c r="T344" i="24"/>
  <c r="U344" i="24"/>
  <c r="V344" i="24"/>
  <c r="W344" i="24"/>
  <c r="X344" i="24"/>
  <c r="Y344" i="24"/>
  <c r="Z344" i="24"/>
  <c r="AA344" i="24"/>
  <c r="K373" i="24"/>
  <c r="K374" i="24"/>
  <c r="G13" i="25"/>
  <c r="H13" i="25"/>
  <c r="K13" i="25"/>
  <c r="L13" i="25"/>
  <c r="G14" i="25"/>
  <c r="H14" i="25"/>
  <c r="K14" i="25"/>
  <c r="L14" i="25"/>
  <c r="G16" i="25"/>
  <c r="H16" i="25"/>
  <c r="K16" i="25"/>
  <c r="L16" i="25"/>
  <c r="G17" i="25"/>
  <c r="H17" i="25"/>
  <c r="K17" i="25"/>
  <c r="L17" i="25"/>
  <c r="G19" i="25"/>
  <c r="H19" i="25"/>
  <c r="K19" i="25"/>
  <c r="L19" i="25"/>
  <c r="O19" i="25"/>
  <c r="P19" i="25"/>
  <c r="O20" i="25"/>
  <c r="P20" i="25"/>
  <c r="S20" i="25"/>
  <c r="T20" i="25"/>
  <c r="G22" i="25"/>
  <c r="H22" i="25"/>
  <c r="K22" i="25"/>
  <c r="L22" i="25"/>
  <c r="G24" i="25"/>
  <c r="H24" i="25"/>
  <c r="K24" i="25"/>
  <c r="L24" i="25"/>
  <c r="O24" i="25"/>
  <c r="P24" i="25"/>
  <c r="S24" i="25"/>
  <c r="T24" i="25"/>
  <c r="G25" i="25"/>
  <c r="H25" i="25"/>
  <c r="K25" i="25"/>
  <c r="L25" i="25"/>
  <c r="G27" i="25"/>
  <c r="H27" i="25"/>
  <c r="K27" i="25"/>
  <c r="L27" i="25"/>
  <c r="G29" i="25"/>
  <c r="H29" i="25"/>
  <c r="K29" i="25"/>
  <c r="L29" i="25"/>
  <c r="G30" i="25"/>
  <c r="H30" i="25"/>
  <c r="G34" i="25"/>
  <c r="H34" i="25"/>
  <c r="K34" i="25"/>
  <c r="L34" i="25"/>
  <c r="G35" i="25"/>
  <c r="H35" i="25"/>
  <c r="K35" i="25"/>
  <c r="L35" i="25"/>
  <c r="G50" i="25"/>
  <c r="H50" i="25"/>
  <c r="K50" i="25"/>
  <c r="L50" i="25"/>
  <c r="G65" i="25"/>
  <c r="H65" i="25"/>
  <c r="K65" i="25"/>
  <c r="L65" i="25"/>
  <c r="G67" i="25"/>
  <c r="H67" i="25"/>
  <c r="K67" i="25"/>
  <c r="L67" i="25"/>
  <c r="G71" i="25"/>
  <c r="H71" i="25"/>
  <c r="K71" i="25"/>
  <c r="L71" i="25"/>
  <c r="G73" i="25"/>
  <c r="H73" i="25"/>
  <c r="K73" i="25"/>
  <c r="L73" i="25"/>
  <c r="G74" i="25"/>
  <c r="H74" i="25"/>
  <c r="K74" i="25"/>
  <c r="L74" i="25"/>
  <c r="G80" i="25"/>
  <c r="H80" i="25"/>
  <c r="K80" i="25"/>
  <c r="L80" i="25"/>
  <c r="G81" i="25"/>
  <c r="H81" i="25"/>
  <c r="K81" i="25"/>
  <c r="L81" i="25"/>
  <c r="S81" i="25"/>
  <c r="T81" i="25"/>
  <c r="E82" i="25"/>
  <c r="F82" i="25"/>
  <c r="G82" i="25"/>
  <c r="H82" i="25"/>
  <c r="I82" i="25"/>
  <c r="K82" i="25" s="1"/>
  <c r="J82" i="25"/>
  <c r="M82" i="25"/>
  <c r="N82" i="25"/>
  <c r="O82" i="25"/>
  <c r="P82" i="25"/>
  <c r="P252" i="25" s="1"/>
  <c r="Q82" i="25"/>
  <c r="S82" i="25" s="1"/>
  <c r="R82" i="25"/>
  <c r="U82" i="25"/>
  <c r="V82" i="25"/>
  <c r="W82" i="25"/>
  <c r="W244" i="25" s="1"/>
  <c r="X82" i="25"/>
  <c r="G83" i="25"/>
  <c r="H83" i="25"/>
  <c r="K83" i="25"/>
  <c r="L83" i="25"/>
  <c r="O83" i="25"/>
  <c r="P83" i="25"/>
  <c r="S83" i="25"/>
  <c r="T83" i="25"/>
  <c r="G84" i="25"/>
  <c r="H84" i="25"/>
  <c r="K84" i="25"/>
  <c r="L84" i="25"/>
  <c r="G87" i="25"/>
  <c r="H87" i="25"/>
  <c r="K87" i="25"/>
  <c r="L87" i="25"/>
  <c r="G89" i="25"/>
  <c r="H89" i="25"/>
  <c r="K89" i="25"/>
  <c r="L89" i="25"/>
  <c r="G100" i="25"/>
  <c r="H100" i="25"/>
  <c r="K100" i="25"/>
  <c r="L100" i="25"/>
  <c r="G106" i="25"/>
  <c r="H106" i="25"/>
  <c r="K106" i="25"/>
  <c r="L106" i="25"/>
  <c r="G109" i="25"/>
  <c r="H109" i="25"/>
  <c r="K109" i="25"/>
  <c r="L109" i="25"/>
  <c r="G110" i="25"/>
  <c r="H110" i="25"/>
  <c r="K110" i="25"/>
  <c r="L110" i="25"/>
  <c r="G111" i="25"/>
  <c r="H111" i="25"/>
  <c r="K111" i="25"/>
  <c r="L111" i="25"/>
  <c r="G128" i="25"/>
  <c r="H128" i="25"/>
  <c r="K128" i="25"/>
  <c r="L128" i="25"/>
  <c r="G129" i="25"/>
  <c r="H129" i="25"/>
  <c r="E137" i="25"/>
  <c r="G137" i="25" s="1"/>
  <c r="G253" i="25" s="1"/>
  <c r="F137" i="25"/>
  <c r="I137" i="25"/>
  <c r="K137" i="25" s="1"/>
  <c r="K253" i="25" s="1"/>
  <c r="K265" i="25" s="1"/>
  <c r="J137" i="25"/>
  <c r="L137" i="25" s="1"/>
  <c r="L253" i="25" s="1"/>
  <c r="M137" i="25"/>
  <c r="N137" i="25"/>
  <c r="Q137" i="25"/>
  <c r="S137" i="25" s="1"/>
  <c r="S253" i="25" s="1"/>
  <c r="R137" i="25"/>
  <c r="T137" i="25" s="1"/>
  <c r="T253" i="25" s="1"/>
  <c r="U137" i="25"/>
  <c r="V137" i="25"/>
  <c r="W137" i="25"/>
  <c r="W253" i="25" s="1"/>
  <c r="X137" i="25"/>
  <c r="G138" i="25"/>
  <c r="H138" i="25"/>
  <c r="K138" i="25"/>
  <c r="L138" i="25"/>
  <c r="G141" i="25"/>
  <c r="H141" i="25"/>
  <c r="K141" i="25"/>
  <c r="L141" i="25"/>
  <c r="G147" i="25"/>
  <c r="H147" i="25"/>
  <c r="K147" i="25"/>
  <c r="L147" i="25"/>
  <c r="G148" i="25"/>
  <c r="H148" i="25"/>
  <c r="K148" i="25"/>
  <c r="L148" i="25"/>
  <c r="G157" i="25"/>
  <c r="H157" i="25"/>
  <c r="K157" i="25"/>
  <c r="L157" i="25"/>
  <c r="G158" i="25"/>
  <c r="H158" i="25"/>
  <c r="K158" i="25"/>
  <c r="L158" i="25"/>
  <c r="G170" i="25"/>
  <c r="H170" i="25"/>
  <c r="K170" i="25"/>
  <c r="L170" i="25"/>
  <c r="G171" i="25"/>
  <c r="H171" i="25"/>
  <c r="K171" i="25"/>
  <c r="L171" i="25"/>
  <c r="G172" i="25"/>
  <c r="H172" i="25"/>
  <c r="K172" i="25"/>
  <c r="L172" i="25"/>
  <c r="O172" i="25"/>
  <c r="P172" i="25"/>
  <c r="S172" i="25"/>
  <c r="T172" i="25"/>
  <c r="G173" i="25"/>
  <c r="H173" i="25"/>
  <c r="G176" i="25"/>
  <c r="H176" i="25"/>
  <c r="K176" i="25"/>
  <c r="L176" i="25"/>
  <c r="G179" i="25"/>
  <c r="H179" i="25"/>
  <c r="K179" i="25"/>
  <c r="L179" i="25"/>
  <c r="O179" i="25"/>
  <c r="P179" i="25"/>
  <c r="S179" i="25"/>
  <c r="T179" i="25"/>
  <c r="E181" i="25"/>
  <c r="G181" i="25" s="1"/>
  <c r="G254" i="25" s="1"/>
  <c r="G266" i="25" s="1"/>
  <c r="F181" i="25"/>
  <c r="I181" i="25"/>
  <c r="J181" i="25"/>
  <c r="K181" i="25"/>
  <c r="K254" i="25" s="1"/>
  <c r="K266" i="25" s="1"/>
  <c r="L181" i="25"/>
  <c r="L254" i="25" s="1"/>
  <c r="M181" i="25"/>
  <c r="O181" i="25" s="1"/>
  <c r="O254" i="25" s="1"/>
  <c r="N181" i="25"/>
  <c r="Q181" i="25"/>
  <c r="R181" i="25"/>
  <c r="S181" i="25"/>
  <c r="S254" i="25" s="1"/>
  <c r="T181" i="25"/>
  <c r="T254" i="25" s="1"/>
  <c r="U181" i="25"/>
  <c r="U254" i="25" s="1"/>
  <c r="V181" i="25"/>
  <c r="W181" i="25"/>
  <c r="W254" i="25" s="1"/>
  <c r="X181" i="25"/>
  <c r="G182" i="25"/>
  <c r="H182" i="25"/>
  <c r="K182" i="25"/>
  <c r="L182" i="25"/>
  <c r="G186" i="25"/>
  <c r="H186" i="25"/>
  <c r="K186" i="25"/>
  <c r="L186" i="25"/>
  <c r="O187" i="25"/>
  <c r="P187" i="25"/>
  <c r="S187" i="25"/>
  <c r="T187" i="25"/>
  <c r="G191" i="25"/>
  <c r="H191" i="25"/>
  <c r="G192" i="25"/>
  <c r="H192" i="25"/>
  <c r="K192" i="25"/>
  <c r="L192" i="25"/>
  <c r="O192" i="25"/>
  <c r="P192" i="25"/>
  <c r="G216" i="25"/>
  <c r="H216" i="25"/>
  <c r="K216" i="25"/>
  <c r="L216" i="25"/>
  <c r="G218" i="25"/>
  <c r="H218" i="25"/>
  <c r="K218" i="25"/>
  <c r="L218" i="25"/>
  <c r="G226" i="25"/>
  <c r="H226" i="25"/>
  <c r="K226" i="25"/>
  <c r="L226" i="25"/>
  <c r="G235" i="25"/>
  <c r="H235" i="25"/>
  <c r="K235" i="25"/>
  <c r="L235" i="25"/>
  <c r="G236" i="25"/>
  <c r="H236" i="25"/>
  <c r="K236" i="25"/>
  <c r="L236" i="25"/>
  <c r="G237" i="25"/>
  <c r="H237" i="25"/>
  <c r="K237" i="25"/>
  <c r="L237" i="25"/>
  <c r="E243" i="25"/>
  <c r="G243" i="25" s="1"/>
  <c r="G255" i="25" s="1"/>
  <c r="G267" i="25" s="1"/>
  <c r="F243" i="25"/>
  <c r="I243" i="25"/>
  <c r="J243" i="25"/>
  <c r="K243" i="25"/>
  <c r="K255" i="25" s="1"/>
  <c r="K267" i="25" s="1"/>
  <c r="L243" i="25"/>
  <c r="L255" i="25" s="1"/>
  <c r="M243" i="25"/>
  <c r="O243" i="25" s="1"/>
  <c r="O255" i="25" s="1"/>
  <c r="N243" i="25"/>
  <c r="Q243" i="25"/>
  <c r="R243" i="25"/>
  <c r="S243" i="25"/>
  <c r="S255" i="25" s="1"/>
  <c r="T243" i="25"/>
  <c r="T255" i="25" s="1"/>
  <c r="U243" i="25"/>
  <c r="V243" i="25"/>
  <c r="W243" i="25"/>
  <c r="W255" i="25" s="1"/>
  <c r="X243" i="25"/>
  <c r="B244" i="25"/>
  <c r="C244" i="25"/>
  <c r="D244" i="25"/>
  <c r="E244" i="25"/>
  <c r="E256" i="25" s="1"/>
  <c r="J244" i="25"/>
  <c r="M244" i="25"/>
  <c r="M256" i="25" s="1"/>
  <c r="R244" i="25"/>
  <c r="U244" i="25"/>
  <c r="E252" i="25"/>
  <c r="F252" i="25"/>
  <c r="H252" i="25"/>
  <c r="I252" i="25"/>
  <c r="J252" i="25"/>
  <c r="J264" i="25" s="1"/>
  <c r="M252" i="25"/>
  <c r="N252" i="25"/>
  <c r="Q252" i="25"/>
  <c r="R252" i="25"/>
  <c r="U252" i="25"/>
  <c r="V252" i="25"/>
  <c r="E253" i="25"/>
  <c r="I253" i="25"/>
  <c r="J253" i="25"/>
  <c r="M253" i="25"/>
  <c r="Q253" i="25"/>
  <c r="R253" i="25"/>
  <c r="U253" i="25"/>
  <c r="X253" i="25"/>
  <c r="F254" i="25"/>
  <c r="I254" i="25"/>
  <c r="J254" i="25"/>
  <c r="J266" i="25" s="1"/>
  <c r="N254" i="25"/>
  <c r="Q254" i="25"/>
  <c r="R254" i="25"/>
  <c r="V254" i="25"/>
  <c r="X254" i="25"/>
  <c r="E255" i="25"/>
  <c r="E267" i="25" s="1"/>
  <c r="F255" i="25"/>
  <c r="I255" i="25"/>
  <c r="J255" i="25"/>
  <c r="M255" i="25"/>
  <c r="N255" i="25"/>
  <c r="Q255" i="25"/>
  <c r="R255" i="25"/>
  <c r="U255" i="25"/>
  <c r="V255" i="25"/>
  <c r="X255" i="25"/>
  <c r="J256" i="25"/>
  <c r="J268" i="25" s="1"/>
  <c r="R256" i="25"/>
  <c r="E264" i="25"/>
  <c r="F264" i="25"/>
  <c r="H264" i="25" s="1"/>
  <c r="E265" i="25"/>
  <c r="I265" i="25"/>
  <c r="J265" i="25"/>
  <c r="L265" i="25"/>
  <c r="F266" i="25"/>
  <c r="F267" i="25"/>
  <c r="I267" i="25"/>
  <c r="J267" i="25"/>
  <c r="L267" i="25"/>
  <c r="E268" i="25"/>
  <c r="F301" i="25"/>
  <c r="E302" i="25"/>
  <c r="F303" i="25"/>
  <c r="E308" i="25"/>
  <c r="E310" i="25"/>
  <c r="G311" i="25"/>
  <c r="J318" i="25"/>
  <c r="J320" i="25" s="1"/>
  <c r="L318" i="25"/>
  <c r="J319" i="25"/>
  <c r="L319" i="25"/>
  <c r="L320" i="25" s="1"/>
  <c r="F320" i="25"/>
  <c r="H320" i="25"/>
  <c r="I320" i="25"/>
  <c r="E327" i="25"/>
  <c r="F327" i="25"/>
  <c r="G327" i="25"/>
  <c r="H327" i="25"/>
  <c r="I327" i="25"/>
  <c r="J327" i="25"/>
  <c r="K327" i="25"/>
  <c r="L327" i="25"/>
  <c r="M327" i="25"/>
  <c r="N327" i="25"/>
  <c r="O327" i="25"/>
  <c r="P327" i="25"/>
  <c r="Q327" i="25"/>
  <c r="R327" i="25"/>
  <c r="S327" i="25"/>
  <c r="T327" i="25"/>
  <c r="U327" i="25"/>
  <c r="V327" i="25"/>
  <c r="W327" i="25"/>
  <c r="X327" i="25"/>
  <c r="Y327" i="25"/>
  <c r="Z327" i="25"/>
  <c r="AA327" i="25"/>
  <c r="T331" i="25"/>
  <c r="J332" i="25"/>
  <c r="T332" i="25"/>
  <c r="T333" i="25"/>
  <c r="T335" i="25" s="1"/>
  <c r="J334" i="25"/>
  <c r="T334" i="25"/>
  <c r="H335" i="25"/>
  <c r="I335" i="25"/>
  <c r="I338" i="25" s="1"/>
  <c r="J335" i="25"/>
  <c r="L335" i="25"/>
  <c r="M335" i="25" s="1"/>
  <c r="M338" i="25" s="1"/>
  <c r="J336" i="25"/>
  <c r="T336" i="25"/>
  <c r="H337" i="25"/>
  <c r="J331" i="25" s="1"/>
  <c r="P337" i="25"/>
  <c r="H338" i="25"/>
  <c r="E344" i="25"/>
  <c r="F344" i="25"/>
  <c r="G344" i="25"/>
  <c r="H344" i="25"/>
  <c r="I344" i="25"/>
  <c r="J344" i="25"/>
  <c r="K344" i="25"/>
  <c r="L344" i="25"/>
  <c r="M344" i="25"/>
  <c r="N344" i="25"/>
  <c r="O344" i="25"/>
  <c r="P344" i="25"/>
  <c r="Q344" i="25"/>
  <c r="R344" i="25"/>
  <c r="S344" i="25"/>
  <c r="T344" i="25"/>
  <c r="U344" i="25"/>
  <c r="V344" i="25"/>
  <c r="W344" i="25"/>
  <c r="X344" i="25"/>
  <c r="Y344" i="25"/>
  <c r="Z344" i="25"/>
  <c r="AA344" i="25"/>
  <c r="P367" i="25"/>
  <c r="S367" i="25"/>
  <c r="P371" i="25"/>
  <c r="S371" i="25"/>
  <c r="K373" i="25"/>
  <c r="P373" i="25" s="1"/>
  <c r="S373" i="25" s="1"/>
  <c r="K374" i="25"/>
  <c r="P374" i="25"/>
  <c r="S374" i="25"/>
  <c r="K375" i="25"/>
  <c r="P368" i="25" s="1"/>
  <c r="S368" i="25" s="1"/>
  <c r="G13" i="26"/>
  <c r="H13" i="26"/>
  <c r="K13" i="26"/>
  <c r="L13" i="26"/>
  <c r="G14" i="26"/>
  <c r="H14" i="26"/>
  <c r="K14" i="26"/>
  <c r="L14" i="26"/>
  <c r="G16" i="26"/>
  <c r="H16" i="26"/>
  <c r="K16" i="26"/>
  <c r="L16" i="26"/>
  <c r="G17" i="26"/>
  <c r="H17" i="26"/>
  <c r="K17" i="26"/>
  <c r="L17" i="26"/>
  <c r="G19" i="26"/>
  <c r="H19" i="26"/>
  <c r="K19" i="26"/>
  <c r="L19" i="26"/>
  <c r="O19" i="26"/>
  <c r="P19" i="26"/>
  <c r="O20" i="26"/>
  <c r="P20" i="26"/>
  <c r="S20" i="26"/>
  <c r="T20" i="26"/>
  <c r="G22" i="26"/>
  <c r="H22" i="26"/>
  <c r="K22" i="26"/>
  <c r="L22" i="26"/>
  <c r="G24" i="26"/>
  <c r="H24" i="26"/>
  <c r="K24" i="26"/>
  <c r="L24" i="26"/>
  <c r="O24" i="26"/>
  <c r="P24" i="26"/>
  <c r="S24" i="26"/>
  <c r="T24" i="26"/>
  <c r="G25" i="26"/>
  <c r="H25" i="26"/>
  <c r="K25" i="26"/>
  <c r="L25" i="26"/>
  <c r="G27" i="26"/>
  <c r="H27" i="26"/>
  <c r="K27" i="26"/>
  <c r="L27" i="26"/>
  <c r="G29" i="26"/>
  <c r="H29" i="26"/>
  <c r="K29" i="26"/>
  <c r="L29" i="26"/>
  <c r="G30" i="26"/>
  <c r="H30" i="26"/>
  <c r="G34" i="26"/>
  <c r="H34" i="26"/>
  <c r="K34" i="26"/>
  <c r="L34" i="26"/>
  <c r="G35" i="26"/>
  <c r="H35" i="26"/>
  <c r="K35" i="26"/>
  <c r="L35" i="26"/>
  <c r="G50" i="26"/>
  <c r="H50" i="26"/>
  <c r="K50" i="26"/>
  <c r="L50" i="26"/>
  <c r="G65" i="26"/>
  <c r="H65" i="26"/>
  <c r="K65" i="26"/>
  <c r="L65" i="26"/>
  <c r="G67" i="26"/>
  <c r="H67" i="26"/>
  <c r="K67" i="26"/>
  <c r="L67" i="26"/>
  <c r="G71" i="26"/>
  <c r="H71" i="26"/>
  <c r="K71" i="26"/>
  <c r="L71" i="26"/>
  <c r="G73" i="26"/>
  <c r="H73" i="26"/>
  <c r="K73" i="26"/>
  <c r="L73" i="26"/>
  <c r="G74" i="26"/>
  <c r="H74" i="26"/>
  <c r="K74" i="26"/>
  <c r="L74" i="26"/>
  <c r="G80" i="26"/>
  <c r="H80" i="26"/>
  <c r="K80" i="26"/>
  <c r="L80" i="26"/>
  <c r="G81" i="26"/>
  <c r="H81" i="26"/>
  <c r="K81" i="26"/>
  <c r="L81" i="26"/>
  <c r="S81" i="26"/>
  <c r="T81" i="26"/>
  <c r="E82" i="26"/>
  <c r="G82" i="26" s="1"/>
  <c r="G252" i="26" s="1"/>
  <c r="F82" i="26"/>
  <c r="H82" i="26" s="1"/>
  <c r="I82" i="26"/>
  <c r="J82" i="26"/>
  <c r="M82" i="26"/>
  <c r="O82" i="26" s="1"/>
  <c r="O252" i="26" s="1"/>
  <c r="N82" i="26"/>
  <c r="P82" i="26" s="1"/>
  <c r="P252" i="26" s="1"/>
  <c r="Q82" i="26"/>
  <c r="R82" i="26"/>
  <c r="U82" i="26"/>
  <c r="V82" i="26"/>
  <c r="W82" i="26"/>
  <c r="X82" i="26"/>
  <c r="G83" i="26"/>
  <c r="H83" i="26"/>
  <c r="K83" i="26"/>
  <c r="L83" i="26"/>
  <c r="O83" i="26"/>
  <c r="P83" i="26"/>
  <c r="S83" i="26"/>
  <c r="T83" i="26"/>
  <c r="G84" i="26"/>
  <c r="H84" i="26"/>
  <c r="K84" i="26"/>
  <c r="L84" i="26"/>
  <c r="G87" i="26"/>
  <c r="H87" i="26"/>
  <c r="K87" i="26"/>
  <c r="L87" i="26"/>
  <c r="G89" i="26"/>
  <c r="H89" i="26"/>
  <c r="K89" i="26"/>
  <c r="L89" i="26"/>
  <c r="G100" i="26"/>
  <c r="H100" i="26"/>
  <c r="K100" i="26"/>
  <c r="L100" i="26"/>
  <c r="G106" i="26"/>
  <c r="H106" i="26"/>
  <c r="K106" i="26"/>
  <c r="L106" i="26"/>
  <c r="G109" i="26"/>
  <c r="H109" i="26"/>
  <c r="K109" i="26"/>
  <c r="L109" i="26"/>
  <c r="G110" i="26"/>
  <c r="H110" i="26"/>
  <c r="K110" i="26"/>
  <c r="L110" i="26"/>
  <c r="G111" i="26"/>
  <c r="H111" i="26"/>
  <c r="K111" i="26"/>
  <c r="L111" i="26"/>
  <c r="G128" i="26"/>
  <c r="H128" i="26"/>
  <c r="K128" i="26"/>
  <c r="L128" i="26"/>
  <c r="G129" i="26"/>
  <c r="H129" i="26"/>
  <c r="E137" i="26"/>
  <c r="F137" i="26"/>
  <c r="G137" i="26"/>
  <c r="H137" i="26"/>
  <c r="I137" i="26"/>
  <c r="I253" i="26" s="1"/>
  <c r="J137" i="26"/>
  <c r="M137" i="26"/>
  <c r="N137" i="26"/>
  <c r="O137" i="26"/>
  <c r="P137" i="26"/>
  <c r="P253" i="26" s="1"/>
  <c r="Q137" i="26"/>
  <c r="Q253" i="26" s="1"/>
  <c r="R137" i="26"/>
  <c r="U137" i="26"/>
  <c r="V137" i="26"/>
  <c r="W137" i="26"/>
  <c r="X137" i="26"/>
  <c r="G138" i="26"/>
  <c r="H138" i="26"/>
  <c r="K138" i="26"/>
  <c r="L138" i="26"/>
  <c r="G141" i="26"/>
  <c r="H141" i="26"/>
  <c r="K141" i="26"/>
  <c r="L141" i="26"/>
  <c r="G147" i="26"/>
  <c r="H147" i="26"/>
  <c r="K147" i="26"/>
  <c r="L147" i="26"/>
  <c r="G148" i="26"/>
  <c r="H148" i="26"/>
  <c r="K148" i="26"/>
  <c r="L148" i="26"/>
  <c r="G157" i="26"/>
  <c r="H157" i="26"/>
  <c r="K157" i="26"/>
  <c r="L157" i="26"/>
  <c r="G158" i="26"/>
  <c r="H158" i="26"/>
  <c r="K158" i="26"/>
  <c r="L158" i="26"/>
  <c r="G170" i="26"/>
  <c r="H170" i="26"/>
  <c r="K170" i="26"/>
  <c r="L170" i="26"/>
  <c r="G171" i="26"/>
  <c r="H171" i="26"/>
  <c r="K171" i="26"/>
  <c r="L171" i="26"/>
  <c r="G172" i="26"/>
  <c r="H172" i="26"/>
  <c r="K172" i="26"/>
  <c r="L172" i="26"/>
  <c r="O172" i="26"/>
  <c r="P172" i="26"/>
  <c r="S172" i="26"/>
  <c r="T172" i="26"/>
  <c r="G173" i="26"/>
  <c r="H173" i="26"/>
  <c r="G176" i="26"/>
  <c r="H176" i="26"/>
  <c r="K176" i="26"/>
  <c r="L176" i="26"/>
  <c r="G179" i="26"/>
  <c r="H179" i="26"/>
  <c r="K179" i="26"/>
  <c r="L179" i="26"/>
  <c r="O179" i="26"/>
  <c r="P179" i="26"/>
  <c r="S179" i="26"/>
  <c r="T179" i="26"/>
  <c r="E181" i="26"/>
  <c r="F181" i="26"/>
  <c r="I181" i="26"/>
  <c r="K181" i="26" s="1"/>
  <c r="J181" i="26"/>
  <c r="L181" i="26" s="1"/>
  <c r="L254" i="26" s="1"/>
  <c r="M181" i="26"/>
  <c r="O181" i="26" s="1"/>
  <c r="O254" i="26" s="1"/>
  <c r="N181" i="26"/>
  <c r="Q181" i="26"/>
  <c r="S181" i="26" s="1"/>
  <c r="R181" i="26"/>
  <c r="T181" i="26" s="1"/>
  <c r="T254" i="26" s="1"/>
  <c r="U181" i="26"/>
  <c r="U254" i="26" s="1"/>
  <c r="V181" i="26"/>
  <c r="W181" i="26"/>
  <c r="W254" i="26" s="1"/>
  <c r="X181" i="26"/>
  <c r="G182" i="26"/>
  <c r="H182" i="26"/>
  <c r="K182" i="26"/>
  <c r="L182" i="26"/>
  <c r="G186" i="26"/>
  <c r="H186" i="26"/>
  <c r="K186" i="26"/>
  <c r="L186" i="26"/>
  <c r="O187" i="26"/>
  <c r="P187" i="26"/>
  <c r="S187" i="26"/>
  <c r="T187" i="26"/>
  <c r="G191" i="26"/>
  <c r="H191" i="26"/>
  <c r="G192" i="26"/>
  <c r="H192" i="26"/>
  <c r="K192" i="26"/>
  <c r="L192" i="26"/>
  <c r="O192" i="26"/>
  <c r="P192" i="26"/>
  <c r="G216" i="26"/>
  <c r="H216" i="26"/>
  <c r="K216" i="26"/>
  <c r="L216" i="26"/>
  <c r="G218" i="26"/>
  <c r="H218" i="26"/>
  <c r="K218" i="26"/>
  <c r="L218" i="26"/>
  <c r="G226" i="26"/>
  <c r="H226" i="26"/>
  <c r="K226" i="26"/>
  <c r="L226" i="26"/>
  <c r="G235" i="26"/>
  <c r="H235" i="26"/>
  <c r="K235" i="26"/>
  <c r="L235" i="26"/>
  <c r="G236" i="26"/>
  <c r="H236" i="26"/>
  <c r="K236" i="26"/>
  <c r="L236" i="26"/>
  <c r="G237" i="26"/>
  <c r="H237" i="26"/>
  <c r="K237" i="26"/>
  <c r="L237" i="26"/>
  <c r="E243" i="26"/>
  <c r="F243" i="26"/>
  <c r="I243" i="26"/>
  <c r="K243" i="26" s="1"/>
  <c r="K255" i="26" s="1"/>
  <c r="K267" i="26" s="1"/>
  <c r="J243" i="26"/>
  <c r="L243" i="26" s="1"/>
  <c r="L255" i="26" s="1"/>
  <c r="M243" i="26"/>
  <c r="O243" i="26" s="1"/>
  <c r="N243" i="26"/>
  <c r="Q243" i="26"/>
  <c r="S243" i="26" s="1"/>
  <c r="S255" i="26" s="1"/>
  <c r="R243" i="26"/>
  <c r="T243" i="26" s="1"/>
  <c r="T255" i="26" s="1"/>
  <c r="U243" i="26"/>
  <c r="U255" i="26" s="1"/>
  <c r="V243" i="26"/>
  <c r="V255" i="26" s="1"/>
  <c r="W243" i="26"/>
  <c r="X243" i="26"/>
  <c r="B244" i="26"/>
  <c r="C244" i="26"/>
  <c r="D244" i="26"/>
  <c r="W244" i="26"/>
  <c r="E252" i="26"/>
  <c r="F252" i="26"/>
  <c r="H252" i="26"/>
  <c r="M252" i="26"/>
  <c r="N252" i="26"/>
  <c r="U252" i="26"/>
  <c r="V252" i="26"/>
  <c r="W252" i="26"/>
  <c r="X252" i="26"/>
  <c r="E253" i="26"/>
  <c r="F253" i="26"/>
  <c r="H253" i="26" s="1"/>
  <c r="G253" i="26"/>
  <c r="G265" i="26" s="1"/>
  <c r="J253" i="26"/>
  <c r="M253" i="26"/>
  <c r="N253" i="26"/>
  <c r="O253" i="26"/>
  <c r="R253" i="26"/>
  <c r="U253" i="26"/>
  <c r="V253" i="26"/>
  <c r="W253" i="26"/>
  <c r="I254" i="26"/>
  <c r="J254" i="26"/>
  <c r="J266" i="26" s="1"/>
  <c r="L266" i="26" s="1"/>
  <c r="K254" i="26"/>
  <c r="K266" i="26" s="1"/>
  <c r="Q254" i="26"/>
  <c r="R254" i="26"/>
  <c r="S254" i="26"/>
  <c r="X254" i="26"/>
  <c r="I255" i="26"/>
  <c r="J255" i="26"/>
  <c r="O255" i="26"/>
  <c r="Q255" i="26"/>
  <c r="R255" i="26"/>
  <c r="W255" i="26"/>
  <c r="X255" i="26"/>
  <c r="E264" i="26"/>
  <c r="F264" i="26"/>
  <c r="H264" i="26" s="1"/>
  <c r="G264" i="26"/>
  <c r="E265" i="26"/>
  <c r="F265" i="26"/>
  <c r="H265" i="26" s="1"/>
  <c r="J265" i="26"/>
  <c r="I266" i="26"/>
  <c r="I267" i="26"/>
  <c r="J267" i="26"/>
  <c r="L267" i="26"/>
  <c r="G311" i="26"/>
  <c r="J318" i="26"/>
  <c r="L318" i="26"/>
  <c r="J319" i="26"/>
  <c r="J320" i="26" s="1"/>
  <c r="L319" i="26"/>
  <c r="F320" i="26"/>
  <c r="H320" i="26"/>
  <c r="I320" i="26"/>
  <c r="L320" i="26"/>
  <c r="E327" i="26"/>
  <c r="F327" i="26"/>
  <c r="G327" i="26"/>
  <c r="H327" i="26"/>
  <c r="I327" i="26"/>
  <c r="J327" i="26"/>
  <c r="K327" i="26"/>
  <c r="L327" i="26"/>
  <c r="M327" i="26"/>
  <c r="N327" i="26"/>
  <c r="O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T331" i="26"/>
  <c r="R332" i="26"/>
  <c r="T332" i="26"/>
  <c r="R333" i="26"/>
  <c r="T333" i="26"/>
  <c r="R334" i="26"/>
  <c r="T334" i="26"/>
  <c r="H335" i="26"/>
  <c r="H337" i="26" s="1"/>
  <c r="J331" i="26" s="1"/>
  <c r="L335" i="26"/>
  <c r="M335" i="26"/>
  <c r="M338" i="26" s="1"/>
  <c r="R336" i="26"/>
  <c r="T336" i="26"/>
  <c r="P337" i="26"/>
  <c r="R331" i="26" s="1"/>
  <c r="R337" i="26"/>
  <c r="E344" i="26"/>
  <c r="F344" i="26"/>
  <c r="G344" i="26"/>
  <c r="H344" i="26"/>
  <c r="I344" i="26"/>
  <c r="J344" i="26"/>
  <c r="K344" i="26"/>
  <c r="L344" i="26"/>
  <c r="M344" i="26"/>
  <c r="N344" i="26"/>
  <c r="O344" i="26"/>
  <c r="P344" i="26"/>
  <c r="Q344" i="26"/>
  <c r="R344" i="26"/>
  <c r="S344" i="26"/>
  <c r="T344" i="26"/>
  <c r="U344" i="26"/>
  <c r="V344" i="26"/>
  <c r="W344" i="26"/>
  <c r="X344" i="26"/>
  <c r="Y344" i="26"/>
  <c r="Z344" i="26"/>
  <c r="AA344" i="26"/>
  <c r="P368" i="26"/>
  <c r="S368" i="26"/>
  <c r="P372" i="26"/>
  <c r="S372" i="26"/>
  <c r="K373" i="26"/>
  <c r="P373" i="26" s="1"/>
  <c r="S373" i="26" s="1"/>
  <c r="K374" i="26"/>
  <c r="P374" i="26" s="1"/>
  <c r="S374" i="26" s="1"/>
  <c r="K375" i="26"/>
  <c r="O375" i="26"/>
  <c r="G14" i="27"/>
  <c r="H14" i="27"/>
  <c r="K14" i="27"/>
  <c r="L14" i="27"/>
  <c r="G15" i="27"/>
  <c r="H15" i="27"/>
  <c r="K15" i="27"/>
  <c r="L15" i="27"/>
  <c r="G17" i="27"/>
  <c r="H17" i="27"/>
  <c r="K17" i="27"/>
  <c r="L17" i="27"/>
  <c r="G18" i="27"/>
  <c r="H18" i="27"/>
  <c r="K18" i="27"/>
  <c r="L18" i="27"/>
  <c r="G20" i="27"/>
  <c r="H20" i="27"/>
  <c r="K20" i="27"/>
  <c r="L20" i="27"/>
  <c r="O20" i="27"/>
  <c r="P20" i="27"/>
  <c r="O21" i="27"/>
  <c r="P21" i="27"/>
  <c r="S21" i="27"/>
  <c r="T21" i="27"/>
  <c r="G23" i="27"/>
  <c r="H23" i="27"/>
  <c r="K23" i="27"/>
  <c r="L23" i="27"/>
  <c r="G25" i="27"/>
  <c r="H25" i="27"/>
  <c r="K25" i="27"/>
  <c r="L25" i="27"/>
  <c r="O25" i="27"/>
  <c r="P25" i="27"/>
  <c r="S25" i="27"/>
  <c r="T25" i="27"/>
  <c r="G26" i="27"/>
  <c r="H26" i="27"/>
  <c r="K26" i="27"/>
  <c r="L26" i="27"/>
  <c r="G28" i="27"/>
  <c r="H28" i="27"/>
  <c r="K28" i="27"/>
  <c r="L28" i="27"/>
  <c r="G30" i="27"/>
  <c r="H30" i="27"/>
  <c r="K30" i="27"/>
  <c r="L30" i="27"/>
  <c r="G31" i="27"/>
  <c r="H31" i="27"/>
  <c r="G35" i="27"/>
  <c r="H35" i="27"/>
  <c r="K35" i="27"/>
  <c r="L35" i="27"/>
  <c r="G36" i="27"/>
  <c r="H36" i="27"/>
  <c r="K36" i="27"/>
  <c r="L36" i="27"/>
  <c r="G51" i="27"/>
  <c r="H51" i="27"/>
  <c r="K51" i="27"/>
  <c r="L51" i="27"/>
  <c r="G66" i="27"/>
  <c r="H66" i="27"/>
  <c r="K66" i="27"/>
  <c r="L66" i="27"/>
  <c r="G68" i="27"/>
  <c r="H68" i="27"/>
  <c r="K68" i="27"/>
  <c r="L68" i="27"/>
  <c r="G72" i="27"/>
  <c r="H72" i="27"/>
  <c r="K72" i="27"/>
  <c r="L72" i="27"/>
  <c r="G74" i="27"/>
  <c r="H74" i="27"/>
  <c r="K74" i="27"/>
  <c r="L74" i="27"/>
  <c r="G75" i="27"/>
  <c r="H75" i="27"/>
  <c r="K75" i="27"/>
  <c r="L75" i="27"/>
  <c r="G81" i="27"/>
  <c r="H81" i="27"/>
  <c r="K81" i="27"/>
  <c r="L81" i="27"/>
  <c r="G82" i="27"/>
  <c r="H82" i="27"/>
  <c r="K82" i="27"/>
  <c r="L82" i="27"/>
  <c r="S82" i="27"/>
  <c r="T82" i="27"/>
  <c r="E83" i="27"/>
  <c r="G83" i="27" s="1"/>
  <c r="F83" i="27"/>
  <c r="I83" i="27"/>
  <c r="J83" i="27"/>
  <c r="K83" i="27"/>
  <c r="L83" i="27"/>
  <c r="M83" i="27"/>
  <c r="O83" i="27" s="1"/>
  <c r="N83" i="27"/>
  <c r="P83" i="27" s="1"/>
  <c r="Q83" i="27"/>
  <c r="R83" i="27"/>
  <c r="S83" i="27"/>
  <c r="T83" i="27"/>
  <c r="T253" i="27" s="1"/>
  <c r="U83" i="27"/>
  <c r="V83" i="27"/>
  <c r="W83" i="27"/>
  <c r="X83" i="27"/>
  <c r="G84" i="27"/>
  <c r="H84" i="27"/>
  <c r="K84" i="27"/>
  <c r="L84" i="27"/>
  <c r="O84" i="27"/>
  <c r="P84" i="27"/>
  <c r="S84" i="27"/>
  <c r="T84" i="27"/>
  <c r="G85" i="27"/>
  <c r="H85" i="27"/>
  <c r="K85" i="27"/>
  <c r="L85" i="27"/>
  <c r="G88" i="27"/>
  <c r="H88" i="27"/>
  <c r="K88" i="27"/>
  <c r="L88" i="27"/>
  <c r="G90" i="27"/>
  <c r="H90" i="27"/>
  <c r="K90" i="27"/>
  <c r="L90" i="27"/>
  <c r="G101" i="27"/>
  <c r="H101" i="27"/>
  <c r="K101" i="27"/>
  <c r="L101" i="27"/>
  <c r="G107" i="27"/>
  <c r="H107" i="27"/>
  <c r="K107" i="27"/>
  <c r="L107" i="27"/>
  <c r="G110" i="27"/>
  <c r="H110" i="27"/>
  <c r="K110" i="27"/>
  <c r="L110" i="27"/>
  <c r="G111" i="27"/>
  <c r="H111" i="27"/>
  <c r="K111" i="27"/>
  <c r="L111" i="27"/>
  <c r="G112" i="27"/>
  <c r="H112" i="27"/>
  <c r="K112" i="27"/>
  <c r="L112" i="27"/>
  <c r="G129" i="27"/>
  <c r="H129" i="27"/>
  <c r="K129" i="27"/>
  <c r="L129" i="27"/>
  <c r="G130" i="27"/>
  <c r="H130" i="27"/>
  <c r="E138" i="27"/>
  <c r="G138" i="27" s="1"/>
  <c r="F138" i="27"/>
  <c r="H138" i="27" s="1"/>
  <c r="I138" i="27"/>
  <c r="J138" i="27"/>
  <c r="L138" i="27" s="1"/>
  <c r="L254" i="27" s="1"/>
  <c r="M138" i="27"/>
  <c r="O138" i="27" s="1"/>
  <c r="N138" i="27"/>
  <c r="P138" i="27" s="1"/>
  <c r="P254" i="27" s="1"/>
  <c r="Q138" i="27"/>
  <c r="R138" i="27"/>
  <c r="T138" i="27" s="1"/>
  <c r="U138" i="27"/>
  <c r="V138" i="27"/>
  <c r="W138" i="27"/>
  <c r="X138" i="27"/>
  <c r="G139" i="27"/>
  <c r="H139" i="27"/>
  <c r="K139" i="27"/>
  <c r="L139" i="27"/>
  <c r="G142" i="27"/>
  <c r="H142" i="27"/>
  <c r="K142" i="27"/>
  <c r="L142" i="27"/>
  <c r="G148" i="27"/>
  <c r="H148" i="27"/>
  <c r="K148" i="27"/>
  <c r="L148" i="27"/>
  <c r="G149" i="27"/>
  <c r="H149" i="27"/>
  <c r="K149" i="27"/>
  <c r="L149" i="27"/>
  <c r="G158" i="27"/>
  <c r="H158" i="27"/>
  <c r="K158" i="27"/>
  <c r="L158" i="27"/>
  <c r="G159" i="27"/>
  <c r="H159" i="27"/>
  <c r="K159" i="27"/>
  <c r="L159" i="27"/>
  <c r="G171" i="27"/>
  <c r="H171" i="27"/>
  <c r="K171" i="27"/>
  <c r="L171" i="27"/>
  <c r="G172" i="27"/>
  <c r="H172" i="27"/>
  <c r="K172" i="27"/>
  <c r="L172" i="27"/>
  <c r="G173" i="27"/>
  <c r="H173" i="27"/>
  <c r="K173" i="27"/>
  <c r="L173" i="27"/>
  <c r="O173" i="27"/>
  <c r="P173" i="27"/>
  <c r="S173" i="27"/>
  <c r="T173" i="27"/>
  <c r="G174" i="27"/>
  <c r="H174" i="27"/>
  <c r="G177" i="27"/>
  <c r="H177" i="27"/>
  <c r="K177" i="27"/>
  <c r="L177" i="27"/>
  <c r="G180" i="27"/>
  <c r="H180" i="27"/>
  <c r="K180" i="27"/>
  <c r="L180" i="27"/>
  <c r="O180" i="27"/>
  <c r="P180" i="27"/>
  <c r="S180" i="27"/>
  <c r="T180" i="27"/>
  <c r="E182" i="27"/>
  <c r="F182" i="27"/>
  <c r="G182" i="27"/>
  <c r="H182" i="27"/>
  <c r="H255" i="27" s="1"/>
  <c r="I182" i="27"/>
  <c r="J182" i="27"/>
  <c r="M182" i="27"/>
  <c r="N182" i="27"/>
  <c r="O182" i="27"/>
  <c r="P182" i="27"/>
  <c r="P255" i="27" s="1"/>
  <c r="Q182" i="27"/>
  <c r="R182" i="27"/>
  <c r="U182" i="27"/>
  <c r="V182" i="27"/>
  <c r="W182" i="27"/>
  <c r="X182" i="27"/>
  <c r="G183" i="27"/>
  <c r="H183" i="27"/>
  <c r="K183" i="27"/>
  <c r="L183" i="27"/>
  <c r="G187" i="27"/>
  <c r="H187" i="27"/>
  <c r="K187" i="27"/>
  <c r="L187" i="27"/>
  <c r="O188" i="27"/>
  <c r="P188" i="27"/>
  <c r="S188" i="27"/>
  <c r="T188" i="27"/>
  <c r="G192" i="27"/>
  <c r="H192" i="27"/>
  <c r="G193" i="27"/>
  <c r="H193" i="27"/>
  <c r="K193" i="27"/>
  <c r="L193" i="27"/>
  <c r="O193" i="27"/>
  <c r="P193" i="27"/>
  <c r="G217" i="27"/>
  <c r="H217" i="27"/>
  <c r="K217" i="27"/>
  <c r="L217" i="27"/>
  <c r="G219" i="27"/>
  <c r="H219" i="27"/>
  <c r="K219" i="27"/>
  <c r="L219" i="27"/>
  <c r="G227" i="27"/>
  <c r="H227" i="27"/>
  <c r="K227" i="27"/>
  <c r="L227" i="27"/>
  <c r="G236" i="27"/>
  <c r="H236" i="27"/>
  <c r="K236" i="27"/>
  <c r="L236" i="27"/>
  <c r="G237" i="27"/>
  <c r="H237" i="27"/>
  <c r="K237" i="27"/>
  <c r="L237" i="27"/>
  <c r="G238" i="27"/>
  <c r="H238" i="27"/>
  <c r="K238" i="27"/>
  <c r="L238" i="27"/>
  <c r="E244" i="27"/>
  <c r="F244" i="27"/>
  <c r="H244" i="27" s="1"/>
  <c r="H256" i="27" s="1"/>
  <c r="G244" i="27"/>
  <c r="I244" i="27"/>
  <c r="J244" i="27"/>
  <c r="J256" i="27" s="1"/>
  <c r="L244" i="27"/>
  <c r="L256" i="27" s="1"/>
  <c r="M244" i="27"/>
  <c r="O244" i="27" s="1"/>
  <c r="N244" i="27"/>
  <c r="P244" i="27" s="1"/>
  <c r="P256" i="27" s="1"/>
  <c r="Q244" i="27"/>
  <c r="R244" i="27"/>
  <c r="R256" i="27" s="1"/>
  <c r="T244" i="27"/>
  <c r="T256" i="27" s="1"/>
  <c r="U244" i="27"/>
  <c r="V244" i="27"/>
  <c r="W244" i="27"/>
  <c r="X244" i="27"/>
  <c r="B245" i="27"/>
  <c r="C245" i="27"/>
  <c r="D245" i="27"/>
  <c r="E245" i="27"/>
  <c r="E257" i="27" s="1"/>
  <c r="E269" i="27" s="1"/>
  <c r="F245" i="27"/>
  <c r="H245" i="27" s="1"/>
  <c r="H257" i="27" s="1"/>
  <c r="G245" i="27"/>
  <c r="I245" i="27"/>
  <c r="M245" i="27"/>
  <c r="M257" i="27" s="1"/>
  <c r="N245" i="27"/>
  <c r="P245" i="27" s="1"/>
  <c r="P257" i="27" s="1"/>
  <c r="Q245" i="27"/>
  <c r="U245" i="27"/>
  <c r="U257" i="27" s="1"/>
  <c r="V245" i="27"/>
  <c r="V257" i="27" s="1"/>
  <c r="W245" i="27"/>
  <c r="X245" i="27"/>
  <c r="E253" i="27"/>
  <c r="H253" i="27" s="1"/>
  <c r="F253" i="27"/>
  <c r="G253" i="27"/>
  <c r="G265" i="27" s="1"/>
  <c r="I253" i="27"/>
  <c r="I265" i="27" s="1"/>
  <c r="J253" i="27"/>
  <c r="J265" i="27" s="1"/>
  <c r="L265" i="27" s="1"/>
  <c r="K253" i="27"/>
  <c r="L253" i="27"/>
  <c r="M253" i="27"/>
  <c r="N253" i="27"/>
  <c r="O253" i="27"/>
  <c r="P253" i="27"/>
  <c r="Q253" i="27"/>
  <c r="R253" i="27"/>
  <c r="S253" i="27"/>
  <c r="U253" i="27"/>
  <c r="V253" i="27"/>
  <c r="W253" i="27"/>
  <c r="X253" i="27"/>
  <c r="E254" i="27"/>
  <c r="F254" i="27"/>
  <c r="H254" i="27" s="1"/>
  <c r="G254" i="27"/>
  <c r="I254" i="27"/>
  <c r="M254" i="27"/>
  <c r="N254" i="27"/>
  <c r="O254" i="27"/>
  <c r="Q254" i="27"/>
  <c r="R254" i="27"/>
  <c r="T254" i="27"/>
  <c r="U254" i="27"/>
  <c r="V254" i="27"/>
  <c r="W254" i="27"/>
  <c r="X254" i="27"/>
  <c r="E255" i="27"/>
  <c r="F255" i="27"/>
  <c r="G255" i="27"/>
  <c r="G267" i="27" s="1"/>
  <c r="I255" i="27"/>
  <c r="I267" i="27" s="1"/>
  <c r="J255" i="27"/>
  <c r="J267" i="27" s="1"/>
  <c r="L267" i="27" s="1"/>
  <c r="M255" i="27"/>
  <c r="N255" i="27"/>
  <c r="O255" i="27"/>
  <c r="Q255" i="27"/>
  <c r="R255" i="27"/>
  <c r="U255" i="27"/>
  <c r="V255" i="27"/>
  <c r="W255" i="27"/>
  <c r="X255" i="27"/>
  <c r="E256" i="27"/>
  <c r="F256" i="27"/>
  <c r="G256" i="27"/>
  <c r="I256" i="27"/>
  <c r="M256" i="27"/>
  <c r="N256" i="27"/>
  <c r="Q256" i="27"/>
  <c r="U256" i="27"/>
  <c r="V256" i="27"/>
  <c r="W256" i="27"/>
  <c r="X256" i="27"/>
  <c r="G257" i="27"/>
  <c r="I257" i="27"/>
  <c r="I269" i="27" s="1"/>
  <c r="Q257" i="27"/>
  <c r="W257" i="27"/>
  <c r="X257" i="27"/>
  <c r="E265" i="27"/>
  <c r="F265" i="27"/>
  <c r="H265" i="27" s="1"/>
  <c r="K265" i="27"/>
  <c r="E266" i="27"/>
  <c r="F266" i="27"/>
  <c r="H266" i="27" s="1"/>
  <c r="G266" i="27"/>
  <c r="I266" i="27"/>
  <c r="E267" i="27"/>
  <c r="F267" i="27"/>
  <c r="H267" i="27" s="1"/>
  <c r="E268" i="27"/>
  <c r="F268" i="27"/>
  <c r="H268" i="27" s="1"/>
  <c r="I268" i="27"/>
  <c r="E301" i="27"/>
  <c r="E305" i="27" s="1"/>
  <c r="F301" i="27"/>
  <c r="H301" i="27" s="1"/>
  <c r="G301" i="27"/>
  <c r="E302" i="27"/>
  <c r="E303" i="27"/>
  <c r="F303" i="27"/>
  <c r="H303" i="27" s="1"/>
  <c r="E304" i="27"/>
  <c r="F309" i="27"/>
  <c r="F310" i="27"/>
  <c r="F311" i="27"/>
  <c r="G312" i="27"/>
  <c r="J319" i="27"/>
  <c r="J321" i="27" s="1"/>
  <c r="L319" i="27"/>
  <c r="J320" i="27"/>
  <c r="L320" i="27"/>
  <c r="L321" i="27" s="1"/>
  <c r="F321" i="27"/>
  <c r="H321" i="27"/>
  <c r="I321" i="27"/>
  <c r="E328" i="27"/>
  <c r="F328" i="27"/>
  <c r="G328" i="27"/>
  <c r="H328" i="27"/>
  <c r="I328" i="27"/>
  <c r="J328" i="27"/>
  <c r="K328" i="27"/>
  <c r="L328" i="27"/>
  <c r="M328" i="27"/>
  <c r="N328" i="27"/>
  <c r="O328" i="27"/>
  <c r="P328" i="27"/>
  <c r="Q328" i="27"/>
  <c r="R328" i="27"/>
  <c r="S328" i="27"/>
  <c r="T328" i="27"/>
  <c r="U328" i="27"/>
  <c r="V328" i="27"/>
  <c r="W328" i="27"/>
  <c r="X328" i="27"/>
  <c r="Y328" i="27"/>
  <c r="Z328" i="27"/>
  <c r="AA328" i="27"/>
  <c r="T332" i="27"/>
  <c r="N333" i="27"/>
  <c r="T333" i="27"/>
  <c r="T336" i="27" s="1"/>
  <c r="T334" i="27"/>
  <c r="T335" i="27"/>
  <c r="H336" i="27"/>
  <c r="H338" i="27" s="1"/>
  <c r="L336" i="27"/>
  <c r="M336" i="27" s="1"/>
  <c r="M339" i="27" s="1"/>
  <c r="N337" i="27"/>
  <c r="T337" i="27"/>
  <c r="L338" i="27"/>
  <c r="N335" i="27" s="1"/>
  <c r="P338" i="27"/>
  <c r="R333" i="27" s="1"/>
  <c r="L339" i="27"/>
  <c r="E345" i="27"/>
  <c r="F345" i="27"/>
  <c r="G345" i="27"/>
  <c r="H345" i="27"/>
  <c r="I345" i="27"/>
  <c r="J345" i="27"/>
  <c r="K345" i="27"/>
  <c r="L345" i="27"/>
  <c r="M345" i="27"/>
  <c r="N345" i="27"/>
  <c r="O345" i="27"/>
  <c r="P345" i="27"/>
  <c r="Q345" i="27"/>
  <c r="R345" i="27"/>
  <c r="S345" i="27"/>
  <c r="T345" i="27"/>
  <c r="U345" i="27"/>
  <c r="V345" i="27"/>
  <c r="W345" i="27"/>
  <c r="X345" i="27"/>
  <c r="Y345" i="27"/>
  <c r="Z345" i="27"/>
  <c r="AA345" i="27"/>
  <c r="K374" i="27"/>
  <c r="P374" i="27" s="1"/>
  <c r="S374" i="27" s="1"/>
  <c r="K375" i="27"/>
  <c r="K376" i="27" s="1"/>
  <c r="G14" i="28"/>
  <c r="H14" i="28"/>
  <c r="K14" i="28"/>
  <c r="L14" i="28"/>
  <c r="G15" i="28"/>
  <c r="H15" i="28"/>
  <c r="K15" i="28"/>
  <c r="L15" i="28"/>
  <c r="G17" i="28"/>
  <c r="H17" i="28"/>
  <c r="K17" i="28"/>
  <c r="L17" i="28"/>
  <c r="G18" i="28"/>
  <c r="H18" i="28"/>
  <c r="K18" i="28"/>
  <c r="L18" i="28"/>
  <c r="G20" i="28"/>
  <c r="H20" i="28"/>
  <c r="K20" i="28"/>
  <c r="L20" i="28"/>
  <c r="O20" i="28"/>
  <c r="P20" i="28"/>
  <c r="O21" i="28"/>
  <c r="P21" i="28"/>
  <c r="S21" i="28"/>
  <c r="T21" i="28"/>
  <c r="G23" i="28"/>
  <c r="H23" i="28"/>
  <c r="K23" i="28"/>
  <c r="L23" i="28"/>
  <c r="G25" i="28"/>
  <c r="H25" i="28"/>
  <c r="K25" i="28"/>
  <c r="L25" i="28"/>
  <c r="O25" i="28"/>
  <c r="P25" i="28"/>
  <c r="S25" i="28"/>
  <c r="T25" i="28"/>
  <c r="G26" i="28"/>
  <c r="H26" i="28"/>
  <c r="K26" i="28"/>
  <c r="L26" i="28"/>
  <c r="G28" i="28"/>
  <c r="H28" i="28"/>
  <c r="K28" i="28"/>
  <c r="L28" i="28"/>
  <c r="G30" i="28"/>
  <c r="H30" i="28"/>
  <c r="K30" i="28"/>
  <c r="L30" i="28"/>
  <c r="G31" i="28"/>
  <c r="H31" i="28"/>
  <c r="G35" i="28"/>
  <c r="H35" i="28"/>
  <c r="K35" i="28"/>
  <c r="L35" i="28"/>
  <c r="G36" i="28"/>
  <c r="H36" i="28"/>
  <c r="K36" i="28"/>
  <c r="L36" i="28"/>
  <c r="G51" i="28"/>
  <c r="H51" i="28"/>
  <c r="K51" i="28"/>
  <c r="L51" i="28"/>
  <c r="G66" i="28"/>
  <c r="H66" i="28"/>
  <c r="K66" i="28"/>
  <c r="L66" i="28"/>
  <c r="G68" i="28"/>
  <c r="H68" i="28"/>
  <c r="K68" i="28"/>
  <c r="L68" i="28"/>
  <c r="G72" i="28"/>
  <c r="H72" i="28"/>
  <c r="K72" i="28"/>
  <c r="L72" i="28"/>
  <c r="G74" i="28"/>
  <c r="H74" i="28"/>
  <c r="K74" i="28"/>
  <c r="L74" i="28"/>
  <c r="G75" i="28"/>
  <c r="H75" i="28"/>
  <c r="K75" i="28"/>
  <c r="L75" i="28"/>
  <c r="G81" i="28"/>
  <c r="H81" i="28"/>
  <c r="K81" i="28"/>
  <c r="L81" i="28"/>
  <c r="G82" i="28"/>
  <c r="H82" i="28"/>
  <c r="K82" i="28"/>
  <c r="L82" i="28"/>
  <c r="S82" i="28"/>
  <c r="T82" i="28"/>
  <c r="E83" i="28"/>
  <c r="G83" i="28" s="1"/>
  <c r="F83" i="28"/>
  <c r="H83" i="28"/>
  <c r="I83" i="28"/>
  <c r="J83" i="28"/>
  <c r="K83" i="28" s="1"/>
  <c r="M83" i="28"/>
  <c r="O83" i="28" s="1"/>
  <c r="N83" i="28"/>
  <c r="P83" i="28"/>
  <c r="P253" i="28" s="1"/>
  <c r="Q83" i="28"/>
  <c r="R83" i="28"/>
  <c r="S83" i="28" s="1"/>
  <c r="U83" i="28"/>
  <c r="V83" i="28"/>
  <c r="W83" i="28"/>
  <c r="X83" i="28"/>
  <c r="X245" i="28" s="1"/>
  <c r="G84" i="28"/>
  <c r="H84" i="28"/>
  <c r="K84" i="28"/>
  <c r="L84" i="28"/>
  <c r="O84" i="28"/>
  <c r="P84" i="28"/>
  <c r="S84" i="28"/>
  <c r="T84" i="28"/>
  <c r="G85" i="28"/>
  <c r="H85" i="28"/>
  <c r="K85" i="28"/>
  <c r="L85" i="28"/>
  <c r="G88" i="28"/>
  <c r="H88" i="28"/>
  <c r="K88" i="28"/>
  <c r="L88" i="28"/>
  <c r="G90" i="28"/>
  <c r="H90" i="28"/>
  <c r="K90" i="28"/>
  <c r="L90" i="28"/>
  <c r="G101" i="28"/>
  <c r="H101" i="28"/>
  <c r="K101" i="28"/>
  <c r="L101" i="28"/>
  <c r="G107" i="28"/>
  <c r="H107" i="28"/>
  <c r="K107" i="28"/>
  <c r="L107" i="28"/>
  <c r="G110" i="28"/>
  <c r="H110" i="28"/>
  <c r="K110" i="28"/>
  <c r="L110" i="28"/>
  <c r="G111" i="28"/>
  <c r="H111" i="28"/>
  <c r="K111" i="28"/>
  <c r="L111" i="28"/>
  <c r="G112" i="28"/>
  <c r="H112" i="28"/>
  <c r="K112" i="28"/>
  <c r="L112" i="28"/>
  <c r="G129" i="28"/>
  <c r="H129" i="28"/>
  <c r="K129" i="28"/>
  <c r="L129" i="28"/>
  <c r="G130" i="28"/>
  <c r="H130" i="28"/>
  <c r="E138" i="28"/>
  <c r="F138" i="28"/>
  <c r="G138" i="28" s="1"/>
  <c r="G254" i="28" s="1"/>
  <c r="G266" i="28" s="1"/>
  <c r="H138" i="28"/>
  <c r="I138" i="28"/>
  <c r="J138" i="28"/>
  <c r="K138" i="28"/>
  <c r="L138" i="28"/>
  <c r="M138" i="28"/>
  <c r="O138" i="28" s="1"/>
  <c r="O254" i="28" s="1"/>
  <c r="N138" i="28"/>
  <c r="N245" i="28" s="1"/>
  <c r="P138" i="28"/>
  <c r="P254" i="28" s="1"/>
  <c r="Q138" i="28"/>
  <c r="R138" i="28"/>
  <c r="S138" i="28"/>
  <c r="T138" i="28"/>
  <c r="U138" i="28"/>
  <c r="V138" i="28"/>
  <c r="V245" i="28" s="1"/>
  <c r="W138" i="28"/>
  <c r="X138" i="28"/>
  <c r="X254" i="28" s="1"/>
  <c r="G139" i="28"/>
  <c r="H139" i="28"/>
  <c r="K139" i="28"/>
  <c r="L139" i="28"/>
  <c r="G142" i="28"/>
  <c r="H142" i="28"/>
  <c r="K142" i="28"/>
  <c r="L142" i="28"/>
  <c r="G148" i="28"/>
  <c r="H148" i="28"/>
  <c r="K148" i="28"/>
  <c r="L148" i="28"/>
  <c r="G149" i="28"/>
  <c r="H149" i="28"/>
  <c r="K149" i="28"/>
  <c r="L149" i="28"/>
  <c r="G158" i="28"/>
  <c r="H158" i="28"/>
  <c r="K158" i="28"/>
  <c r="L158" i="28"/>
  <c r="G159" i="28"/>
  <c r="H159" i="28"/>
  <c r="K159" i="28"/>
  <c r="L159" i="28"/>
  <c r="G171" i="28"/>
  <c r="H171" i="28"/>
  <c r="K171" i="28"/>
  <c r="L171" i="28"/>
  <c r="G172" i="28"/>
  <c r="H172" i="28"/>
  <c r="K172" i="28"/>
  <c r="L172" i="28"/>
  <c r="G173" i="28"/>
  <c r="H173" i="28"/>
  <c r="K173" i="28"/>
  <c r="L173" i="28"/>
  <c r="O173" i="28"/>
  <c r="P173" i="28"/>
  <c r="S173" i="28"/>
  <c r="T173" i="28"/>
  <c r="G174" i="28"/>
  <c r="H174" i="28"/>
  <c r="G177" i="28"/>
  <c r="H177" i="28"/>
  <c r="K177" i="28"/>
  <c r="L177" i="28"/>
  <c r="G180" i="28"/>
  <c r="H180" i="28"/>
  <c r="K180" i="28"/>
  <c r="L180" i="28"/>
  <c r="O180" i="28"/>
  <c r="P180" i="28"/>
  <c r="S180" i="28"/>
  <c r="T180" i="28"/>
  <c r="E182" i="28"/>
  <c r="F182" i="28"/>
  <c r="G182" i="28" s="1"/>
  <c r="G255" i="28" s="1"/>
  <c r="G267" i="28" s="1"/>
  <c r="I182" i="28"/>
  <c r="K182" i="28" s="1"/>
  <c r="K255" i="28" s="1"/>
  <c r="K267" i="28" s="1"/>
  <c r="J182" i="28"/>
  <c r="L182" i="28"/>
  <c r="L255" i="28" s="1"/>
  <c r="M182" i="28"/>
  <c r="O182" i="28" s="1"/>
  <c r="O255" i="28" s="1"/>
  <c r="N182" i="28"/>
  <c r="P182" i="28" s="1"/>
  <c r="P255" i="28" s="1"/>
  <c r="Q182" i="28"/>
  <c r="S182" i="28" s="1"/>
  <c r="S255" i="28" s="1"/>
  <c r="R182" i="28"/>
  <c r="T182" i="28"/>
  <c r="T255" i="28" s="1"/>
  <c r="U182" i="28"/>
  <c r="V182" i="28"/>
  <c r="V255" i="28" s="1"/>
  <c r="W182" i="28"/>
  <c r="X182" i="28"/>
  <c r="G183" i="28"/>
  <c r="H183" i="28"/>
  <c r="K183" i="28"/>
  <c r="L183" i="28"/>
  <c r="G187" i="28"/>
  <c r="H187" i="28"/>
  <c r="K187" i="28"/>
  <c r="L187" i="28"/>
  <c r="O188" i="28"/>
  <c r="P188" i="28"/>
  <c r="S188" i="28"/>
  <c r="T188" i="28"/>
  <c r="G192" i="28"/>
  <c r="H192" i="28"/>
  <c r="G193" i="28"/>
  <c r="H193" i="28"/>
  <c r="K193" i="28"/>
  <c r="L193" i="28"/>
  <c r="O193" i="28"/>
  <c r="P193" i="28"/>
  <c r="G217" i="28"/>
  <c r="H217" i="28"/>
  <c r="K217" i="28"/>
  <c r="L217" i="28"/>
  <c r="G219" i="28"/>
  <c r="H219" i="28"/>
  <c r="K219" i="28"/>
  <c r="L219" i="28"/>
  <c r="G227" i="28"/>
  <c r="H227" i="28"/>
  <c r="K227" i="28"/>
  <c r="L227" i="28"/>
  <c r="G236" i="28"/>
  <c r="H236" i="28"/>
  <c r="K236" i="28"/>
  <c r="L236" i="28"/>
  <c r="G237" i="28"/>
  <c r="H237" i="28"/>
  <c r="K237" i="28"/>
  <c r="L237" i="28"/>
  <c r="G238" i="28"/>
  <c r="H238" i="28"/>
  <c r="K238" i="28"/>
  <c r="L238" i="28"/>
  <c r="E244" i="28"/>
  <c r="G244" i="28" s="1"/>
  <c r="G256" i="28" s="1"/>
  <c r="G268" i="28" s="1"/>
  <c r="F244" i="28"/>
  <c r="H244" i="28" s="1"/>
  <c r="H256" i="28" s="1"/>
  <c r="I244" i="28"/>
  <c r="I245" i="28" s="1"/>
  <c r="J244" i="28"/>
  <c r="L244" i="28"/>
  <c r="L256" i="28" s="1"/>
  <c r="M244" i="28"/>
  <c r="O244" i="28" s="1"/>
  <c r="O256" i="28" s="1"/>
  <c r="N244" i="28"/>
  <c r="P244" i="28" s="1"/>
  <c r="P256" i="28" s="1"/>
  <c r="Q244" i="28"/>
  <c r="Q245" i="28" s="1"/>
  <c r="R244" i="28"/>
  <c r="T244" i="28"/>
  <c r="T256" i="28" s="1"/>
  <c r="U244" i="28"/>
  <c r="V244" i="28"/>
  <c r="V256" i="28" s="1"/>
  <c r="W244" i="28"/>
  <c r="X244" i="28"/>
  <c r="B245" i="28"/>
  <c r="C245" i="28"/>
  <c r="D245" i="28"/>
  <c r="E245" i="28"/>
  <c r="E257" i="28" s="1"/>
  <c r="M245" i="28"/>
  <c r="M257" i="28" s="1"/>
  <c r="U245" i="28"/>
  <c r="U257" i="28" s="1"/>
  <c r="W245" i="28"/>
  <c r="F310" i="28" s="1"/>
  <c r="E253" i="28"/>
  <c r="F253" i="28"/>
  <c r="H253" i="28" s="1"/>
  <c r="I253" i="28"/>
  <c r="I265" i="28" s="1"/>
  <c r="M253" i="28"/>
  <c r="N253" i="28"/>
  <c r="Q253" i="28"/>
  <c r="U253" i="28"/>
  <c r="V253" i="28"/>
  <c r="W253" i="28"/>
  <c r="E254" i="28"/>
  <c r="I254" i="28"/>
  <c r="J254" i="28"/>
  <c r="K254" i="28"/>
  <c r="L254" i="28"/>
  <c r="M254" i="28"/>
  <c r="Q254" i="28"/>
  <c r="R254" i="28"/>
  <c r="S254" i="28"/>
  <c r="T254" i="28"/>
  <c r="U254" i="28"/>
  <c r="W254" i="28"/>
  <c r="E255" i="28"/>
  <c r="I255" i="28"/>
  <c r="I267" i="28" s="1"/>
  <c r="J255" i="28"/>
  <c r="M255" i="28"/>
  <c r="Q255" i="28"/>
  <c r="R255" i="28"/>
  <c r="U255" i="28"/>
  <c r="W255" i="28"/>
  <c r="X255" i="28"/>
  <c r="E256" i="28"/>
  <c r="I256" i="28"/>
  <c r="J256" i="28"/>
  <c r="M256" i="28"/>
  <c r="Q256" i="28"/>
  <c r="R256" i="28"/>
  <c r="U256" i="28"/>
  <c r="W256" i="28"/>
  <c r="X256" i="28"/>
  <c r="E265" i="28"/>
  <c r="F265" i="28"/>
  <c r="H265" i="28" s="1"/>
  <c r="E266" i="28"/>
  <c r="I266" i="28"/>
  <c r="J266" i="28"/>
  <c r="L266" i="28" s="1"/>
  <c r="K266" i="28"/>
  <c r="E267" i="28"/>
  <c r="J267" i="28"/>
  <c r="L267" i="28" s="1"/>
  <c r="E268" i="28"/>
  <c r="I268" i="28"/>
  <c r="J268" i="28"/>
  <c r="L268" i="28" s="1"/>
  <c r="E301" i="28"/>
  <c r="E303" i="28"/>
  <c r="G312" i="28"/>
  <c r="J319" i="28"/>
  <c r="J321" i="28" s="1"/>
  <c r="L319" i="28"/>
  <c r="L321" i="28" s="1"/>
  <c r="J320" i="28"/>
  <c r="L320" i="28"/>
  <c r="F321" i="28"/>
  <c r="H321" i="28"/>
  <c r="I321" i="28"/>
  <c r="E328" i="28"/>
  <c r="F328" i="28"/>
  <c r="G328" i="28"/>
  <c r="H328" i="28"/>
  <c r="I328" i="28"/>
  <c r="J328" i="28"/>
  <c r="K328" i="28"/>
  <c r="L328" i="28"/>
  <c r="M328" i="28"/>
  <c r="N328" i="28"/>
  <c r="O328" i="28"/>
  <c r="P328" i="28"/>
  <c r="Q328" i="28"/>
  <c r="R328" i="28"/>
  <c r="S328" i="28"/>
  <c r="T328" i="28"/>
  <c r="U328" i="28"/>
  <c r="V328" i="28"/>
  <c r="W328" i="28"/>
  <c r="X328" i="28"/>
  <c r="Y328" i="28"/>
  <c r="Z328" i="28"/>
  <c r="AA328" i="28"/>
  <c r="T332" i="28"/>
  <c r="N333" i="28"/>
  <c r="T333" i="28"/>
  <c r="T334" i="28"/>
  <c r="N335" i="28"/>
  <c r="T335" i="28"/>
  <c r="H336" i="28"/>
  <c r="H338" i="28" s="1"/>
  <c r="L336" i="28"/>
  <c r="N336" i="28" s="1"/>
  <c r="M336" i="28"/>
  <c r="M339" i="28" s="1"/>
  <c r="N337" i="28"/>
  <c r="T337" i="28"/>
  <c r="L338" i="28"/>
  <c r="N332" i="28" s="1"/>
  <c r="P338" i="28"/>
  <c r="R335" i="28" s="1"/>
  <c r="L339" i="28"/>
  <c r="E345" i="28"/>
  <c r="F345" i="28"/>
  <c r="G345" i="28"/>
  <c r="H345" i="28"/>
  <c r="I345" i="28"/>
  <c r="J345" i="28"/>
  <c r="K345" i="28"/>
  <c r="L345" i="28"/>
  <c r="M345" i="28"/>
  <c r="N345" i="28"/>
  <c r="O345" i="28"/>
  <c r="P345" i="28"/>
  <c r="Q345" i="28"/>
  <c r="R345" i="28"/>
  <c r="S345" i="28"/>
  <c r="T345" i="28"/>
  <c r="U345" i="28"/>
  <c r="V345" i="28"/>
  <c r="W345" i="28"/>
  <c r="X345" i="28"/>
  <c r="Y345" i="28"/>
  <c r="Z345" i="28"/>
  <c r="AA345" i="28"/>
  <c r="K374" i="28"/>
  <c r="K375" i="28"/>
  <c r="S253" i="28" l="1"/>
  <c r="P369" i="27"/>
  <c r="S369" i="27" s="1"/>
  <c r="P373" i="27"/>
  <c r="S373" i="27" s="1"/>
  <c r="O376" i="27"/>
  <c r="P370" i="27"/>
  <c r="S370" i="27" s="1"/>
  <c r="P371" i="27"/>
  <c r="S371" i="27" s="1"/>
  <c r="P368" i="27"/>
  <c r="P372" i="27"/>
  <c r="S372" i="27" s="1"/>
  <c r="J268" i="27"/>
  <c r="L268" i="27" s="1"/>
  <c r="E269" i="28"/>
  <c r="T338" i="27"/>
  <c r="V336" i="27" s="1"/>
  <c r="E305" i="28"/>
  <c r="E304" i="28"/>
  <c r="Q257" i="28"/>
  <c r="X257" i="28"/>
  <c r="F311" i="28"/>
  <c r="O245" i="28"/>
  <c r="O253" i="28"/>
  <c r="E302" i="28"/>
  <c r="I257" i="28"/>
  <c r="I269" i="28" s="1"/>
  <c r="K245" i="28"/>
  <c r="K253" i="28"/>
  <c r="K265" i="28" s="1"/>
  <c r="P374" i="28"/>
  <c r="S374" i="28" s="1"/>
  <c r="V257" i="28"/>
  <c r="F309" i="28"/>
  <c r="O245" i="27"/>
  <c r="O256" i="27"/>
  <c r="G268" i="27" s="1"/>
  <c r="G253" i="28"/>
  <c r="G265" i="28" s="1"/>
  <c r="G245" i="28"/>
  <c r="J334" i="28"/>
  <c r="J338" i="28"/>
  <c r="J332" i="28"/>
  <c r="J333" i="28"/>
  <c r="J337" i="28"/>
  <c r="J336" i="28"/>
  <c r="J335" i="28"/>
  <c r="P245" i="28"/>
  <c r="P257" i="28" s="1"/>
  <c r="N257" i="28"/>
  <c r="F303" i="28"/>
  <c r="J335" i="27"/>
  <c r="J332" i="27"/>
  <c r="J336" i="27"/>
  <c r="J334" i="27"/>
  <c r="J338" i="27"/>
  <c r="J333" i="27"/>
  <c r="J337" i="27"/>
  <c r="H243" i="26"/>
  <c r="H255" i="26" s="1"/>
  <c r="F255" i="26"/>
  <c r="G243" i="19"/>
  <c r="G259" i="19" s="1"/>
  <c r="E259" i="19"/>
  <c r="U258" i="19"/>
  <c r="U244" i="19"/>
  <c r="K376" i="28"/>
  <c r="R338" i="28"/>
  <c r="R337" i="28"/>
  <c r="R333" i="28"/>
  <c r="N256" i="28"/>
  <c r="F256" i="28"/>
  <c r="V254" i="28"/>
  <c r="N254" i="28"/>
  <c r="F254" i="28"/>
  <c r="R253" i="28"/>
  <c r="J253" i="28"/>
  <c r="F245" i="28"/>
  <c r="P375" i="27"/>
  <c r="S375" i="27" s="1"/>
  <c r="N338" i="27"/>
  <c r="I336" i="27"/>
  <c r="I339" i="27" s="1"/>
  <c r="S244" i="27"/>
  <c r="S256" i="27" s="1"/>
  <c r="K244" i="27"/>
  <c r="K256" i="27" s="1"/>
  <c r="K268" i="27" s="1"/>
  <c r="S182" i="27"/>
  <c r="S255" i="27" s="1"/>
  <c r="T182" i="27"/>
  <c r="T255" i="27" s="1"/>
  <c r="O244" i="26"/>
  <c r="G243" i="26"/>
  <c r="G255" i="26" s="1"/>
  <c r="G267" i="26" s="1"/>
  <c r="G181" i="26"/>
  <c r="R332" i="25"/>
  <c r="R336" i="25"/>
  <c r="R337" i="25"/>
  <c r="R334" i="25"/>
  <c r="R331" i="25"/>
  <c r="R335" i="25"/>
  <c r="R333" i="25"/>
  <c r="E300" i="25"/>
  <c r="K252" i="25"/>
  <c r="K264" i="25" s="1"/>
  <c r="K244" i="25"/>
  <c r="N337" i="24"/>
  <c r="N332" i="24"/>
  <c r="N336" i="24"/>
  <c r="N334" i="24"/>
  <c r="N331" i="24"/>
  <c r="N333" i="24"/>
  <c r="E268" i="24"/>
  <c r="E304" i="21"/>
  <c r="V341" i="19"/>
  <c r="V338" i="19"/>
  <c r="H181" i="26"/>
  <c r="H254" i="26" s="1"/>
  <c r="F254" i="26"/>
  <c r="F244" i="26"/>
  <c r="H257" i="19"/>
  <c r="F269" i="19"/>
  <c r="H269" i="19" s="1"/>
  <c r="R334" i="27"/>
  <c r="T82" i="26"/>
  <c r="T252" i="26" s="1"/>
  <c r="R244" i="26"/>
  <c r="R252" i="26"/>
  <c r="U256" i="25"/>
  <c r="F307" i="25"/>
  <c r="N244" i="25"/>
  <c r="N253" i="25"/>
  <c r="P137" i="25"/>
  <c r="P253" i="25" s="1"/>
  <c r="E303" i="22"/>
  <c r="Q256" i="22"/>
  <c r="K244" i="22"/>
  <c r="K252" i="22"/>
  <c r="K264" i="22" s="1"/>
  <c r="J333" i="26"/>
  <c r="J337" i="26"/>
  <c r="J332" i="26"/>
  <c r="J336" i="26"/>
  <c r="W244" i="19"/>
  <c r="W257" i="19"/>
  <c r="N338" i="28"/>
  <c r="I336" i="28"/>
  <c r="I339" i="28" s="1"/>
  <c r="X253" i="28"/>
  <c r="S244" i="28"/>
  <c r="S256" i="28" s="1"/>
  <c r="K244" i="28"/>
  <c r="K256" i="28" s="1"/>
  <c r="N334" i="27"/>
  <c r="F308" i="27"/>
  <c r="F312" i="27" s="1"/>
  <c r="N257" i="27"/>
  <c r="F257" i="27"/>
  <c r="F269" i="27" s="1"/>
  <c r="H269" i="27" s="1"/>
  <c r="J254" i="27"/>
  <c r="J266" i="27" s="1"/>
  <c r="L266" i="27" s="1"/>
  <c r="R245" i="27"/>
  <c r="J245" i="27"/>
  <c r="K138" i="27"/>
  <c r="P369" i="26"/>
  <c r="S369" i="26" s="1"/>
  <c r="P370" i="26"/>
  <c r="S370" i="26" s="1"/>
  <c r="P367" i="26"/>
  <c r="P371" i="26"/>
  <c r="S371" i="26" s="1"/>
  <c r="I265" i="26"/>
  <c r="L265" i="26" s="1"/>
  <c r="S82" i="26"/>
  <c r="O137" i="25"/>
  <c r="O253" i="25" s="1"/>
  <c r="S252" i="25"/>
  <c r="S244" i="25"/>
  <c r="G244" i="25"/>
  <c r="K244" i="24"/>
  <c r="X244" i="26"/>
  <c r="X253" i="26"/>
  <c r="Q256" i="23"/>
  <c r="I268" i="23" s="1"/>
  <c r="E303" i="23"/>
  <c r="R334" i="28"/>
  <c r="W257" i="28"/>
  <c r="H339" i="27"/>
  <c r="R336" i="27"/>
  <c r="R332" i="27"/>
  <c r="E308" i="27"/>
  <c r="J334" i="26"/>
  <c r="P243" i="26"/>
  <c r="P255" i="26" s="1"/>
  <c r="N255" i="26"/>
  <c r="P181" i="26"/>
  <c r="P254" i="26" s="1"/>
  <c r="N254" i="26"/>
  <c r="N244" i="26"/>
  <c r="L266" i="25"/>
  <c r="K375" i="24"/>
  <c r="T181" i="20"/>
  <c r="T254" i="20" s="1"/>
  <c r="R254" i="20"/>
  <c r="R244" i="20"/>
  <c r="V254" i="26"/>
  <c r="V244" i="26"/>
  <c r="G181" i="19"/>
  <c r="G258" i="19" s="1"/>
  <c r="H181" i="19"/>
  <c r="H258" i="19" s="1"/>
  <c r="E258" i="19"/>
  <c r="E244" i="19"/>
  <c r="T336" i="28"/>
  <c r="N334" i="28"/>
  <c r="F308" i="28"/>
  <c r="N255" i="28"/>
  <c r="F255" i="28"/>
  <c r="F267" i="28" s="1"/>
  <c r="H267" i="28" s="1"/>
  <c r="R245" i="28"/>
  <c r="J245" i="28"/>
  <c r="N336" i="27"/>
  <c r="R335" i="27"/>
  <c r="N332" i="27"/>
  <c r="E310" i="27"/>
  <c r="H310" i="27" s="1"/>
  <c r="T337" i="25"/>
  <c r="V331" i="25" s="1"/>
  <c r="I266" i="25"/>
  <c r="O244" i="25"/>
  <c r="P373" i="24"/>
  <c r="S373" i="24" s="1"/>
  <c r="N255" i="24"/>
  <c r="P243" i="24"/>
  <c r="P255" i="24" s="1"/>
  <c r="O244" i="23"/>
  <c r="O253" i="23"/>
  <c r="L244" i="19"/>
  <c r="L260" i="19" s="1"/>
  <c r="H339" i="28"/>
  <c r="R336" i="28"/>
  <c r="R332" i="28"/>
  <c r="H182" i="28"/>
  <c r="H255" i="28" s="1"/>
  <c r="T83" i="28"/>
  <c r="T253" i="28" s="1"/>
  <c r="L83" i="28"/>
  <c r="L253" i="28" s="1"/>
  <c r="L82" i="26"/>
  <c r="L252" i="26" s="1"/>
  <c r="J244" i="26"/>
  <c r="J252" i="26"/>
  <c r="J264" i="26" s="1"/>
  <c r="H267" i="25"/>
  <c r="I264" i="25"/>
  <c r="L264" i="25" s="1"/>
  <c r="V244" i="25"/>
  <c r="V253" i="25"/>
  <c r="F244" i="25"/>
  <c r="F253" i="25"/>
  <c r="H137" i="25"/>
  <c r="X244" i="25"/>
  <c r="X252" i="25"/>
  <c r="I335" i="24"/>
  <c r="I338" i="24" s="1"/>
  <c r="H337" i="24"/>
  <c r="H338" i="24"/>
  <c r="R254" i="24"/>
  <c r="R244" i="24"/>
  <c r="T181" i="24"/>
  <c r="T254" i="24" s="1"/>
  <c r="U256" i="21"/>
  <c r="F307" i="21"/>
  <c r="P137" i="21"/>
  <c r="P253" i="21" s="1"/>
  <c r="N244" i="21"/>
  <c r="N253" i="21"/>
  <c r="F309" i="26"/>
  <c r="W256" i="26"/>
  <c r="G256" i="19"/>
  <c r="R338" i="27"/>
  <c r="R337" i="27"/>
  <c r="K182" i="27"/>
  <c r="K255" i="27" s="1"/>
  <c r="L182" i="27"/>
  <c r="L255" i="27" s="1"/>
  <c r="S138" i="27"/>
  <c r="N335" i="26"/>
  <c r="L337" i="26"/>
  <c r="L338" i="26"/>
  <c r="T335" i="26"/>
  <c r="K82" i="26"/>
  <c r="G265" i="25"/>
  <c r="F309" i="25"/>
  <c r="W256" i="25"/>
  <c r="T335" i="24"/>
  <c r="O243" i="24"/>
  <c r="O255" i="24" s="1"/>
  <c r="S181" i="24"/>
  <c r="F244" i="24"/>
  <c r="F252" i="24"/>
  <c r="L137" i="23"/>
  <c r="L253" i="23" s="1"/>
  <c r="J244" i="23"/>
  <c r="J253" i="23"/>
  <c r="P243" i="22"/>
  <c r="P255" i="22" s="1"/>
  <c r="N255" i="22"/>
  <c r="P181" i="22"/>
  <c r="P254" i="22" s="1"/>
  <c r="N254" i="22"/>
  <c r="N244" i="22"/>
  <c r="I268" i="21"/>
  <c r="G267" i="21"/>
  <c r="O137" i="21"/>
  <c r="O253" i="21" s="1"/>
  <c r="E300" i="20"/>
  <c r="E256" i="20"/>
  <c r="E268" i="20" s="1"/>
  <c r="U260" i="1"/>
  <c r="F311" i="1"/>
  <c r="G256" i="1"/>
  <c r="J335" i="26"/>
  <c r="M255" i="26"/>
  <c r="E255" i="26"/>
  <c r="E267" i="26" s="1"/>
  <c r="Q252" i="26"/>
  <c r="I252" i="26"/>
  <c r="U244" i="26"/>
  <c r="M244" i="26"/>
  <c r="E244" i="26"/>
  <c r="L338" i="25"/>
  <c r="L337" i="25"/>
  <c r="W252" i="25"/>
  <c r="O252" i="25"/>
  <c r="G252" i="25"/>
  <c r="R335" i="24"/>
  <c r="P181" i="24"/>
  <c r="P254" i="24" s="1"/>
  <c r="N254" i="24"/>
  <c r="G82" i="24"/>
  <c r="K375" i="23"/>
  <c r="P374" i="23" s="1"/>
  <c r="S374" i="23" s="1"/>
  <c r="T335" i="23"/>
  <c r="K137" i="23"/>
  <c r="J333" i="22"/>
  <c r="J337" i="22"/>
  <c r="J332" i="22"/>
  <c r="J336" i="22"/>
  <c r="J334" i="22"/>
  <c r="J331" i="22"/>
  <c r="I266" i="21"/>
  <c r="L266" i="21" s="1"/>
  <c r="F301" i="21"/>
  <c r="L244" i="21"/>
  <c r="L256" i="21" s="1"/>
  <c r="J256" i="21"/>
  <c r="V244" i="20"/>
  <c r="V252" i="20"/>
  <c r="H82" i="20"/>
  <c r="F244" i="20"/>
  <c r="F252" i="20"/>
  <c r="I335" i="26"/>
  <c r="I338" i="26" s="1"/>
  <c r="P370" i="25"/>
  <c r="S370" i="25" s="1"/>
  <c r="J337" i="25"/>
  <c r="N335" i="24"/>
  <c r="O181" i="24"/>
  <c r="O254" i="24" s="1"/>
  <c r="G266" i="24" s="1"/>
  <c r="J332" i="23"/>
  <c r="J336" i="23"/>
  <c r="J335" i="23"/>
  <c r="J334" i="23"/>
  <c r="J331" i="23"/>
  <c r="J337" i="23"/>
  <c r="H264" i="23"/>
  <c r="F308" i="23"/>
  <c r="V256" i="23"/>
  <c r="F300" i="23"/>
  <c r="H244" i="23"/>
  <c r="H256" i="23" s="1"/>
  <c r="F256" i="23"/>
  <c r="X244" i="23"/>
  <c r="L267" i="22"/>
  <c r="T82" i="22"/>
  <c r="T252" i="22" s="1"/>
  <c r="R244" i="22"/>
  <c r="R252" i="22"/>
  <c r="O375" i="21"/>
  <c r="P369" i="21"/>
  <c r="S369" i="21" s="1"/>
  <c r="P373" i="21"/>
  <c r="S373" i="21" s="1"/>
  <c r="P370" i="21"/>
  <c r="S370" i="21" s="1"/>
  <c r="P367" i="21"/>
  <c r="P371" i="21"/>
  <c r="S371" i="21" s="1"/>
  <c r="P374" i="21"/>
  <c r="S374" i="21" s="1"/>
  <c r="P368" i="21"/>
  <c r="S368" i="21" s="1"/>
  <c r="P372" i="21"/>
  <c r="S372" i="21" s="1"/>
  <c r="I264" i="21"/>
  <c r="L264" i="21" s="1"/>
  <c r="K244" i="21"/>
  <c r="K253" i="21"/>
  <c r="N332" i="20"/>
  <c r="N336" i="20"/>
  <c r="N334" i="20"/>
  <c r="N331" i="20"/>
  <c r="N333" i="20"/>
  <c r="N337" i="20"/>
  <c r="H337" i="20"/>
  <c r="H338" i="20"/>
  <c r="I335" i="20"/>
  <c r="I338" i="20" s="1"/>
  <c r="L243" i="20"/>
  <c r="L255" i="20" s="1"/>
  <c r="J255" i="20"/>
  <c r="G82" i="20"/>
  <c r="H83" i="27"/>
  <c r="T137" i="26"/>
  <c r="T253" i="26" s="1"/>
  <c r="L137" i="26"/>
  <c r="L253" i="26" s="1"/>
  <c r="J333" i="25"/>
  <c r="M254" i="25"/>
  <c r="E254" i="25"/>
  <c r="E266" i="25" s="1"/>
  <c r="H266" i="25" s="1"/>
  <c r="Q244" i="25"/>
  <c r="I244" i="25"/>
  <c r="P243" i="25"/>
  <c r="P255" i="25" s="1"/>
  <c r="H243" i="25"/>
  <c r="H255" i="25" s="1"/>
  <c r="P181" i="25"/>
  <c r="P254" i="25" s="1"/>
  <c r="H181" i="25"/>
  <c r="H254" i="25" s="1"/>
  <c r="T82" i="25"/>
  <c r="T252" i="25" s="1"/>
  <c r="L82" i="25"/>
  <c r="L252" i="25" s="1"/>
  <c r="N244" i="24"/>
  <c r="N252" i="24"/>
  <c r="G244" i="23"/>
  <c r="G253" i="23"/>
  <c r="G265" i="23" s="1"/>
  <c r="I267" i="22"/>
  <c r="E301" i="22"/>
  <c r="I256" i="22"/>
  <c r="V244" i="21"/>
  <c r="V253" i="21"/>
  <c r="H137" i="21"/>
  <c r="F244" i="21"/>
  <c r="F253" i="21"/>
  <c r="X244" i="21"/>
  <c r="X252" i="21"/>
  <c r="I267" i="20"/>
  <c r="X256" i="20"/>
  <c r="F310" i="20"/>
  <c r="E302" i="20"/>
  <c r="M256" i="20"/>
  <c r="J338" i="18"/>
  <c r="J335" i="18"/>
  <c r="J337" i="18"/>
  <c r="J341" i="18"/>
  <c r="J340" i="18"/>
  <c r="J336" i="18"/>
  <c r="S137" i="26"/>
  <c r="S253" i="26" s="1"/>
  <c r="K137" i="26"/>
  <c r="K253" i="26" s="1"/>
  <c r="K265" i="26" s="1"/>
  <c r="P369" i="25"/>
  <c r="S369" i="25" s="1"/>
  <c r="F255" i="24"/>
  <c r="F267" i="24" s="1"/>
  <c r="H267" i="24" s="1"/>
  <c r="H243" i="24"/>
  <c r="H255" i="24" s="1"/>
  <c r="J254" i="24"/>
  <c r="J266" i="24" s="1"/>
  <c r="L266" i="24" s="1"/>
  <c r="J244" i="24"/>
  <c r="K181" i="24"/>
  <c r="K254" i="24" s="1"/>
  <c r="F253" i="24"/>
  <c r="H137" i="24"/>
  <c r="X244" i="24"/>
  <c r="X252" i="24"/>
  <c r="O82" i="24"/>
  <c r="E266" i="23"/>
  <c r="H266" i="23" s="1"/>
  <c r="H252" i="23"/>
  <c r="E264" i="23"/>
  <c r="T137" i="23"/>
  <c r="T253" i="23" s="1"/>
  <c r="R244" i="23"/>
  <c r="R253" i="23"/>
  <c r="F309" i="22"/>
  <c r="W256" i="22"/>
  <c r="H243" i="22"/>
  <c r="H255" i="22" s="1"/>
  <c r="F255" i="22"/>
  <c r="F267" i="22" s="1"/>
  <c r="V254" i="22"/>
  <c r="V244" i="22"/>
  <c r="H181" i="22"/>
  <c r="H254" i="22" s="1"/>
  <c r="F254" i="22"/>
  <c r="F244" i="22"/>
  <c r="X244" i="22"/>
  <c r="X253" i="22"/>
  <c r="T337" i="21"/>
  <c r="V335" i="21"/>
  <c r="K267" i="21"/>
  <c r="K266" i="21"/>
  <c r="G137" i="21"/>
  <c r="G253" i="21" s="1"/>
  <c r="G265" i="21" s="1"/>
  <c r="F309" i="21"/>
  <c r="W256" i="21"/>
  <c r="O244" i="21"/>
  <c r="L181" i="20"/>
  <c r="L254" i="20" s="1"/>
  <c r="J254" i="20"/>
  <c r="J244" i="20"/>
  <c r="P371" i="19"/>
  <c r="P375" i="19"/>
  <c r="S375" i="19" s="1"/>
  <c r="P378" i="19"/>
  <c r="S378" i="19" s="1"/>
  <c r="P372" i="19"/>
  <c r="S372" i="19" s="1"/>
  <c r="P376" i="19"/>
  <c r="S376" i="19" s="1"/>
  <c r="O379" i="19"/>
  <c r="P373" i="19"/>
  <c r="S373" i="19" s="1"/>
  <c r="P374" i="19"/>
  <c r="S374" i="19" s="1"/>
  <c r="V336" i="19"/>
  <c r="E312" i="19"/>
  <c r="H312" i="19" s="1"/>
  <c r="M323" i="19" s="1"/>
  <c r="K323" i="19" s="1"/>
  <c r="E323" i="19" s="1"/>
  <c r="G323" i="19" s="1"/>
  <c r="F308" i="19"/>
  <c r="E314" i="17"/>
  <c r="H314" i="17" s="1"/>
  <c r="H338" i="26"/>
  <c r="R335" i="26"/>
  <c r="M254" i="26"/>
  <c r="E254" i="26"/>
  <c r="E266" i="26" s="1"/>
  <c r="Q244" i="26"/>
  <c r="I244" i="26"/>
  <c r="O375" i="25"/>
  <c r="G243" i="24"/>
  <c r="G255" i="24" s="1"/>
  <c r="G267" i="24" s="1"/>
  <c r="G137" i="24"/>
  <c r="G253" i="24" s="1"/>
  <c r="G265" i="24" s="1"/>
  <c r="S137" i="23"/>
  <c r="P374" i="22"/>
  <c r="S374" i="22" s="1"/>
  <c r="E267" i="22"/>
  <c r="E266" i="22"/>
  <c r="E302" i="21"/>
  <c r="F303" i="21"/>
  <c r="T244" i="21"/>
  <c r="T256" i="21" s="1"/>
  <c r="R256" i="21"/>
  <c r="K375" i="20"/>
  <c r="P374" i="20"/>
  <c r="S374" i="20" s="1"/>
  <c r="V333" i="20"/>
  <c r="I266" i="20"/>
  <c r="P82" i="20"/>
  <c r="P252" i="20" s="1"/>
  <c r="N244" i="20"/>
  <c r="N252" i="20"/>
  <c r="P373" i="15"/>
  <c r="S373" i="15" s="1"/>
  <c r="P374" i="15"/>
  <c r="S374" i="15" s="1"/>
  <c r="P371" i="15"/>
  <c r="P375" i="15"/>
  <c r="S375" i="15" s="1"/>
  <c r="P378" i="15"/>
  <c r="S378" i="15" s="1"/>
  <c r="O379" i="15"/>
  <c r="P372" i="15"/>
  <c r="S372" i="15" s="1"/>
  <c r="P376" i="15"/>
  <c r="S376" i="15" s="1"/>
  <c r="P372" i="25"/>
  <c r="S372" i="25" s="1"/>
  <c r="N253" i="24"/>
  <c r="P137" i="24"/>
  <c r="P253" i="24" s="1"/>
  <c r="V244" i="24"/>
  <c r="V252" i="24"/>
  <c r="E304" i="23"/>
  <c r="F302" i="23"/>
  <c r="P244" i="23"/>
  <c r="P256" i="23" s="1"/>
  <c r="N256" i="23"/>
  <c r="T335" i="22"/>
  <c r="L82" i="22"/>
  <c r="L252" i="22" s="1"/>
  <c r="J244" i="22"/>
  <c r="J252" i="22"/>
  <c r="R334" i="21"/>
  <c r="R331" i="21"/>
  <c r="R335" i="21"/>
  <c r="R333" i="21"/>
  <c r="R332" i="21"/>
  <c r="R336" i="21"/>
  <c r="R337" i="21"/>
  <c r="S244" i="21"/>
  <c r="S253" i="21"/>
  <c r="V337" i="20"/>
  <c r="V334" i="20"/>
  <c r="H266" i="20"/>
  <c r="T243" i="20"/>
  <c r="T255" i="20" s="1"/>
  <c r="R255" i="20"/>
  <c r="E267" i="20"/>
  <c r="H267" i="20" s="1"/>
  <c r="U256" i="20"/>
  <c r="F307" i="20"/>
  <c r="O82" i="20"/>
  <c r="N339" i="19"/>
  <c r="L341" i="19"/>
  <c r="L342" i="19"/>
  <c r="M339" i="19"/>
  <c r="M342" i="19" s="1"/>
  <c r="V339" i="19"/>
  <c r="N333" i="23"/>
  <c r="R334" i="22"/>
  <c r="N331" i="22"/>
  <c r="O243" i="22"/>
  <c r="O255" i="22" s="1"/>
  <c r="G243" i="22"/>
  <c r="G255" i="22" s="1"/>
  <c r="O181" i="22"/>
  <c r="G181" i="22"/>
  <c r="G254" i="22" s="1"/>
  <c r="J334" i="21"/>
  <c r="X254" i="20"/>
  <c r="S243" i="20"/>
  <c r="S255" i="20" s="1"/>
  <c r="K243" i="20"/>
  <c r="K255" i="20" s="1"/>
  <c r="K267" i="20" s="1"/>
  <c r="S181" i="20"/>
  <c r="K181" i="20"/>
  <c r="K254" i="20" s="1"/>
  <c r="E313" i="19"/>
  <c r="P244" i="19"/>
  <c r="P260" i="19" s="1"/>
  <c r="N260" i="19"/>
  <c r="H243" i="19"/>
  <c r="H259" i="19" s="1"/>
  <c r="S244" i="18"/>
  <c r="S257" i="18"/>
  <c r="J260" i="17"/>
  <c r="J272" i="17" s="1"/>
  <c r="E271" i="17"/>
  <c r="H271" i="17" s="1"/>
  <c r="G270" i="17"/>
  <c r="K256" i="17"/>
  <c r="G271" i="16"/>
  <c r="W258" i="16"/>
  <c r="W244" i="16"/>
  <c r="K137" i="16"/>
  <c r="K257" i="16" s="1"/>
  <c r="K269" i="16" s="1"/>
  <c r="I244" i="16"/>
  <c r="I257" i="16"/>
  <c r="L341" i="13"/>
  <c r="L342" i="13"/>
  <c r="M339" i="13"/>
  <c r="M342" i="13" s="1"/>
  <c r="F254" i="24"/>
  <c r="F266" i="24" s="1"/>
  <c r="H266" i="24" s="1"/>
  <c r="N335" i="23"/>
  <c r="R334" i="23"/>
  <c r="N331" i="23"/>
  <c r="K375" i="22"/>
  <c r="P373" i="22" s="1"/>
  <c r="S373" i="22" s="1"/>
  <c r="J332" i="21"/>
  <c r="E311" i="19"/>
  <c r="H244" i="19"/>
  <c r="H260" i="19" s="1"/>
  <c r="F260" i="19"/>
  <c r="P372" i="18"/>
  <c r="S372" i="18" s="1"/>
  <c r="P376" i="18"/>
  <c r="S376" i="18" s="1"/>
  <c r="O379" i="18"/>
  <c r="P373" i="18"/>
  <c r="S373" i="18" s="1"/>
  <c r="P374" i="18"/>
  <c r="S374" i="18" s="1"/>
  <c r="E315" i="18"/>
  <c r="O137" i="18"/>
  <c r="O257" i="18" s="1"/>
  <c r="M244" i="18"/>
  <c r="M257" i="18"/>
  <c r="G256" i="18"/>
  <c r="G268" i="18" s="1"/>
  <c r="V337" i="17"/>
  <c r="E312" i="17"/>
  <c r="H312" i="17" s="1"/>
  <c r="M323" i="17" s="1"/>
  <c r="K323" i="17" s="1"/>
  <c r="E323" i="17" s="1"/>
  <c r="G323" i="17" s="1"/>
  <c r="F308" i="17"/>
  <c r="F268" i="17"/>
  <c r="S243" i="17"/>
  <c r="S259" i="17" s="1"/>
  <c r="Q259" i="17"/>
  <c r="S181" i="17"/>
  <c r="S258" i="17" s="1"/>
  <c r="Q258" i="17"/>
  <c r="Q244" i="17"/>
  <c r="U244" i="17"/>
  <c r="U256" i="17"/>
  <c r="G82" i="17"/>
  <c r="E244" i="17"/>
  <c r="E256" i="17"/>
  <c r="H314" i="16"/>
  <c r="K270" i="16"/>
  <c r="F311" i="16"/>
  <c r="U260" i="16"/>
  <c r="E304" i="16"/>
  <c r="E260" i="16"/>
  <c r="N337" i="14"/>
  <c r="N341" i="14"/>
  <c r="N336" i="14"/>
  <c r="N340" i="14"/>
  <c r="N338" i="14"/>
  <c r="N335" i="14"/>
  <c r="N339" i="14"/>
  <c r="E304" i="14"/>
  <c r="E260" i="14"/>
  <c r="H244" i="14"/>
  <c r="H260" i="14" s="1"/>
  <c r="G244" i="14"/>
  <c r="G257" i="14"/>
  <c r="N334" i="23"/>
  <c r="P137" i="23"/>
  <c r="P253" i="23" s="1"/>
  <c r="H137" i="23"/>
  <c r="N336" i="22"/>
  <c r="J335" i="22"/>
  <c r="N332" i="22"/>
  <c r="Q254" i="22"/>
  <c r="I254" i="22"/>
  <c r="U244" i="22"/>
  <c r="M244" i="22"/>
  <c r="E244" i="22"/>
  <c r="T243" i="22"/>
  <c r="T255" i="22" s="1"/>
  <c r="L243" i="22"/>
  <c r="L255" i="22" s="1"/>
  <c r="T137" i="21"/>
  <c r="T253" i="21" s="1"/>
  <c r="L137" i="21"/>
  <c r="L253" i="21" s="1"/>
  <c r="Q244" i="20"/>
  <c r="I244" i="20"/>
  <c r="V335" i="19"/>
  <c r="V260" i="19"/>
  <c r="S82" i="19"/>
  <c r="Q244" i="19"/>
  <c r="T244" i="19" s="1"/>
  <c r="T260" i="19" s="1"/>
  <c r="Q256" i="19"/>
  <c r="P375" i="18"/>
  <c r="S375" i="18" s="1"/>
  <c r="K271" i="18"/>
  <c r="S371" i="17"/>
  <c r="F272" i="17"/>
  <c r="K379" i="16"/>
  <c r="P377" i="16" s="1"/>
  <c r="S377" i="16" s="1"/>
  <c r="T137" i="16"/>
  <c r="T257" i="16" s="1"/>
  <c r="P377" i="15"/>
  <c r="S377" i="15" s="1"/>
  <c r="L341" i="15"/>
  <c r="L342" i="15"/>
  <c r="M339" i="15"/>
  <c r="M342" i="15" s="1"/>
  <c r="V336" i="15"/>
  <c r="E314" i="15"/>
  <c r="H314" i="15" s="1"/>
  <c r="M323" i="15" s="1"/>
  <c r="K323" i="15" s="1"/>
  <c r="E323" i="15" s="1"/>
  <c r="G323" i="15" s="1"/>
  <c r="E313" i="13"/>
  <c r="J338" i="12"/>
  <c r="J335" i="12"/>
  <c r="J337" i="12"/>
  <c r="J341" i="12"/>
  <c r="J340" i="12"/>
  <c r="J336" i="12"/>
  <c r="S256" i="12"/>
  <c r="S244" i="12"/>
  <c r="S371" i="11"/>
  <c r="P379" i="11"/>
  <c r="S379" i="11" s="1"/>
  <c r="R337" i="23"/>
  <c r="R336" i="23"/>
  <c r="R332" i="23"/>
  <c r="V253" i="23"/>
  <c r="N253" i="23"/>
  <c r="F253" i="23"/>
  <c r="N337" i="22"/>
  <c r="I335" i="22"/>
  <c r="I338" i="22" s="1"/>
  <c r="S243" i="22"/>
  <c r="S255" i="22" s="1"/>
  <c r="K243" i="22"/>
  <c r="K255" i="22" s="1"/>
  <c r="S181" i="22"/>
  <c r="S254" i="22" s="1"/>
  <c r="K181" i="22"/>
  <c r="K254" i="22" s="1"/>
  <c r="J337" i="21"/>
  <c r="N333" i="21"/>
  <c r="R253" i="21"/>
  <c r="J253" i="21"/>
  <c r="J265" i="21" s="1"/>
  <c r="L265" i="21" s="1"/>
  <c r="O243" i="20"/>
  <c r="O255" i="20" s="1"/>
  <c r="G243" i="20"/>
  <c r="G255" i="20" s="1"/>
  <c r="O181" i="20"/>
  <c r="O254" i="20" s="1"/>
  <c r="G181" i="20"/>
  <c r="G254" i="20" s="1"/>
  <c r="P243" i="19"/>
  <c r="P259" i="19" s="1"/>
  <c r="P181" i="19"/>
  <c r="P258" i="19" s="1"/>
  <c r="P371" i="18"/>
  <c r="T339" i="18"/>
  <c r="K244" i="18"/>
  <c r="K257" i="18"/>
  <c r="K269" i="18" s="1"/>
  <c r="O244" i="18"/>
  <c r="O256" i="18"/>
  <c r="S256" i="17"/>
  <c r="S244" i="17"/>
  <c r="V339" i="16"/>
  <c r="T341" i="16"/>
  <c r="K271" i="16"/>
  <c r="S137" i="16"/>
  <c r="S257" i="16" s="1"/>
  <c r="Q244" i="16"/>
  <c r="Q257" i="16"/>
  <c r="J333" i="21"/>
  <c r="L271" i="19"/>
  <c r="O243" i="19"/>
  <c r="O259" i="19" s="1"/>
  <c r="M259" i="19"/>
  <c r="O181" i="19"/>
  <c r="O258" i="19" s="1"/>
  <c r="M258" i="19"/>
  <c r="M244" i="19"/>
  <c r="O256" i="19"/>
  <c r="O244" i="19"/>
  <c r="H137" i="18"/>
  <c r="T341" i="17"/>
  <c r="V336" i="17"/>
  <c r="L243" i="17"/>
  <c r="L259" i="17" s="1"/>
  <c r="L181" i="17"/>
  <c r="L258" i="17" s="1"/>
  <c r="P82" i="17"/>
  <c r="P256" i="17" s="1"/>
  <c r="E315" i="16"/>
  <c r="H312" i="16"/>
  <c r="M323" i="16" s="1"/>
  <c r="K323" i="16" s="1"/>
  <c r="E323" i="16" s="1"/>
  <c r="G323" i="16" s="1"/>
  <c r="K256" i="16"/>
  <c r="J337" i="15"/>
  <c r="J341" i="15"/>
  <c r="J336" i="15"/>
  <c r="J340" i="15"/>
  <c r="J335" i="15"/>
  <c r="V335" i="15"/>
  <c r="E311" i="13"/>
  <c r="F308" i="13"/>
  <c r="V340" i="19"/>
  <c r="U244" i="18"/>
  <c r="U257" i="18"/>
  <c r="G137" i="18"/>
  <c r="G257" i="18" s="1"/>
  <c r="G269" i="18" s="1"/>
  <c r="E244" i="18"/>
  <c r="E257" i="18"/>
  <c r="W244" i="18"/>
  <c r="W256" i="18"/>
  <c r="T244" i="17"/>
  <c r="T260" i="17" s="1"/>
  <c r="R260" i="17"/>
  <c r="K243" i="17"/>
  <c r="K259" i="17" s="1"/>
  <c r="K271" i="17" s="1"/>
  <c r="I259" i="17"/>
  <c r="I271" i="17" s="1"/>
  <c r="L271" i="17" s="1"/>
  <c r="K181" i="17"/>
  <c r="K258" i="17" s="1"/>
  <c r="I258" i="17"/>
  <c r="I244" i="17"/>
  <c r="O82" i="17"/>
  <c r="M244" i="17"/>
  <c r="P244" i="17" s="1"/>
  <c r="P260" i="17" s="1"/>
  <c r="M256" i="17"/>
  <c r="X260" i="16"/>
  <c r="F314" i="16"/>
  <c r="E306" i="16"/>
  <c r="H306" i="16" s="1"/>
  <c r="M260" i="16"/>
  <c r="S244" i="16"/>
  <c r="S256" i="16"/>
  <c r="K379" i="14"/>
  <c r="H338" i="22"/>
  <c r="R335" i="22"/>
  <c r="V337" i="19"/>
  <c r="E314" i="19"/>
  <c r="H314" i="19" s="1"/>
  <c r="I271" i="19"/>
  <c r="K270" i="19"/>
  <c r="K82" i="19"/>
  <c r="L82" i="19"/>
  <c r="L256" i="19" s="1"/>
  <c r="I244" i="19"/>
  <c r="I256" i="19"/>
  <c r="H314" i="18"/>
  <c r="M323" i="18" s="1"/>
  <c r="K323" i="18" s="1"/>
  <c r="E323" i="18" s="1"/>
  <c r="G323" i="18" s="1"/>
  <c r="E307" i="18"/>
  <c r="H307" i="18" s="1"/>
  <c r="Q260" i="18"/>
  <c r="I272" i="18" s="1"/>
  <c r="L272" i="18" s="1"/>
  <c r="K270" i="18"/>
  <c r="V335" i="17"/>
  <c r="N337" i="16"/>
  <c r="N341" i="16"/>
  <c r="N336" i="16"/>
  <c r="N340" i="16"/>
  <c r="N338" i="16"/>
  <c r="S243" i="15"/>
  <c r="S259" i="15" s="1"/>
  <c r="Q259" i="15"/>
  <c r="S181" i="15"/>
  <c r="S258" i="15" s="1"/>
  <c r="Q258" i="15"/>
  <c r="Q244" i="15"/>
  <c r="J335" i="19"/>
  <c r="N340" i="18"/>
  <c r="J339" i="18"/>
  <c r="N336" i="18"/>
  <c r="L342" i="17"/>
  <c r="L341" i="17"/>
  <c r="N339" i="17" s="1"/>
  <c r="J337" i="16"/>
  <c r="T341" i="15"/>
  <c r="V340" i="15" s="1"/>
  <c r="H244" i="15"/>
  <c r="H260" i="15" s="1"/>
  <c r="T243" i="15"/>
  <c r="T259" i="15" s="1"/>
  <c r="T181" i="15"/>
  <c r="T258" i="15" s="1"/>
  <c r="U244" i="15"/>
  <c r="U256" i="15"/>
  <c r="G82" i="15"/>
  <c r="E244" i="15"/>
  <c r="E256" i="15"/>
  <c r="H256" i="15" s="1"/>
  <c r="E315" i="14"/>
  <c r="V339" i="13"/>
  <c r="V336" i="13"/>
  <c r="G243" i="13"/>
  <c r="G259" i="13" s="1"/>
  <c r="H243" i="13"/>
  <c r="H259" i="13" s="1"/>
  <c r="E259" i="13"/>
  <c r="K82" i="13"/>
  <c r="L82" i="13"/>
  <c r="L256" i="13" s="1"/>
  <c r="I244" i="13"/>
  <c r="I256" i="13"/>
  <c r="I268" i="13" s="1"/>
  <c r="F304" i="12"/>
  <c r="F260" i="12"/>
  <c r="T181" i="19"/>
  <c r="T258" i="19" s="1"/>
  <c r="L181" i="19"/>
  <c r="L258" i="19" s="1"/>
  <c r="P82" i="19"/>
  <c r="P256" i="19" s="1"/>
  <c r="H82" i="19"/>
  <c r="T137" i="18"/>
  <c r="T257" i="18" s="1"/>
  <c r="L137" i="18"/>
  <c r="L257" i="18" s="1"/>
  <c r="H342" i="17"/>
  <c r="H341" i="17"/>
  <c r="R339" i="17"/>
  <c r="R335" i="17"/>
  <c r="E311" i="17"/>
  <c r="M258" i="17"/>
  <c r="E258" i="17"/>
  <c r="M339" i="16"/>
  <c r="M342" i="16" s="1"/>
  <c r="J335" i="16"/>
  <c r="J339" i="15"/>
  <c r="S256" i="15"/>
  <c r="K244" i="14"/>
  <c r="K256" i="14"/>
  <c r="K268" i="14" s="1"/>
  <c r="P376" i="13"/>
  <c r="S376" i="13" s="1"/>
  <c r="G181" i="13"/>
  <c r="G258" i="13" s="1"/>
  <c r="H181" i="13"/>
  <c r="H258" i="13" s="1"/>
  <c r="E258" i="13"/>
  <c r="E244" i="13"/>
  <c r="W244" i="13"/>
  <c r="W257" i="13"/>
  <c r="I271" i="12"/>
  <c r="L271" i="12" s="1"/>
  <c r="F306" i="12"/>
  <c r="P244" i="12"/>
  <c r="P260" i="12" s="1"/>
  <c r="N260" i="12"/>
  <c r="K244" i="12"/>
  <c r="K257" i="12"/>
  <c r="K269" i="12" s="1"/>
  <c r="E314" i="11"/>
  <c r="H314" i="11" s="1"/>
  <c r="J340" i="19"/>
  <c r="J336" i="19"/>
  <c r="S243" i="19"/>
  <c r="S259" i="19" s="1"/>
  <c r="K243" i="19"/>
  <c r="K259" i="19" s="1"/>
  <c r="N337" i="18"/>
  <c r="P373" i="17"/>
  <c r="S373" i="17" s="1"/>
  <c r="E313" i="17"/>
  <c r="H313" i="17" s="1"/>
  <c r="O243" i="17"/>
  <c r="O259" i="17" s="1"/>
  <c r="G243" i="17"/>
  <c r="G259" i="17" s="1"/>
  <c r="J338" i="16"/>
  <c r="F308" i="16"/>
  <c r="O137" i="16"/>
  <c r="G137" i="16"/>
  <c r="F304" i="15"/>
  <c r="F269" i="15"/>
  <c r="H269" i="15" s="1"/>
  <c r="E306" i="14"/>
  <c r="H306" i="14" s="1"/>
  <c r="M260" i="14"/>
  <c r="S137" i="14"/>
  <c r="S257" i="14" s="1"/>
  <c r="T137" i="14"/>
  <c r="T257" i="14" s="1"/>
  <c r="Q244" i="14"/>
  <c r="Q257" i="14"/>
  <c r="J337" i="13"/>
  <c r="J341" i="13"/>
  <c r="J336" i="13"/>
  <c r="J340" i="13"/>
  <c r="J335" i="13"/>
  <c r="H312" i="13"/>
  <c r="X260" i="13"/>
  <c r="F314" i="13"/>
  <c r="H314" i="13" s="1"/>
  <c r="O243" i="13"/>
  <c r="O259" i="13" s="1"/>
  <c r="P243" i="13"/>
  <c r="P259" i="13" s="1"/>
  <c r="M259" i="13"/>
  <c r="S82" i="13"/>
  <c r="T82" i="13"/>
  <c r="T256" i="13" s="1"/>
  <c r="Q244" i="13"/>
  <c r="Q256" i="13"/>
  <c r="K268" i="12"/>
  <c r="U244" i="12"/>
  <c r="U257" i="12"/>
  <c r="R337" i="19"/>
  <c r="P377" i="18"/>
  <c r="S377" i="18" s="1"/>
  <c r="H342" i="18"/>
  <c r="O379" i="17"/>
  <c r="V337" i="16"/>
  <c r="Q258" i="16"/>
  <c r="I258" i="16"/>
  <c r="U257" i="16"/>
  <c r="M257" i="16"/>
  <c r="E269" i="16" s="1"/>
  <c r="H269" i="16" s="1"/>
  <c r="F260" i="15"/>
  <c r="F272" i="15" s="1"/>
  <c r="L243" i="15"/>
  <c r="L259" i="15" s="1"/>
  <c r="L181" i="15"/>
  <c r="L258" i="15" s="1"/>
  <c r="O82" i="15"/>
  <c r="M244" i="15"/>
  <c r="M256" i="15"/>
  <c r="S256" i="14"/>
  <c r="U244" i="13"/>
  <c r="P372" i="12"/>
  <c r="S372" i="12" s="1"/>
  <c r="P376" i="12"/>
  <c r="S376" i="12" s="1"/>
  <c r="O379" i="12"/>
  <c r="P373" i="12"/>
  <c r="S373" i="12" s="1"/>
  <c r="P374" i="12"/>
  <c r="S374" i="12" s="1"/>
  <c r="H312" i="12"/>
  <c r="M323" i="12" s="1"/>
  <c r="K323" i="12" s="1"/>
  <c r="E323" i="12" s="1"/>
  <c r="G323" i="12" s="1"/>
  <c r="F312" i="12"/>
  <c r="V260" i="12"/>
  <c r="K137" i="10"/>
  <c r="K257" i="10" s="1"/>
  <c r="L137" i="10"/>
  <c r="L257" i="10" s="1"/>
  <c r="I244" i="10"/>
  <c r="L244" i="10" s="1"/>
  <c r="L260" i="10" s="1"/>
  <c r="I257" i="10"/>
  <c r="P376" i="17"/>
  <c r="S376" i="17" s="1"/>
  <c r="P372" i="17"/>
  <c r="S372" i="17" s="1"/>
  <c r="T244" i="15"/>
  <c r="T260" i="15" s="1"/>
  <c r="K243" i="15"/>
  <c r="K259" i="15" s="1"/>
  <c r="K271" i="15" s="1"/>
  <c r="I259" i="15"/>
  <c r="K181" i="15"/>
  <c r="K258" i="15" s="1"/>
  <c r="I258" i="15"/>
  <c r="I270" i="15" s="1"/>
  <c r="L270" i="15" s="1"/>
  <c r="I244" i="15"/>
  <c r="F311" i="14"/>
  <c r="H311" i="14" s="1"/>
  <c r="U260" i="14"/>
  <c r="O244" i="14"/>
  <c r="O257" i="14"/>
  <c r="J338" i="13"/>
  <c r="J272" i="13"/>
  <c r="P244" i="13"/>
  <c r="P260" i="13" s="1"/>
  <c r="N260" i="13"/>
  <c r="O181" i="13"/>
  <c r="O258" i="13" s="1"/>
  <c r="P181" i="13"/>
  <c r="P258" i="13" s="1"/>
  <c r="M258" i="13"/>
  <c r="M244" i="13"/>
  <c r="G244" i="13"/>
  <c r="G257" i="13"/>
  <c r="G269" i="13" s="1"/>
  <c r="P375" i="12"/>
  <c r="S375" i="12" s="1"/>
  <c r="T339" i="12"/>
  <c r="R339" i="19"/>
  <c r="R335" i="19"/>
  <c r="J339" i="17"/>
  <c r="L342" i="16"/>
  <c r="H342" i="15"/>
  <c r="R339" i="15"/>
  <c r="K256" i="15"/>
  <c r="K268" i="15" s="1"/>
  <c r="T341" i="14"/>
  <c r="J268" i="13"/>
  <c r="K270" i="13"/>
  <c r="P371" i="12"/>
  <c r="E305" i="12"/>
  <c r="H305" i="12" s="1"/>
  <c r="I260" i="12"/>
  <c r="I272" i="12" s="1"/>
  <c r="L272" i="12" s="1"/>
  <c r="E307" i="12"/>
  <c r="H307" i="12" s="1"/>
  <c r="Q260" i="12"/>
  <c r="P375" i="17"/>
  <c r="S375" i="17" s="1"/>
  <c r="L244" i="15"/>
  <c r="L260" i="15" s="1"/>
  <c r="H82" i="15"/>
  <c r="X260" i="14"/>
  <c r="F314" i="14"/>
  <c r="H314" i="14" s="1"/>
  <c r="M323" i="14" s="1"/>
  <c r="K323" i="14" s="1"/>
  <c r="E323" i="14" s="1"/>
  <c r="G323" i="14" s="1"/>
  <c r="G271" i="14"/>
  <c r="W258" i="14"/>
  <c r="W244" i="14"/>
  <c r="K137" i="14"/>
  <c r="K257" i="14" s="1"/>
  <c r="K269" i="14" s="1"/>
  <c r="L137" i="14"/>
  <c r="L257" i="14" s="1"/>
  <c r="I244" i="14"/>
  <c r="I257" i="14"/>
  <c r="P373" i="13"/>
  <c r="S373" i="13" s="1"/>
  <c r="P377" i="13"/>
  <c r="S377" i="13" s="1"/>
  <c r="P374" i="13"/>
  <c r="S374" i="13" s="1"/>
  <c r="P371" i="13"/>
  <c r="P375" i="13"/>
  <c r="S375" i="13" s="1"/>
  <c r="P378" i="13"/>
  <c r="S378" i="13" s="1"/>
  <c r="O379" i="13"/>
  <c r="H244" i="13"/>
  <c r="H260" i="13" s="1"/>
  <c r="F260" i="13"/>
  <c r="F272" i="13" s="1"/>
  <c r="O244" i="13"/>
  <c r="O257" i="13"/>
  <c r="G270" i="12"/>
  <c r="H342" i="14"/>
  <c r="H341" i="14"/>
  <c r="J339" i="14" s="1"/>
  <c r="R339" i="14"/>
  <c r="R335" i="14"/>
  <c r="T341" i="13"/>
  <c r="N340" i="12"/>
  <c r="J339" i="12"/>
  <c r="Q258" i="12"/>
  <c r="I258" i="12"/>
  <c r="E244" i="12"/>
  <c r="H244" i="12" s="1"/>
  <c r="H260" i="12" s="1"/>
  <c r="T243" i="12"/>
  <c r="T259" i="12" s="1"/>
  <c r="L243" i="12"/>
  <c r="L259" i="12" s="1"/>
  <c r="L181" i="12"/>
  <c r="L258" i="12" s="1"/>
  <c r="O82" i="11"/>
  <c r="P82" i="11"/>
  <c r="P256" i="11" s="1"/>
  <c r="M244" i="11"/>
  <c r="M256" i="11"/>
  <c r="T341" i="10"/>
  <c r="V339" i="10" s="1"/>
  <c r="E306" i="10"/>
  <c r="M260" i="10"/>
  <c r="S256" i="10"/>
  <c r="G256" i="10"/>
  <c r="G268" i="10" s="1"/>
  <c r="G244" i="10"/>
  <c r="P371" i="9"/>
  <c r="P372" i="9"/>
  <c r="S372" i="9" s="1"/>
  <c r="P373" i="9"/>
  <c r="S373" i="9" s="1"/>
  <c r="P374" i="9"/>
  <c r="S374" i="9" s="1"/>
  <c r="P378" i="9"/>
  <c r="S378" i="9" s="1"/>
  <c r="P376" i="9"/>
  <c r="S376" i="9" s="1"/>
  <c r="O379" i="9"/>
  <c r="M339" i="14"/>
  <c r="M342" i="14" s="1"/>
  <c r="J339" i="13"/>
  <c r="R337" i="12"/>
  <c r="W260" i="12"/>
  <c r="T137" i="12"/>
  <c r="T257" i="12" s="1"/>
  <c r="T341" i="11"/>
  <c r="V340" i="11" s="1"/>
  <c r="V339" i="11"/>
  <c r="V335" i="11"/>
  <c r="X260" i="10"/>
  <c r="F314" i="10"/>
  <c r="E313" i="9"/>
  <c r="O243" i="15"/>
  <c r="O259" i="15" s="1"/>
  <c r="G243" i="15"/>
  <c r="G259" i="15" s="1"/>
  <c r="G271" i="15" s="1"/>
  <c r="R336" i="14"/>
  <c r="E312" i="11"/>
  <c r="H312" i="11" s="1"/>
  <c r="F308" i="11"/>
  <c r="R260" i="11"/>
  <c r="K243" i="11"/>
  <c r="K259" i="11" s="1"/>
  <c r="L243" i="11"/>
  <c r="L259" i="11" s="1"/>
  <c r="I259" i="11"/>
  <c r="K181" i="11"/>
  <c r="K258" i="11" s="1"/>
  <c r="L181" i="11"/>
  <c r="L258" i="11" s="1"/>
  <c r="I258" i="11"/>
  <c r="I244" i="11"/>
  <c r="U244" i="11"/>
  <c r="U256" i="11"/>
  <c r="K256" i="11"/>
  <c r="K244" i="11"/>
  <c r="F311" i="10"/>
  <c r="U260" i="10"/>
  <c r="G271" i="10"/>
  <c r="W258" i="10"/>
  <c r="W244" i="10"/>
  <c r="F305" i="10"/>
  <c r="J260" i="10"/>
  <c r="S137" i="10"/>
  <c r="S257" i="10" s="1"/>
  <c r="T137" i="10"/>
  <c r="T257" i="10" s="1"/>
  <c r="Q244" i="10"/>
  <c r="T244" i="10" s="1"/>
  <c r="T260" i="10" s="1"/>
  <c r="Q257" i="10"/>
  <c r="O256" i="10"/>
  <c r="O244" i="10"/>
  <c r="P375" i="9"/>
  <c r="S375" i="9" s="1"/>
  <c r="P371" i="7"/>
  <c r="P375" i="7"/>
  <c r="S375" i="7" s="1"/>
  <c r="P378" i="7"/>
  <c r="S378" i="7" s="1"/>
  <c r="P372" i="7"/>
  <c r="S372" i="7" s="1"/>
  <c r="P376" i="7"/>
  <c r="S376" i="7" s="1"/>
  <c r="O379" i="7"/>
  <c r="P373" i="7"/>
  <c r="S373" i="7" s="1"/>
  <c r="P374" i="7"/>
  <c r="S374" i="7" s="1"/>
  <c r="V337" i="14"/>
  <c r="T137" i="13"/>
  <c r="T257" i="13" s="1"/>
  <c r="P377" i="12"/>
  <c r="S377" i="12" s="1"/>
  <c r="H342" i="12"/>
  <c r="R339" i="12"/>
  <c r="R335" i="12"/>
  <c r="Q257" i="12"/>
  <c r="I269" i="12" s="1"/>
  <c r="L269" i="12" s="1"/>
  <c r="P243" i="12"/>
  <c r="P259" i="12" s="1"/>
  <c r="H243" i="12"/>
  <c r="H259" i="12" s="1"/>
  <c r="P181" i="12"/>
  <c r="P258" i="12" s="1"/>
  <c r="H181" i="12"/>
  <c r="H258" i="12" s="1"/>
  <c r="H137" i="12"/>
  <c r="F272" i="11"/>
  <c r="P244" i="11"/>
  <c r="P260" i="11" s="1"/>
  <c r="O256" i="8"/>
  <c r="L244" i="11"/>
  <c r="L260" i="11" s="1"/>
  <c r="J260" i="11"/>
  <c r="J272" i="11" s="1"/>
  <c r="G271" i="11"/>
  <c r="G270" i="11"/>
  <c r="G82" i="11"/>
  <c r="H82" i="11"/>
  <c r="E244" i="11"/>
  <c r="E256" i="11"/>
  <c r="E268" i="11" s="1"/>
  <c r="P378" i="10"/>
  <c r="S378" i="10" s="1"/>
  <c r="E304" i="10"/>
  <c r="E260" i="10"/>
  <c r="E272" i="10" s="1"/>
  <c r="K256" i="10"/>
  <c r="K268" i="10" s="1"/>
  <c r="L342" i="14"/>
  <c r="H342" i="13"/>
  <c r="R339" i="13"/>
  <c r="R335" i="13"/>
  <c r="S256" i="11"/>
  <c r="K379" i="10"/>
  <c r="P377" i="10"/>
  <c r="S377" i="10" s="1"/>
  <c r="F307" i="10"/>
  <c r="R260" i="10"/>
  <c r="F270" i="10"/>
  <c r="H270" i="10" s="1"/>
  <c r="H257" i="9"/>
  <c r="F269" i="9"/>
  <c r="H269" i="9" s="1"/>
  <c r="G243" i="9"/>
  <c r="G259" i="9" s="1"/>
  <c r="G271" i="9" s="1"/>
  <c r="E259" i="9"/>
  <c r="E271" i="9" s="1"/>
  <c r="H271" i="9" s="1"/>
  <c r="U258" i="9"/>
  <c r="U244" i="9"/>
  <c r="G181" i="9"/>
  <c r="G258" i="9" s="1"/>
  <c r="E258" i="9"/>
  <c r="E244" i="9"/>
  <c r="W244" i="9"/>
  <c r="W257" i="9"/>
  <c r="S82" i="9"/>
  <c r="Q244" i="9"/>
  <c r="Q256" i="9"/>
  <c r="R341" i="12"/>
  <c r="R340" i="12"/>
  <c r="L268" i="11"/>
  <c r="F270" i="11"/>
  <c r="H270" i="11" s="1"/>
  <c r="H256" i="11"/>
  <c r="F268" i="11"/>
  <c r="S243" i="11"/>
  <c r="S259" i="11" s="1"/>
  <c r="T243" i="11"/>
  <c r="T259" i="11" s="1"/>
  <c r="Q259" i="11"/>
  <c r="S181" i="11"/>
  <c r="S258" i="11" s="1"/>
  <c r="T181" i="11"/>
  <c r="T258" i="11" s="1"/>
  <c r="Q258" i="11"/>
  <c r="Q244" i="11"/>
  <c r="L341" i="9"/>
  <c r="L342" i="9"/>
  <c r="M339" i="9"/>
  <c r="M342" i="9" s="1"/>
  <c r="L341" i="11"/>
  <c r="N339" i="11" s="1"/>
  <c r="R337" i="11"/>
  <c r="H342" i="10"/>
  <c r="H341" i="10"/>
  <c r="R339" i="10"/>
  <c r="R335" i="10"/>
  <c r="P243" i="10"/>
  <c r="P259" i="10" s="1"/>
  <c r="H243" i="10"/>
  <c r="H259" i="10" s="1"/>
  <c r="P181" i="10"/>
  <c r="P258" i="10" s="1"/>
  <c r="H181" i="10"/>
  <c r="H258" i="10" s="1"/>
  <c r="N260" i="9"/>
  <c r="H243" i="9"/>
  <c r="H259" i="9" s="1"/>
  <c r="H181" i="9"/>
  <c r="H258" i="9" s="1"/>
  <c r="T82" i="9"/>
  <c r="T256" i="9" s="1"/>
  <c r="M323" i="8"/>
  <c r="K323" i="8" s="1"/>
  <c r="E323" i="8" s="1"/>
  <c r="G323" i="8" s="1"/>
  <c r="S256" i="8"/>
  <c r="S244" i="8"/>
  <c r="T341" i="7"/>
  <c r="V339" i="7"/>
  <c r="F307" i="7"/>
  <c r="R260" i="7"/>
  <c r="I259" i="7"/>
  <c r="K243" i="7"/>
  <c r="K259" i="7" s="1"/>
  <c r="K271" i="7" s="1"/>
  <c r="K181" i="7"/>
  <c r="K258" i="7" s="1"/>
  <c r="I258" i="7"/>
  <c r="K82" i="7"/>
  <c r="L82" i="7"/>
  <c r="L256" i="7" s="1"/>
  <c r="I244" i="7"/>
  <c r="I256" i="7"/>
  <c r="H342" i="11"/>
  <c r="H341" i="11"/>
  <c r="R339" i="11"/>
  <c r="R335" i="11"/>
  <c r="E311" i="11"/>
  <c r="N338" i="10"/>
  <c r="J337" i="9"/>
  <c r="J336" i="9"/>
  <c r="J340" i="9"/>
  <c r="J335" i="9"/>
  <c r="H244" i="9"/>
  <c r="H260" i="9" s="1"/>
  <c r="F260" i="9"/>
  <c r="F272" i="9" s="1"/>
  <c r="U244" i="8"/>
  <c r="U257" i="8"/>
  <c r="E312" i="7"/>
  <c r="H312" i="7" s="1"/>
  <c r="J260" i="5"/>
  <c r="J272" i="5" s="1"/>
  <c r="F305" i="5"/>
  <c r="G243" i="5"/>
  <c r="G259" i="5" s="1"/>
  <c r="E259" i="5"/>
  <c r="U258" i="5"/>
  <c r="U244" i="5"/>
  <c r="G181" i="5"/>
  <c r="G258" i="5" s="1"/>
  <c r="H181" i="5"/>
  <c r="H258" i="5" s="1"/>
  <c r="E258" i="5"/>
  <c r="E244" i="5"/>
  <c r="W244" i="5"/>
  <c r="W257" i="5"/>
  <c r="G256" i="5"/>
  <c r="G268" i="5" s="1"/>
  <c r="G244" i="5"/>
  <c r="P373" i="11"/>
  <c r="S373" i="11" s="1"/>
  <c r="R338" i="11"/>
  <c r="E313" i="11"/>
  <c r="H313" i="11" s="1"/>
  <c r="V244" i="10"/>
  <c r="N244" i="10"/>
  <c r="F244" i="10"/>
  <c r="J341" i="9"/>
  <c r="F304" i="9"/>
  <c r="G269" i="9"/>
  <c r="O256" i="9"/>
  <c r="P379" i="8"/>
  <c r="S379" i="8" s="1"/>
  <c r="S371" i="8"/>
  <c r="H137" i="8"/>
  <c r="T82" i="12"/>
  <c r="T256" i="12" s="1"/>
  <c r="L82" i="12"/>
  <c r="L256" i="12" s="1"/>
  <c r="O379" i="11"/>
  <c r="N340" i="10"/>
  <c r="J339" i="10"/>
  <c r="N336" i="10"/>
  <c r="T243" i="10"/>
  <c r="T259" i="10" s="1"/>
  <c r="L243" i="10"/>
  <c r="L259" i="10" s="1"/>
  <c r="T181" i="10"/>
  <c r="T258" i="10" s="1"/>
  <c r="L181" i="10"/>
  <c r="L258" i="10" s="1"/>
  <c r="P82" i="10"/>
  <c r="P256" i="10" s="1"/>
  <c r="H82" i="10"/>
  <c r="F312" i="9"/>
  <c r="J338" i="8"/>
  <c r="J335" i="8"/>
  <c r="J337" i="8"/>
  <c r="J341" i="8"/>
  <c r="G137" i="8"/>
  <c r="G257" i="8" s="1"/>
  <c r="G269" i="8" s="1"/>
  <c r="E244" i="8"/>
  <c r="E257" i="8"/>
  <c r="H257" i="8" s="1"/>
  <c r="W244" i="8"/>
  <c r="W256" i="8"/>
  <c r="V335" i="7"/>
  <c r="E311" i="7"/>
  <c r="P376" i="11"/>
  <c r="S376" i="11" s="1"/>
  <c r="P372" i="11"/>
  <c r="S372" i="11" s="1"/>
  <c r="R341" i="11"/>
  <c r="R340" i="11"/>
  <c r="N341" i="10"/>
  <c r="K243" i="10"/>
  <c r="K259" i="10" s="1"/>
  <c r="K271" i="10" s="1"/>
  <c r="S181" i="10"/>
  <c r="S258" i="10" s="1"/>
  <c r="K181" i="10"/>
  <c r="K258" i="10" s="1"/>
  <c r="O243" i="9"/>
  <c r="O259" i="9" s="1"/>
  <c r="M259" i="9"/>
  <c r="O181" i="9"/>
  <c r="O258" i="9" s="1"/>
  <c r="M258" i="9"/>
  <c r="M244" i="9"/>
  <c r="K82" i="9"/>
  <c r="I244" i="9"/>
  <c r="I256" i="9"/>
  <c r="I268" i="9" s="1"/>
  <c r="L268" i="9" s="1"/>
  <c r="H314" i="8"/>
  <c r="H244" i="8"/>
  <c r="H260" i="8" s="1"/>
  <c r="K256" i="8"/>
  <c r="K244" i="8"/>
  <c r="E305" i="6"/>
  <c r="H305" i="6" s="1"/>
  <c r="I260" i="6"/>
  <c r="L244" i="6"/>
  <c r="L260" i="6" s="1"/>
  <c r="O256" i="6"/>
  <c r="P377" i="9"/>
  <c r="S377" i="9" s="1"/>
  <c r="J338" i="9"/>
  <c r="G271" i="8"/>
  <c r="G256" i="8"/>
  <c r="M323" i="6"/>
  <c r="K323" i="6" s="1"/>
  <c r="E323" i="6" s="1"/>
  <c r="G323" i="6" s="1"/>
  <c r="P375" i="11"/>
  <c r="S375" i="11" s="1"/>
  <c r="T339" i="9"/>
  <c r="H314" i="9"/>
  <c r="J270" i="9"/>
  <c r="L270" i="9" s="1"/>
  <c r="T244" i="9"/>
  <c r="T260" i="9" s="1"/>
  <c r="K271" i="9"/>
  <c r="K270" i="9"/>
  <c r="G256" i="9"/>
  <c r="G268" i="9" s="1"/>
  <c r="T339" i="8"/>
  <c r="O137" i="8"/>
  <c r="O257" i="8" s="1"/>
  <c r="M244" i="8"/>
  <c r="P244" i="8" s="1"/>
  <c r="P260" i="8" s="1"/>
  <c r="M257" i="8"/>
  <c r="V337" i="7"/>
  <c r="J339" i="8"/>
  <c r="M259" i="8"/>
  <c r="E259" i="8"/>
  <c r="E271" i="8" s="1"/>
  <c r="H271" i="8" s="1"/>
  <c r="Q258" i="8"/>
  <c r="I258" i="8"/>
  <c r="Q256" i="8"/>
  <c r="I256" i="8"/>
  <c r="I268" i="8" s="1"/>
  <c r="L268" i="8" s="1"/>
  <c r="L342" i="7"/>
  <c r="L341" i="7"/>
  <c r="L243" i="7"/>
  <c r="L259" i="7" s="1"/>
  <c r="L181" i="7"/>
  <c r="L258" i="7" s="1"/>
  <c r="S371" i="5"/>
  <c r="J339" i="9"/>
  <c r="E312" i="9"/>
  <c r="H312" i="9" s="1"/>
  <c r="T181" i="9"/>
  <c r="T258" i="9" s="1"/>
  <c r="L181" i="9"/>
  <c r="L258" i="9" s="1"/>
  <c r="L342" i="8"/>
  <c r="L341" i="8"/>
  <c r="P377" i="7"/>
  <c r="S377" i="7" s="1"/>
  <c r="H342" i="7"/>
  <c r="H341" i="7"/>
  <c r="R339" i="7"/>
  <c r="H243" i="7"/>
  <c r="H259" i="7" s="1"/>
  <c r="H181" i="7"/>
  <c r="H258" i="7" s="1"/>
  <c r="E315" i="6"/>
  <c r="H137" i="6"/>
  <c r="I339" i="9"/>
  <c r="I342" i="9" s="1"/>
  <c r="F314" i="9"/>
  <c r="P374" i="8"/>
  <c r="S374" i="8" s="1"/>
  <c r="N260" i="8"/>
  <c r="F260" i="8"/>
  <c r="F272" i="8" s="1"/>
  <c r="L244" i="7"/>
  <c r="L260" i="7" s="1"/>
  <c r="G243" i="7"/>
  <c r="G259" i="7" s="1"/>
  <c r="E259" i="7"/>
  <c r="G181" i="7"/>
  <c r="G258" i="7" s="1"/>
  <c r="G270" i="7" s="1"/>
  <c r="E258" i="7"/>
  <c r="E270" i="7" s="1"/>
  <c r="H270" i="7" s="1"/>
  <c r="W244" i="7"/>
  <c r="W257" i="7"/>
  <c r="E268" i="7"/>
  <c r="H268" i="7" s="1"/>
  <c r="J338" i="6"/>
  <c r="J335" i="6"/>
  <c r="J337" i="6"/>
  <c r="J341" i="6"/>
  <c r="U244" i="6"/>
  <c r="U257" i="6"/>
  <c r="G137" i="6"/>
  <c r="G257" i="6" s="1"/>
  <c r="E244" i="6"/>
  <c r="E257" i="6"/>
  <c r="W244" i="6"/>
  <c r="W256" i="6"/>
  <c r="F268" i="5"/>
  <c r="H268" i="5" s="1"/>
  <c r="H256" i="5"/>
  <c r="T137" i="9"/>
  <c r="T257" i="9" s="1"/>
  <c r="L137" i="9"/>
  <c r="L257" i="9" s="1"/>
  <c r="H342" i="8"/>
  <c r="R339" i="8"/>
  <c r="E311" i="8"/>
  <c r="M258" i="8"/>
  <c r="E258" i="8"/>
  <c r="E270" i="8" s="1"/>
  <c r="H270" i="8" s="1"/>
  <c r="Q244" i="8"/>
  <c r="I244" i="8"/>
  <c r="T82" i="8"/>
  <c r="T256" i="8" s="1"/>
  <c r="L82" i="8"/>
  <c r="L256" i="8" s="1"/>
  <c r="T243" i="7"/>
  <c r="T259" i="7" s="1"/>
  <c r="T181" i="7"/>
  <c r="T258" i="7" s="1"/>
  <c r="T82" i="7"/>
  <c r="T256" i="7" s="1"/>
  <c r="P372" i="6"/>
  <c r="S372" i="6" s="1"/>
  <c r="P376" i="6"/>
  <c r="S376" i="6" s="1"/>
  <c r="O379" i="6"/>
  <c r="P373" i="6"/>
  <c r="S373" i="6" s="1"/>
  <c r="P374" i="6"/>
  <c r="S374" i="6" s="1"/>
  <c r="S137" i="9"/>
  <c r="S257" i="9" s="1"/>
  <c r="K137" i="9"/>
  <c r="K257" i="9" s="1"/>
  <c r="P373" i="8"/>
  <c r="S373" i="8" s="1"/>
  <c r="E313" i="8"/>
  <c r="E313" i="7"/>
  <c r="J260" i="7"/>
  <c r="J272" i="7" s="1"/>
  <c r="Q259" i="7"/>
  <c r="S243" i="7"/>
  <c r="S259" i="7" s="1"/>
  <c r="S181" i="7"/>
  <c r="S258" i="7" s="1"/>
  <c r="Q258" i="7"/>
  <c r="S82" i="7"/>
  <c r="Q244" i="7"/>
  <c r="Q256" i="7"/>
  <c r="E307" i="6"/>
  <c r="H307" i="6" s="1"/>
  <c r="Q260" i="6"/>
  <c r="T339" i="5"/>
  <c r="E314" i="5"/>
  <c r="H314" i="5" s="1"/>
  <c r="H342" i="9"/>
  <c r="R339" i="9"/>
  <c r="O379" i="8"/>
  <c r="F260" i="7"/>
  <c r="F272" i="7" s="1"/>
  <c r="H256" i="7"/>
  <c r="P243" i="7"/>
  <c r="P259" i="7" s="1"/>
  <c r="P181" i="7"/>
  <c r="P258" i="7" s="1"/>
  <c r="P371" i="6"/>
  <c r="J340" i="6"/>
  <c r="T339" i="6"/>
  <c r="P137" i="6"/>
  <c r="P257" i="6" s="1"/>
  <c r="T341" i="3"/>
  <c r="V339" i="3" s="1"/>
  <c r="P376" i="8"/>
  <c r="S376" i="8" s="1"/>
  <c r="O243" i="7"/>
  <c r="O259" i="7" s="1"/>
  <c r="M259" i="7"/>
  <c r="O181" i="7"/>
  <c r="O258" i="7" s="1"/>
  <c r="M258" i="7"/>
  <c r="G269" i="7"/>
  <c r="G270" i="6"/>
  <c r="O137" i="6"/>
  <c r="O257" i="6" s="1"/>
  <c r="M244" i="6"/>
  <c r="M257" i="6"/>
  <c r="G244" i="6"/>
  <c r="G256" i="6"/>
  <c r="G268" i="6" s="1"/>
  <c r="U244" i="4"/>
  <c r="U257" i="4"/>
  <c r="G137" i="4"/>
  <c r="G257" i="4" s="1"/>
  <c r="E244" i="4"/>
  <c r="E257" i="4"/>
  <c r="H257" i="4" s="1"/>
  <c r="W244" i="4"/>
  <c r="W256" i="4"/>
  <c r="N340" i="6"/>
  <c r="J339" i="6"/>
  <c r="N336" i="6"/>
  <c r="L342" i="5"/>
  <c r="L341" i="5"/>
  <c r="H243" i="5"/>
  <c r="H259" i="5" s="1"/>
  <c r="J338" i="4"/>
  <c r="J335" i="4"/>
  <c r="J337" i="4"/>
  <c r="J341" i="4"/>
  <c r="E307" i="4"/>
  <c r="H307" i="4" s="1"/>
  <c r="Q260" i="4"/>
  <c r="H137" i="4"/>
  <c r="O244" i="4"/>
  <c r="O256" i="4"/>
  <c r="P137" i="3"/>
  <c r="P257" i="3" s="1"/>
  <c r="N257" i="3"/>
  <c r="F269" i="3" s="1"/>
  <c r="H269" i="3" s="1"/>
  <c r="N244" i="3"/>
  <c r="O137" i="3"/>
  <c r="M260" i="2"/>
  <c r="E306" i="2"/>
  <c r="U244" i="7"/>
  <c r="M244" i="7"/>
  <c r="P244" i="7" s="1"/>
  <c r="P260" i="7" s="1"/>
  <c r="E244" i="7"/>
  <c r="H244" i="7" s="1"/>
  <c r="H260" i="7" s="1"/>
  <c r="H82" i="7"/>
  <c r="T137" i="6"/>
  <c r="T257" i="6" s="1"/>
  <c r="L137" i="6"/>
  <c r="L257" i="6" s="1"/>
  <c r="P377" i="5"/>
  <c r="S377" i="5" s="1"/>
  <c r="J337" i="5"/>
  <c r="E311" i="5"/>
  <c r="H244" i="5"/>
  <c r="H260" i="5" s="1"/>
  <c r="P372" i="4"/>
  <c r="S372" i="4" s="1"/>
  <c r="P376" i="4"/>
  <c r="S376" i="4" s="1"/>
  <c r="O379" i="4"/>
  <c r="P373" i="4"/>
  <c r="S373" i="4" s="1"/>
  <c r="P374" i="4"/>
  <c r="S374" i="4" s="1"/>
  <c r="G268" i="3"/>
  <c r="H181" i="3"/>
  <c r="H258" i="3" s="1"/>
  <c r="F258" i="3"/>
  <c r="F270" i="3" s="1"/>
  <c r="H270" i="3" s="1"/>
  <c r="F244" i="3"/>
  <c r="G181" i="3"/>
  <c r="G258" i="3" s="1"/>
  <c r="X257" i="3"/>
  <c r="X244" i="3"/>
  <c r="O82" i="7"/>
  <c r="G82" i="7"/>
  <c r="N337" i="6"/>
  <c r="S137" i="6"/>
  <c r="K137" i="6"/>
  <c r="P373" i="5"/>
  <c r="S373" i="5" s="1"/>
  <c r="E313" i="5"/>
  <c r="S82" i="5"/>
  <c r="Q244" i="5"/>
  <c r="Q256" i="5"/>
  <c r="P375" i="4"/>
  <c r="S375" i="4" s="1"/>
  <c r="T339" i="4"/>
  <c r="P244" i="4"/>
  <c r="P260" i="4" s="1"/>
  <c r="S244" i="4"/>
  <c r="S257" i="4"/>
  <c r="K379" i="1"/>
  <c r="P378" i="1" s="1"/>
  <c r="S378" i="1" s="1"/>
  <c r="P377" i="6"/>
  <c r="S377" i="6" s="1"/>
  <c r="H342" i="6"/>
  <c r="Q257" i="6"/>
  <c r="I257" i="6"/>
  <c r="O379" i="5"/>
  <c r="P243" i="5"/>
  <c r="P259" i="5" s="1"/>
  <c r="S371" i="4"/>
  <c r="P137" i="4"/>
  <c r="P257" i="4" s="1"/>
  <c r="H257" i="2"/>
  <c r="F269" i="2"/>
  <c r="H269" i="2" s="1"/>
  <c r="G269" i="2"/>
  <c r="O256" i="2"/>
  <c r="P376" i="5"/>
  <c r="S376" i="5" s="1"/>
  <c r="P372" i="5"/>
  <c r="S372" i="5" s="1"/>
  <c r="O243" i="5"/>
  <c r="O259" i="5" s="1"/>
  <c r="M259" i="5"/>
  <c r="O181" i="5"/>
  <c r="O258" i="5" s="1"/>
  <c r="P181" i="5"/>
  <c r="P258" i="5" s="1"/>
  <c r="M258" i="5"/>
  <c r="M244" i="5"/>
  <c r="P244" i="5" s="1"/>
  <c r="P260" i="5" s="1"/>
  <c r="O256" i="5"/>
  <c r="O137" i="4"/>
  <c r="O257" i="4" s="1"/>
  <c r="M244" i="4"/>
  <c r="M257" i="4"/>
  <c r="V335" i="3"/>
  <c r="F313" i="3"/>
  <c r="W260" i="3"/>
  <c r="G243" i="2"/>
  <c r="G259" i="2" s="1"/>
  <c r="H243" i="2"/>
  <c r="H259" i="2" s="1"/>
  <c r="E259" i="2"/>
  <c r="E271" i="2" s="1"/>
  <c r="H271" i="2" s="1"/>
  <c r="U258" i="2"/>
  <c r="U244" i="2"/>
  <c r="F260" i="5"/>
  <c r="F272" i="5" s="1"/>
  <c r="L82" i="5"/>
  <c r="L256" i="5" s="1"/>
  <c r="M323" i="4"/>
  <c r="K323" i="4" s="1"/>
  <c r="E323" i="4" s="1"/>
  <c r="G323" i="4" s="1"/>
  <c r="E305" i="4"/>
  <c r="H305" i="4" s="1"/>
  <c r="I260" i="4"/>
  <c r="I272" i="4" s="1"/>
  <c r="L272" i="4" s="1"/>
  <c r="V244" i="3"/>
  <c r="V259" i="3"/>
  <c r="P378" i="5"/>
  <c r="S378" i="5" s="1"/>
  <c r="P375" i="5"/>
  <c r="S375" i="5" s="1"/>
  <c r="K82" i="5"/>
  <c r="I244" i="5"/>
  <c r="I256" i="5"/>
  <c r="I268" i="5" s="1"/>
  <c r="L268" i="5" s="1"/>
  <c r="E315" i="4"/>
  <c r="K244" i="4"/>
  <c r="K257" i="4"/>
  <c r="G244" i="4"/>
  <c r="G256" i="4"/>
  <c r="G268" i="4" s="1"/>
  <c r="G244" i="3"/>
  <c r="K256" i="3"/>
  <c r="K268" i="3" s="1"/>
  <c r="N340" i="4"/>
  <c r="J339" i="4"/>
  <c r="N336" i="4"/>
  <c r="G268" i="2"/>
  <c r="P244" i="2"/>
  <c r="P260" i="2" s="1"/>
  <c r="N260" i="2"/>
  <c r="V244" i="1"/>
  <c r="V256" i="1"/>
  <c r="H82" i="1"/>
  <c r="F244" i="1"/>
  <c r="F256" i="1"/>
  <c r="L243" i="5"/>
  <c r="L259" i="5" s="1"/>
  <c r="T181" i="5"/>
  <c r="T258" i="5" s="1"/>
  <c r="L181" i="5"/>
  <c r="L258" i="5" s="1"/>
  <c r="P82" i="5"/>
  <c r="P256" i="5" s="1"/>
  <c r="H82" i="5"/>
  <c r="T137" i="4"/>
  <c r="T257" i="4" s="1"/>
  <c r="L137" i="4"/>
  <c r="L257" i="4" s="1"/>
  <c r="H342" i="3"/>
  <c r="H341" i="3"/>
  <c r="J339" i="3" s="1"/>
  <c r="R339" i="3"/>
  <c r="R335" i="3"/>
  <c r="W259" i="3"/>
  <c r="O181" i="3"/>
  <c r="O258" i="3" s="1"/>
  <c r="L82" i="3"/>
  <c r="L256" i="3" s="1"/>
  <c r="J244" i="3"/>
  <c r="V336" i="2"/>
  <c r="V340" i="2"/>
  <c r="V341" i="2"/>
  <c r="H137" i="2"/>
  <c r="T243" i="1"/>
  <c r="T259" i="1" s="1"/>
  <c r="R259" i="1"/>
  <c r="T181" i="1"/>
  <c r="T258" i="1" s="1"/>
  <c r="R258" i="1"/>
  <c r="R244" i="1"/>
  <c r="S243" i="5"/>
  <c r="S259" i="5" s="1"/>
  <c r="K243" i="5"/>
  <c r="K259" i="5" s="1"/>
  <c r="N337" i="4"/>
  <c r="N339" i="3"/>
  <c r="N335" i="3"/>
  <c r="R338" i="2"/>
  <c r="R335" i="2"/>
  <c r="R339" i="2"/>
  <c r="M339" i="2"/>
  <c r="M342" i="2" s="1"/>
  <c r="N339" i="2"/>
  <c r="R337" i="2"/>
  <c r="E311" i="2"/>
  <c r="J272" i="2"/>
  <c r="O243" i="2"/>
  <c r="O259" i="2" s="1"/>
  <c r="P243" i="2"/>
  <c r="P259" i="2" s="1"/>
  <c r="W244" i="2"/>
  <c r="P377" i="4"/>
  <c r="S377" i="4" s="1"/>
  <c r="H342" i="4"/>
  <c r="R339" i="4"/>
  <c r="N338" i="3"/>
  <c r="M259" i="3"/>
  <c r="E271" i="3" s="1"/>
  <c r="H271" i="3" s="1"/>
  <c r="I257" i="3"/>
  <c r="K137" i="3"/>
  <c r="K257" i="3" s="1"/>
  <c r="L137" i="3"/>
  <c r="L257" i="3" s="1"/>
  <c r="T82" i="3"/>
  <c r="T256" i="3" s="1"/>
  <c r="R244" i="3"/>
  <c r="N336" i="1"/>
  <c r="N340" i="1"/>
  <c r="N338" i="1"/>
  <c r="N335" i="1"/>
  <c r="N337" i="1"/>
  <c r="J339" i="1"/>
  <c r="H341" i="1"/>
  <c r="H342" i="1"/>
  <c r="P82" i="1"/>
  <c r="P256" i="1" s="1"/>
  <c r="N244" i="1"/>
  <c r="N256" i="1"/>
  <c r="N335" i="4"/>
  <c r="K379" i="3"/>
  <c r="P377" i="3" s="1"/>
  <c r="S377" i="3" s="1"/>
  <c r="M244" i="3"/>
  <c r="K379" i="2"/>
  <c r="N338" i="2"/>
  <c r="N335" i="2"/>
  <c r="N337" i="2"/>
  <c r="F260" i="2"/>
  <c r="F272" i="2" s="1"/>
  <c r="G181" i="2"/>
  <c r="G258" i="2" s="1"/>
  <c r="G270" i="2" s="1"/>
  <c r="H181" i="2"/>
  <c r="H258" i="2" s="1"/>
  <c r="E258" i="2"/>
  <c r="K82" i="2"/>
  <c r="L82" i="2"/>
  <c r="L256" i="2" s="1"/>
  <c r="I244" i="2"/>
  <c r="O82" i="1"/>
  <c r="N340" i="3"/>
  <c r="N336" i="3"/>
  <c r="Q257" i="3"/>
  <c r="S137" i="3"/>
  <c r="T137" i="3"/>
  <c r="T257" i="3" s="1"/>
  <c r="H341" i="2"/>
  <c r="H342" i="2"/>
  <c r="N336" i="2"/>
  <c r="H312" i="2"/>
  <c r="M323" i="2" s="1"/>
  <c r="K323" i="2" s="1"/>
  <c r="E323" i="2" s="1"/>
  <c r="G323" i="2" s="1"/>
  <c r="F306" i="2"/>
  <c r="I268" i="2"/>
  <c r="L268" i="2" s="1"/>
  <c r="E244" i="2"/>
  <c r="H244" i="2" s="1"/>
  <c r="H260" i="2" s="1"/>
  <c r="T339" i="1"/>
  <c r="L243" i="1"/>
  <c r="L259" i="1" s="1"/>
  <c r="J259" i="1"/>
  <c r="J271" i="1" s="1"/>
  <c r="L181" i="1"/>
  <c r="L258" i="1" s="1"/>
  <c r="J258" i="1"/>
  <c r="J270" i="1" s="1"/>
  <c r="J244" i="1"/>
  <c r="P243" i="3"/>
  <c r="P259" i="3" s="1"/>
  <c r="O181" i="2"/>
  <c r="O258" i="2" s="1"/>
  <c r="P181" i="2"/>
  <c r="P258" i="2" s="1"/>
  <c r="M258" i="2"/>
  <c r="S82" i="2"/>
  <c r="T82" i="2"/>
  <c r="T256" i="2" s="1"/>
  <c r="Q244" i="2"/>
  <c r="G307" i="1"/>
  <c r="K243" i="1"/>
  <c r="E269" i="1"/>
  <c r="H269" i="1" s="1"/>
  <c r="Q259" i="1"/>
  <c r="I259" i="1"/>
  <c r="U256" i="1"/>
  <c r="M256" i="1"/>
  <c r="E256" i="1"/>
  <c r="E268" i="1" s="1"/>
  <c r="Q244" i="1"/>
  <c r="I244" i="1"/>
  <c r="N339" i="1"/>
  <c r="O243" i="1"/>
  <c r="O259" i="1" s="1"/>
  <c r="G271" i="1" s="1"/>
  <c r="P137" i="1"/>
  <c r="P257" i="1" s="1"/>
  <c r="H137" i="1"/>
  <c r="O137" i="1"/>
  <c r="O257" i="1" s="1"/>
  <c r="G137" i="1"/>
  <c r="G257" i="1" s="1"/>
  <c r="G269" i="1" s="1"/>
  <c r="Q258" i="1"/>
  <c r="I258" i="1"/>
  <c r="I270" i="1" s="1"/>
  <c r="M244" i="1"/>
  <c r="E244" i="1"/>
  <c r="F311" i="23" l="1"/>
  <c r="E314" i="10"/>
  <c r="H314" i="10" s="1"/>
  <c r="P379" i="15"/>
  <c r="S379" i="15" s="1"/>
  <c r="S371" i="15"/>
  <c r="L244" i="24"/>
  <c r="L256" i="24" s="1"/>
  <c r="J256" i="24"/>
  <c r="J268" i="24" s="1"/>
  <c r="L268" i="24" s="1"/>
  <c r="F301" i="24"/>
  <c r="F301" i="26"/>
  <c r="L244" i="26"/>
  <c r="L256" i="26" s="1"/>
  <c r="J256" i="26"/>
  <c r="R260" i="1"/>
  <c r="F307" i="1"/>
  <c r="T244" i="1"/>
  <c r="T260" i="1" s="1"/>
  <c r="U260" i="8"/>
  <c r="F311" i="8"/>
  <c r="I271" i="1"/>
  <c r="S256" i="2"/>
  <c r="S244" i="2"/>
  <c r="L271" i="1"/>
  <c r="O379" i="2"/>
  <c r="P373" i="2"/>
  <c r="S373" i="2" s="1"/>
  <c r="P377" i="2"/>
  <c r="S377" i="2" s="1"/>
  <c r="P374" i="2"/>
  <c r="S374" i="2" s="1"/>
  <c r="P372" i="2"/>
  <c r="S372" i="2" s="1"/>
  <c r="P375" i="2"/>
  <c r="S375" i="2" s="1"/>
  <c r="P376" i="2"/>
  <c r="S376" i="2" s="1"/>
  <c r="P371" i="2"/>
  <c r="J338" i="1"/>
  <c r="J335" i="1"/>
  <c r="J337" i="1"/>
  <c r="J341" i="1"/>
  <c r="J340" i="1"/>
  <c r="J336" i="1"/>
  <c r="K271" i="5"/>
  <c r="G260" i="3"/>
  <c r="G304" i="3"/>
  <c r="F312" i="3"/>
  <c r="V260" i="3"/>
  <c r="I269" i="6"/>
  <c r="L269" i="6" s="1"/>
  <c r="S244" i="5"/>
  <c r="S256" i="5"/>
  <c r="O256" i="7"/>
  <c r="O244" i="7"/>
  <c r="G306" i="4"/>
  <c r="O260" i="4"/>
  <c r="F313" i="4"/>
  <c r="H313" i="4" s="1"/>
  <c r="W260" i="4"/>
  <c r="G304" i="6"/>
  <c r="G260" i="6"/>
  <c r="T341" i="5"/>
  <c r="V339" i="5" s="1"/>
  <c r="K269" i="9"/>
  <c r="E307" i="8"/>
  <c r="H307" i="8" s="1"/>
  <c r="Q260" i="8"/>
  <c r="T244" i="8"/>
  <c r="T260" i="8" s="1"/>
  <c r="U260" i="6"/>
  <c r="F311" i="6"/>
  <c r="F313" i="7"/>
  <c r="W260" i="7"/>
  <c r="N338" i="8"/>
  <c r="N335" i="8"/>
  <c r="N337" i="8"/>
  <c r="N336" i="8"/>
  <c r="N340" i="8"/>
  <c r="N341" i="8"/>
  <c r="E305" i="9"/>
  <c r="H305" i="9" s="1"/>
  <c r="I260" i="9"/>
  <c r="K270" i="10"/>
  <c r="F260" i="10"/>
  <c r="F304" i="10"/>
  <c r="H244" i="10"/>
  <c r="H260" i="10" s="1"/>
  <c r="G260" i="5"/>
  <c r="G304" i="5"/>
  <c r="U260" i="5"/>
  <c r="F311" i="5"/>
  <c r="M323" i="7"/>
  <c r="K323" i="7" s="1"/>
  <c r="E323" i="7" s="1"/>
  <c r="G323" i="7" s="1"/>
  <c r="K270" i="7"/>
  <c r="S260" i="8"/>
  <c r="G307" i="8"/>
  <c r="N341" i="9"/>
  <c r="N336" i="9"/>
  <c r="N340" i="9"/>
  <c r="N338" i="9"/>
  <c r="N335" i="9"/>
  <c r="N337" i="9"/>
  <c r="H268" i="11"/>
  <c r="E307" i="9"/>
  <c r="H307" i="9" s="1"/>
  <c r="Q260" i="9"/>
  <c r="V337" i="10"/>
  <c r="U260" i="11"/>
  <c r="F311" i="11"/>
  <c r="F315" i="11" s="1"/>
  <c r="V341" i="13"/>
  <c r="V338" i="13"/>
  <c r="V340" i="13"/>
  <c r="I260" i="15"/>
  <c r="E305" i="15"/>
  <c r="H305" i="15" s="1"/>
  <c r="I269" i="10"/>
  <c r="L269" i="10" s="1"/>
  <c r="I270" i="16"/>
  <c r="L270" i="16" s="1"/>
  <c r="U260" i="12"/>
  <c r="F311" i="12"/>
  <c r="F315" i="12" s="1"/>
  <c r="E270" i="17"/>
  <c r="H270" i="17" s="1"/>
  <c r="G271" i="13"/>
  <c r="E304" i="15"/>
  <c r="E260" i="15"/>
  <c r="P374" i="14"/>
  <c r="S374" i="14" s="1"/>
  <c r="P371" i="14"/>
  <c r="P375" i="14"/>
  <c r="S375" i="14" s="1"/>
  <c r="P378" i="14"/>
  <c r="S378" i="14" s="1"/>
  <c r="P372" i="14"/>
  <c r="S372" i="14" s="1"/>
  <c r="P376" i="14"/>
  <c r="S376" i="14" s="1"/>
  <c r="O379" i="14"/>
  <c r="P373" i="14"/>
  <c r="S373" i="14" s="1"/>
  <c r="K244" i="16"/>
  <c r="V341" i="17"/>
  <c r="V338" i="17"/>
  <c r="V338" i="16"/>
  <c r="V336" i="16"/>
  <c r="V341" i="16"/>
  <c r="V340" i="16"/>
  <c r="G269" i="14"/>
  <c r="Q260" i="17"/>
  <c r="E307" i="17"/>
  <c r="H307" i="17" s="1"/>
  <c r="L244" i="16"/>
  <c r="L260" i="16" s="1"/>
  <c r="I260" i="16"/>
  <c r="E305" i="16"/>
  <c r="H305" i="16" s="1"/>
  <c r="E303" i="26"/>
  <c r="Q256" i="26"/>
  <c r="G302" i="21"/>
  <c r="O256" i="21"/>
  <c r="H253" i="21"/>
  <c r="F265" i="21"/>
  <c r="H265" i="21" s="1"/>
  <c r="J267" i="20"/>
  <c r="L267" i="20" s="1"/>
  <c r="H300" i="23"/>
  <c r="E307" i="23"/>
  <c r="F264" i="20"/>
  <c r="H264" i="20" s="1"/>
  <c r="H252" i="20"/>
  <c r="T337" i="23"/>
  <c r="G264" i="25"/>
  <c r="I264" i="26"/>
  <c r="N256" i="22"/>
  <c r="F302" i="22"/>
  <c r="P244" i="22"/>
  <c r="P256" i="22" s="1"/>
  <c r="N331" i="26"/>
  <c r="N333" i="26"/>
  <c r="N337" i="26"/>
  <c r="N332" i="26"/>
  <c r="N336" i="26"/>
  <c r="N334" i="26"/>
  <c r="G268" i="19"/>
  <c r="X256" i="25"/>
  <c r="F310" i="25"/>
  <c r="H310" i="25" s="1"/>
  <c r="L264" i="26"/>
  <c r="F312" i="28"/>
  <c r="P244" i="26"/>
  <c r="P256" i="26" s="1"/>
  <c r="N256" i="26"/>
  <c r="F302" i="26"/>
  <c r="X256" i="26"/>
  <c r="F310" i="26"/>
  <c r="F302" i="25"/>
  <c r="P244" i="25"/>
  <c r="P256" i="25" s="1"/>
  <c r="N256" i="25"/>
  <c r="J265" i="28"/>
  <c r="L265" i="28" s="1"/>
  <c r="H303" i="28"/>
  <c r="E310" i="28"/>
  <c r="H310" i="28" s="1"/>
  <c r="E304" i="1"/>
  <c r="E260" i="1"/>
  <c r="E272" i="1" s="1"/>
  <c r="K244" i="9"/>
  <c r="K256" i="9"/>
  <c r="Q260" i="11"/>
  <c r="E307" i="11"/>
  <c r="H307" i="11" s="1"/>
  <c r="Q260" i="10"/>
  <c r="E307" i="10"/>
  <c r="H307" i="10" s="1"/>
  <c r="T244" i="11"/>
  <c r="T260" i="11" s="1"/>
  <c r="U260" i="18"/>
  <c r="F311" i="18"/>
  <c r="F300" i="20"/>
  <c r="H244" i="20"/>
  <c r="H256" i="20" s="1"/>
  <c r="F256" i="20"/>
  <c r="V333" i="27"/>
  <c r="V338" i="27"/>
  <c r="V334" i="27"/>
  <c r="V332" i="27"/>
  <c r="P371" i="3"/>
  <c r="P375" i="3"/>
  <c r="S375" i="3" s="1"/>
  <c r="P372" i="3"/>
  <c r="S372" i="3" s="1"/>
  <c r="P376" i="3"/>
  <c r="S376" i="3" s="1"/>
  <c r="O379" i="3"/>
  <c r="P373" i="3"/>
  <c r="S373" i="3" s="1"/>
  <c r="P374" i="3"/>
  <c r="S374" i="3" s="1"/>
  <c r="M260" i="4"/>
  <c r="E306" i="4"/>
  <c r="H306" i="4" s="1"/>
  <c r="M260" i="9"/>
  <c r="E306" i="9"/>
  <c r="H306" i="9" s="1"/>
  <c r="V338" i="14"/>
  <c r="V335" i="14"/>
  <c r="V336" i="14"/>
  <c r="V340" i="14"/>
  <c r="V341" i="14"/>
  <c r="K270" i="15"/>
  <c r="O244" i="17"/>
  <c r="O256" i="17"/>
  <c r="S260" i="17"/>
  <c r="G307" i="17"/>
  <c r="S256" i="21"/>
  <c r="G303" i="21"/>
  <c r="H254" i="28"/>
  <c r="F266" i="28"/>
  <c r="H266" i="28" s="1"/>
  <c r="K244" i="1"/>
  <c r="K259" i="1"/>
  <c r="K271" i="1" s="1"/>
  <c r="T341" i="1"/>
  <c r="V339" i="1" s="1"/>
  <c r="I269" i="3"/>
  <c r="L269" i="3" s="1"/>
  <c r="L244" i="3"/>
  <c r="L260" i="3" s="1"/>
  <c r="J260" i="3"/>
  <c r="F305" i="3"/>
  <c r="F304" i="1"/>
  <c r="H244" i="1"/>
  <c r="H260" i="1" s="1"/>
  <c r="F260" i="1"/>
  <c r="F272" i="1" s="1"/>
  <c r="H272" i="1" s="1"/>
  <c r="G304" i="4"/>
  <c r="G260" i="4"/>
  <c r="G272" i="4" s="1"/>
  <c r="K244" i="5"/>
  <c r="K256" i="5"/>
  <c r="K268" i="5" s="1"/>
  <c r="G271" i="2"/>
  <c r="G270" i="3"/>
  <c r="F306" i="3"/>
  <c r="P244" i="3"/>
  <c r="P260" i="3" s="1"/>
  <c r="N260" i="3"/>
  <c r="G269" i="4"/>
  <c r="T341" i="6"/>
  <c r="V339" i="6"/>
  <c r="H313" i="7"/>
  <c r="E315" i="8"/>
  <c r="H311" i="8"/>
  <c r="I311" i="8"/>
  <c r="F313" i="6"/>
  <c r="H313" i="6" s="1"/>
  <c r="W260" i="6"/>
  <c r="E271" i="7"/>
  <c r="H271" i="7" s="1"/>
  <c r="N341" i="7"/>
  <c r="N336" i="7"/>
  <c r="N340" i="7"/>
  <c r="N338" i="7"/>
  <c r="N335" i="7"/>
  <c r="N339" i="7"/>
  <c r="N337" i="7"/>
  <c r="G244" i="9"/>
  <c r="T341" i="9"/>
  <c r="K268" i="8"/>
  <c r="O244" i="9"/>
  <c r="F313" i="5"/>
  <c r="H313" i="5" s="1"/>
  <c r="W260" i="5"/>
  <c r="G271" i="5"/>
  <c r="I268" i="7"/>
  <c r="L268" i="7" s="1"/>
  <c r="F313" i="9"/>
  <c r="W260" i="9"/>
  <c r="L244" i="9"/>
  <c r="L260" i="9" s="1"/>
  <c r="P374" i="10"/>
  <c r="S374" i="10" s="1"/>
  <c r="P371" i="10"/>
  <c r="P375" i="10"/>
  <c r="S375" i="10" s="1"/>
  <c r="P372" i="10"/>
  <c r="S372" i="10" s="1"/>
  <c r="P376" i="10"/>
  <c r="S376" i="10" s="1"/>
  <c r="O379" i="10"/>
  <c r="P373" i="10"/>
  <c r="S373" i="10" s="1"/>
  <c r="E304" i="11"/>
  <c r="E260" i="11"/>
  <c r="O244" i="8"/>
  <c r="M323" i="11"/>
  <c r="K323" i="11" s="1"/>
  <c r="E323" i="11" s="1"/>
  <c r="G323" i="11" s="1"/>
  <c r="S371" i="9"/>
  <c r="P379" i="9"/>
  <c r="S379" i="9" s="1"/>
  <c r="E260" i="12"/>
  <c r="E272" i="12" s="1"/>
  <c r="E304" i="12"/>
  <c r="E308" i="12" s="1"/>
  <c r="J341" i="14"/>
  <c r="J336" i="14"/>
  <c r="J340" i="14"/>
  <c r="J338" i="14"/>
  <c r="J335" i="14"/>
  <c r="J337" i="14"/>
  <c r="I269" i="14"/>
  <c r="L269" i="14" s="1"/>
  <c r="V339" i="14"/>
  <c r="M260" i="13"/>
  <c r="E306" i="13"/>
  <c r="H306" i="13" s="1"/>
  <c r="I271" i="15"/>
  <c r="L271" i="15" s="1"/>
  <c r="K269" i="10"/>
  <c r="T244" i="14"/>
  <c r="T260" i="14" s="1"/>
  <c r="Q260" i="14"/>
  <c r="E307" i="14"/>
  <c r="H307" i="14" s="1"/>
  <c r="G244" i="16"/>
  <c r="G257" i="16"/>
  <c r="E260" i="13"/>
  <c r="E272" i="13" s="1"/>
  <c r="E304" i="13"/>
  <c r="S244" i="15"/>
  <c r="E305" i="13"/>
  <c r="H305" i="13" s="1"/>
  <c r="L244" i="13"/>
  <c r="L260" i="13" s="1"/>
  <c r="I260" i="13"/>
  <c r="U260" i="15"/>
  <c r="F311" i="15"/>
  <c r="F315" i="15" s="1"/>
  <c r="E305" i="19"/>
  <c r="H305" i="19" s="1"/>
  <c r="I260" i="19"/>
  <c r="I260" i="17"/>
  <c r="I272" i="17" s="1"/>
  <c r="L272" i="17" s="1"/>
  <c r="E305" i="17"/>
  <c r="H305" i="17" s="1"/>
  <c r="F265" i="23"/>
  <c r="H265" i="23" s="1"/>
  <c r="H253" i="23"/>
  <c r="S260" i="12"/>
  <c r="G307" i="12"/>
  <c r="S244" i="19"/>
  <c r="S256" i="19"/>
  <c r="E272" i="14"/>
  <c r="H272" i="14" s="1"/>
  <c r="E268" i="17"/>
  <c r="N335" i="13"/>
  <c r="N337" i="13"/>
  <c r="N341" i="13"/>
  <c r="N336" i="13"/>
  <c r="N340" i="13"/>
  <c r="N338" i="13"/>
  <c r="L244" i="17"/>
  <c r="L260" i="17" s="1"/>
  <c r="F301" i="22"/>
  <c r="L244" i="22"/>
  <c r="L256" i="22" s="1"/>
  <c r="J256" i="22"/>
  <c r="H302" i="23"/>
  <c r="E309" i="23"/>
  <c r="H309" i="23" s="1"/>
  <c r="S244" i="23"/>
  <c r="S253" i="23"/>
  <c r="S371" i="19"/>
  <c r="P379" i="19"/>
  <c r="S379" i="19" s="1"/>
  <c r="F266" i="22"/>
  <c r="H266" i="22" s="1"/>
  <c r="O252" i="24"/>
  <c r="O244" i="24"/>
  <c r="N334" i="25"/>
  <c r="N331" i="25"/>
  <c r="N333" i="25"/>
  <c r="N337" i="25"/>
  <c r="N332" i="25"/>
  <c r="N336" i="25"/>
  <c r="S244" i="24"/>
  <c r="S254" i="24"/>
  <c r="K266" i="24" s="1"/>
  <c r="F300" i="25"/>
  <c r="H244" i="25"/>
  <c r="H256" i="25" s="1"/>
  <c r="F256" i="25"/>
  <c r="F268" i="25" s="1"/>
  <c r="H268" i="25" s="1"/>
  <c r="O256" i="23"/>
  <c r="G302" i="23"/>
  <c r="E260" i="19"/>
  <c r="E304" i="19"/>
  <c r="G300" i="25"/>
  <c r="G256" i="25"/>
  <c r="F313" i="19"/>
  <c r="H313" i="19" s="1"/>
  <c r="W260" i="19"/>
  <c r="H244" i="26"/>
  <c r="H256" i="26" s="1"/>
  <c r="F256" i="26"/>
  <c r="F268" i="26" s="1"/>
  <c r="F300" i="26"/>
  <c r="U260" i="19"/>
  <c r="F311" i="19"/>
  <c r="F315" i="19" s="1"/>
  <c r="G302" i="28"/>
  <c r="K257" i="28"/>
  <c r="N260" i="10"/>
  <c r="F306" i="10"/>
  <c r="P244" i="10"/>
  <c r="P260" i="10" s="1"/>
  <c r="H313" i="9"/>
  <c r="O260" i="13"/>
  <c r="G306" i="13"/>
  <c r="E306" i="15"/>
  <c r="H306" i="15" s="1"/>
  <c r="M260" i="15"/>
  <c r="G244" i="15"/>
  <c r="G256" i="15"/>
  <c r="X256" i="22"/>
  <c r="F310" i="22"/>
  <c r="H244" i="21"/>
  <c r="H256" i="21" s="1"/>
  <c r="F256" i="21"/>
  <c r="F300" i="21"/>
  <c r="H252" i="24"/>
  <c r="F264" i="24"/>
  <c r="H264" i="24" s="1"/>
  <c r="T244" i="24"/>
  <c r="T256" i="24" s="1"/>
  <c r="R256" i="24"/>
  <c r="F303" i="24"/>
  <c r="R256" i="20"/>
  <c r="F303" i="20"/>
  <c r="T244" i="20"/>
  <c r="T256" i="20" s="1"/>
  <c r="H244" i="4"/>
  <c r="H260" i="4" s="1"/>
  <c r="E260" i="4"/>
  <c r="E272" i="4" s="1"/>
  <c r="H272" i="4" s="1"/>
  <c r="E304" i="4"/>
  <c r="K260" i="8"/>
  <c r="G305" i="8"/>
  <c r="V335" i="10"/>
  <c r="V336" i="10"/>
  <c r="V340" i="10"/>
  <c r="V341" i="10"/>
  <c r="G305" i="14"/>
  <c r="K260" i="14"/>
  <c r="O260" i="19"/>
  <c r="G306" i="19"/>
  <c r="W260" i="16"/>
  <c r="F313" i="16"/>
  <c r="H313" i="16" s="1"/>
  <c r="F303" i="22"/>
  <c r="T244" i="22"/>
  <c r="T256" i="22" s="1"/>
  <c r="R256" i="22"/>
  <c r="H244" i="24"/>
  <c r="H256" i="24" s="1"/>
  <c r="F256" i="24"/>
  <c r="F300" i="24"/>
  <c r="I260" i="1"/>
  <c r="E305" i="1"/>
  <c r="J335" i="2"/>
  <c r="J337" i="2"/>
  <c r="J341" i="2"/>
  <c r="J336" i="2"/>
  <c r="J339" i="2"/>
  <c r="J338" i="2"/>
  <c r="J340" i="2"/>
  <c r="Q260" i="1"/>
  <c r="E307" i="1"/>
  <c r="E305" i="2"/>
  <c r="H305" i="2" s="1"/>
  <c r="I260" i="2"/>
  <c r="L244" i="2"/>
  <c r="L260" i="2" s="1"/>
  <c r="K269" i="4"/>
  <c r="O244" i="5"/>
  <c r="T341" i="4"/>
  <c r="K244" i="6"/>
  <c r="K257" i="6"/>
  <c r="F304" i="3"/>
  <c r="H244" i="3"/>
  <c r="H260" i="3" s="1"/>
  <c r="F260" i="3"/>
  <c r="F272" i="3" s="1"/>
  <c r="E307" i="7"/>
  <c r="Q260" i="7"/>
  <c r="H257" i="6"/>
  <c r="E269" i="6"/>
  <c r="H269" i="6" s="1"/>
  <c r="G271" i="7"/>
  <c r="M323" i="9"/>
  <c r="K323" i="9" s="1"/>
  <c r="E323" i="9" s="1"/>
  <c r="G323" i="9" s="1"/>
  <c r="E260" i="5"/>
  <c r="E304" i="5"/>
  <c r="E312" i="5"/>
  <c r="H312" i="5" s="1"/>
  <c r="M323" i="5" s="1"/>
  <c r="K323" i="5" s="1"/>
  <c r="E323" i="5" s="1"/>
  <c r="G323" i="5" s="1"/>
  <c r="F308" i="5"/>
  <c r="E305" i="7"/>
  <c r="H305" i="7" s="1"/>
  <c r="I260" i="7"/>
  <c r="E314" i="7"/>
  <c r="H314" i="7" s="1"/>
  <c r="H307" i="7"/>
  <c r="F308" i="7"/>
  <c r="E260" i="9"/>
  <c r="E272" i="9" s="1"/>
  <c r="E304" i="9"/>
  <c r="E308" i="9" s="1"/>
  <c r="S244" i="11"/>
  <c r="S371" i="7"/>
  <c r="P379" i="7"/>
  <c r="S379" i="7" s="1"/>
  <c r="J272" i="10"/>
  <c r="V338" i="10"/>
  <c r="K270" i="11"/>
  <c r="G260" i="10"/>
  <c r="G304" i="10"/>
  <c r="I270" i="12"/>
  <c r="L270" i="12" s="1"/>
  <c r="L244" i="14"/>
  <c r="L260" i="14" s="1"/>
  <c r="I260" i="14"/>
  <c r="I272" i="14" s="1"/>
  <c r="L272" i="14" s="1"/>
  <c r="E305" i="14"/>
  <c r="H305" i="14" s="1"/>
  <c r="P379" i="12"/>
  <c r="S379" i="12" s="1"/>
  <c r="S371" i="12"/>
  <c r="K244" i="15"/>
  <c r="O260" i="14"/>
  <c r="G306" i="14"/>
  <c r="U260" i="13"/>
  <c r="F311" i="13"/>
  <c r="F315" i="13" s="1"/>
  <c r="E307" i="13"/>
  <c r="H307" i="13" s="1"/>
  <c r="T244" i="13"/>
  <c r="T260" i="13" s="1"/>
  <c r="Q260" i="13"/>
  <c r="M323" i="13"/>
  <c r="K323" i="13" s="1"/>
  <c r="E323" i="13" s="1"/>
  <c r="G323" i="13" s="1"/>
  <c r="O244" i="16"/>
  <c r="O257" i="16"/>
  <c r="K260" i="12"/>
  <c r="K272" i="12" s="1"/>
  <c r="G305" i="12"/>
  <c r="G308" i="12" s="1"/>
  <c r="E270" i="13"/>
  <c r="H270" i="13" s="1"/>
  <c r="I311" i="14"/>
  <c r="I270" i="17"/>
  <c r="L270" i="17" s="1"/>
  <c r="F313" i="18"/>
  <c r="H313" i="18" s="1"/>
  <c r="W260" i="18"/>
  <c r="M260" i="19"/>
  <c r="E306" i="19"/>
  <c r="H306" i="19" s="1"/>
  <c r="H313" i="13"/>
  <c r="N335" i="15"/>
  <c r="N337" i="15"/>
  <c r="N341" i="15"/>
  <c r="N336" i="15"/>
  <c r="N340" i="15"/>
  <c r="N338" i="15"/>
  <c r="V340" i="17"/>
  <c r="E256" i="22"/>
  <c r="E268" i="22" s="1"/>
  <c r="E300" i="22"/>
  <c r="E308" i="14"/>
  <c r="H308" i="14" s="1"/>
  <c r="H304" i="14"/>
  <c r="V339" i="15"/>
  <c r="E304" i="17"/>
  <c r="E260" i="17"/>
  <c r="G244" i="18"/>
  <c r="P370" i="22"/>
  <c r="S370" i="22" s="1"/>
  <c r="P367" i="22"/>
  <c r="P371" i="22"/>
  <c r="S371" i="22" s="1"/>
  <c r="P368" i="22"/>
  <c r="S368" i="22" s="1"/>
  <c r="P372" i="22"/>
  <c r="S372" i="22" s="1"/>
  <c r="P369" i="22"/>
  <c r="S369" i="22" s="1"/>
  <c r="O375" i="22"/>
  <c r="N339" i="13"/>
  <c r="O254" i="22"/>
  <c r="G266" i="22" s="1"/>
  <c r="O244" i="22"/>
  <c r="J256" i="20"/>
  <c r="J268" i="20" s="1"/>
  <c r="F301" i="20"/>
  <c r="L244" i="20"/>
  <c r="L256" i="20" s="1"/>
  <c r="V256" i="21"/>
  <c r="F308" i="21"/>
  <c r="J334" i="20"/>
  <c r="J331" i="20"/>
  <c r="J333" i="20"/>
  <c r="J337" i="20"/>
  <c r="J332" i="20"/>
  <c r="J336" i="20"/>
  <c r="K265" i="21"/>
  <c r="P375" i="21"/>
  <c r="S375" i="21" s="1"/>
  <c r="S367" i="21"/>
  <c r="F308" i="20"/>
  <c r="F311" i="20" s="1"/>
  <c r="V256" i="20"/>
  <c r="G244" i="24"/>
  <c r="G252" i="24"/>
  <c r="G264" i="24" s="1"/>
  <c r="E304" i="20"/>
  <c r="K244" i="26"/>
  <c r="K252" i="26"/>
  <c r="K267" i="27"/>
  <c r="P244" i="21"/>
  <c r="P256" i="21" s="1"/>
  <c r="N256" i="21"/>
  <c r="F302" i="21"/>
  <c r="J332" i="24"/>
  <c r="J336" i="24"/>
  <c r="J334" i="24"/>
  <c r="J331" i="24"/>
  <c r="J333" i="24"/>
  <c r="J337" i="24"/>
  <c r="F302" i="28"/>
  <c r="L245" i="28"/>
  <c r="L257" i="28" s="1"/>
  <c r="J257" i="28"/>
  <c r="E270" i="19"/>
  <c r="H270" i="19" s="1"/>
  <c r="P367" i="24"/>
  <c r="P371" i="24"/>
  <c r="S371" i="24" s="1"/>
  <c r="P368" i="24"/>
  <c r="S368" i="24" s="1"/>
  <c r="P372" i="24"/>
  <c r="S372" i="24" s="1"/>
  <c r="O375" i="24"/>
  <c r="P369" i="24"/>
  <c r="S369" i="24" s="1"/>
  <c r="P370" i="24"/>
  <c r="S370" i="24" s="1"/>
  <c r="S256" i="25"/>
  <c r="G303" i="25"/>
  <c r="V334" i="25"/>
  <c r="F266" i="26"/>
  <c r="H266" i="26" s="1"/>
  <c r="N341" i="5"/>
  <c r="N336" i="5"/>
  <c r="N340" i="5"/>
  <c r="N338" i="5"/>
  <c r="N335" i="5"/>
  <c r="N337" i="5"/>
  <c r="J336" i="11"/>
  <c r="J340" i="11"/>
  <c r="J339" i="11"/>
  <c r="J338" i="11"/>
  <c r="J335" i="11"/>
  <c r="J337" i="11"/>
  <c r="J341" i="11"/>
  <c r="P374" i="16"/>
  <c r="S374" i="16" s="1"/>
  <c r="P371" i="16"/>
  <c r="P375" i="16"/>
  <c r="S375" i="16" s="1"/>
  <c r="P378" i="16"/>
  <c r="S378" i="16" s="1"/>
  <c r="P372" i="16"/>
  <c r="S372" i="16" s="1"/>
  <c r="P376" i="16"/>
  <c r="S376" i="16" s="1"/>
  <c r="O379" i="16"/>
  <c r="P373" i="16"/>
  <c r="S373" i="16" s="1"/>
  <c r="I260" i="5"/>
  <c r="E305" i="5"/>
  <c r="H305" i="5" s="1"/>
  <c r="E271" i="5"/>
  <c r="H271" i="5" s="1"/>
  <c r="I270" i="11"/>
  <c r="L270" i="11" s="1"/>
  <c r="F313" i="13"/>
  <c r="W260" i="13"/>
  <c r="P368" i="20"/>
  <c r="S368" i="20" s="1"/>
  <c r="P372" i="20"/>
  <c r="S372" i="20" s="1"/>
  <c r="O375" i="20"/>
  <c r="P369" i="20"/>
  <c r="S369" i="20" s="1"/>
  <c r="P373" i="20"/>
  <c r="S373" i="20" s="1"/>
  <c r="P370" i="20"/>
  <c r="S370" i="20" s="1"/>
  <c r="P367" i="20"/>
  <c r="P371" i="20"/>
  <c r="S371" i="20" s="1"/>
  <c r="J260" i="1"/>
  <c r="J272" i="1" s="1"/>
  <c r="F305" i="1"/>
  <c r="L244" i="1"/>
  <c r="L260" i="1" s="1"/>
  <c r="S257" i="3"/>
  <c r="K269" i="3" s="1"/>
  <c r="S244" i="3"/>
  <c r="K260" i="4"/>
  <c r="K272" i="4" s="1"/>
  <c r="G305" i="4"/>
  <c r="P379" i="4"/>
  <c r="S379" i="4" s="1"/>
  <c r="P372" i="1"/>
  <c r="S372" i="1" s="1"/>
  <c r="P376" i="1"/>
  <c r="S376" i="1" s="1"/>
  <c r="O379" i="1"/>
  <c r="P373" i="1"/>
  <c r="S373" i="1" s="1"/>
  <c r="P377" i="1"/>
  <c r="S377" i="1" s="1"/>
  <c r="P371" i="1"/>
  <c r="P374" i="1"/>
  <c r="S374" i="1" s="1"/>
  <c r="P375" i="1"/>
  <c r="S375" i="1" s="1"/>
  <c r="S244" i="6"/>
  <c r="S257" i="6"/>
  <c r="E260" i="7"/>
  <c r="E304" i="7"/>
  <c r="U260" i="4"/>
  <c r="F311" i="4"/>
  <c r="V337" i="3"/>
  <c r="V336" i="3"/>
  <c r="V340" i="3"/>
  <c r="V341" i="3"/>
  <c r="V338" i="3"/>
  <c r="P379" i="6"/>
  <c r="S379" i="6" s="1"/>
  <c r="S371" i="6"/>
  <c r="S244" i="7"/>
  <c r="S256" i="7"/>
  <c r="H313" i="8"/>
  <c r="H244" i="6"/>
  <c r="H260" i="6" s="1"/>
  <c r="E260" i="6"/>
  <c r="E304" i="6"/>
  <c r="J336" i="7"/>
  <c r="J340" i="7"/>
  <c r="J338" i="7"/>
  <c r="J335" i="7"/>
  <c r="J337" i="7"/>
  <c r="J341" i="7"/>
  <c r="O244" i="6"/>
  <c r="F313" i="8"/>
  <c r="W260" i="8"/>
  <c r="E270" i="5"/>
  <c r="H270" i="5" s="1"/>
  <c r="L244" i="5"/>
  <c r="L260" i="5" s="1"/>
  <c r="H272" i="9"/>
  <c r="T244" i="7"/>
  <c r="T260" i="7" s="1"/>
  <c r="N339" i="9"/>
  <c r="E270" i="9"/>
  <c r="H270" i="9" s="1"/>
  <c r="K244" i="10"/>
  <c r="G244" i="11"/>
  <c r="G256" i="11"/>
  <c r="K260" i="11"/>
  <c r="G305" i="11"/>
  <c r="I271" i="11"/>
  <c r="L271" i="11" s="1"/>
  <c r="E306" i="11"/>
  <c r="H306" i="11" s="1"/>
  <c r="M260" i="11"/>
  <c r="K271" i="19"/>
  <c r="J336" i="17"/>
  <c r="J340" i="17"/>
  <c r="J338" i="17"/>
  <c r="J335" i="17"/>
  <c r="J337" i="17"/>
  <c r="J341" i="17"/>
  <c r="K244" i="13"/>
  <c r="K256" i="13"/>
  <c r="K268" i="13" s="1"/>
  <c r="K244" i="19"/>
  <c r="K256" i="19"/>
  <c r="K268" i="19" s="1"/>
  <c r="K270" i="17"/>
  <c r="H257" i="18"/>
  <c r="E269" i="18"/>
  <c r="H269" i="18" s="1"/>
  <c r="H311" i="13"/>
  <c r="E315" i="13"/>
  <c r="T244" i="16"/>
  <c r="T260" i="16" s="1"/>
  <c r="Q260" i="16"/>
  <c r="E307" i="16"/>
  <c r="H307" i="16" s="1"/>
  <c r="G306" i="18"/>
  <c r="O260" i="18"/>
  <c r="G266" i="20"/>
  <c r="K266" i="22"/>
  <c r="N339" i="15"/>
  <c r="P379" i="17"/>
  <c r="S379" i="17" s="1"/>
  <c r="M256" i="22"/>
  <c r="E302" i="22"/>
  <c r="E272" i="16"/>
  <c r="H272" i="16" s="1"/>
  <c r="G244" i="17"/>
  <c r="G256" i="17"/>
  <c r="G268" i="17" s="1"/>
  <c r="H268" i="17"/>
  <c r="H311" i="16"/>
  <c r="I311" i="16" s="1"/>
  <c r="S260" i="18"/>
  <c r="G307" i="18"/>
  <c r="G267" i="22"/>
  <c r="N335" i="19"/>
  <c r="N341" i="19"/>
  <c r="N336" i="19"/>
  <c r="N340" i="19"/>
  <c r="N338" i="19"/>
  <c r="N337" i="19"/>
  <c r="K244" i="20"/>
  <c r="G244" i="22"/>
  <c r="F302" i="20"/>
  <c r="P244" i="20"/>
  <c r="P256" i="20" s="1"/>
  <c r="N256" i="20"/>
  <c r="E310" i="21"/>
  <c r="H310" i="21" s="1"/>
  <c r="H303" i="21"/>
  <c r="V335" i="16"/>
  <c r="J266" i="20"/>
  <c r="L266" i="20" s="1"/>
  <c r="V256" i="22"/>
  <c r="F308" i="22"/>
  <c r="T244" i="23"/>
  <c r="T256" i="23" s="1"/>
  <c r="R256" i="23"/>
  <c r="F303" i="23"/>
  <c r="F310" i="24"/>
  <c r="X256" i="24"/>
  <c r="N335" i="25"/>
  <c r="S244" i="22"/>
  <c r="E301" i="25"/>
  <c r="H301" i="25" s="1"/>
  <c r="L244" i="25"/>
  <c r="L256" i="25" s="1"/>
  <c r="I256" i="25"/>
  <c r="V337" i="15"/>
  <c r="J335" i="20"/>
  <c r="K256" i="21"/>
  <c r="G301" i="21"/>
  <c r="X256" i="23"/>
  <c r="F310" i="23"/>
  <c r="J268" i="21"/>
  <c r="L268" i="21" s="1"/>
  <c r="E256" i="26"/>
  <c r="E300" i="26"/>
  <c r="E304" i="26" s="1"/>
  <c r="T337" i="24"/>
  <c r="V335" i="24"/>
  <c r="V335" i="26"/>
  <c r="T337" i="26"/>
  <c r="J335" i="24"/>
  <c r="F308" i="25"/>
  <c r="H308" i="25" s="1"/>
  <c r="M319" i="25" s="1"/>
  <c r="K319" i="25" s="1"/>
  <c r="E319" i="25" s="1"/>
  <c r="G319" i="25" s="1"/>
  <c r="V256" i="25"/>
  <c r="V335" i="25"/>
  <c r="F304" i="28"/>
  <c r="T245" i="28"/>
  <c r="T257" i="28" s="1"/>
  <c r="R257" i="28"/>
  <c r="P374" i="24"/>
  <c r="S374" i="24" s="1"/>
  <c r="K245" i="27"/>
  <c r="K254" i="27"/>
  <c r="K268" i="28"/>
  <c r="G254" i="26"/>
  <c r="G266" i="26" s="1"/>
  <c r="G244" i="26"/>
  <c r="F268" i="28"/>
  <c r="H268" i="28" s="1"/>
  <c r="E271" i="19"/>
  <c r="H271" i="19" s="1"/>
  <c r="G303" i="27"/>
  <c r="O257" i="27"/>
  <c r="G269" i="27" s="1"/>
  <c r="V335" i="27"/>
  <c r="S245" i="28"/>
  <c r="F313" i="2"/>
  <c r="W260" i="2"/>
  <c r="J336" i="3"/>
  <c r="J340" i="3"/>
  <c r="J338" i="3"/>
  <c r="J335" i="3"/>
  <c r="J337" i="3"/>
  <c r="J341" i="3"/>
  <c r="S260" i="4"/>
  <c r="G307" i="4"/>
  <c r="S244" i="9"/>
  <c r="S256" i="9"/>
  <c r="I260" i="11"/>
  <c r="I272" i="11" s="1"/>
  <c r="L272" i="11" s="1"/>
  <c r="E305" i="11"/>
  <c r="H305" i="11" s="1"/>
  <c r="T341" i="18"/>
  <c r="V339" i="18"/>
  <c r="K256" i="24"/>
  <c r="G301" i="24"/>
  <c r="G301" i="22"/>
  <c r="K256" i="22"/>
  <c r="O257" i="28"/>
  <c r="G303" i="28"/>
  <c r="N339" i="5"/>
  <c r="V260" i="10"/>
  <c r="F312" i="10"/>
  <c r="F315" i="10" s="1"/>
  <c r="I271" i="7"/>
  <c r="L271" i="7" s="1"/>
  <c r="N341" i="11"/>
  <c r="N336" i="11"/>
  <c r="N340" i="11"/>
  <c r="N338" i="11"/>
  <c r="N335" i="11"/>
  <c r="N337" i="11"/>
  <c r="G260" i="13"/>
  <c r="G304" i="13"/>
  <c r="O244" i="15"/>
  <c r="O256" i="15"/>
  <c r="E315" i="17"/>
  <c r="H311" i="17"/>
  <c r="I268" i="19"/>
  <c r="L268" i="19" s="1"/>
  <c r="P379" i="18"/>
  <c r="S379" i="18" s="1"/>
  <c r="S371" i="18"/>
  <c r="F256" i="22"/>
  <c r="F268" i="22" s="1"/>
  <c r="H268" i="22" s="1"/>
  <c r="F300" i="22"/>
  <c r="H244" i="22"/>
  <c r="H256" i="22" s="1"/>
  <c r="P367" i="23"/>
  <c r="P371" i="23"/>
  <c r="S371" i="23" s="1"/>
  <c r="P368" i="23"/>
  <c r="S368" i="23" s="1"/>
  <c r="P372" i="23"/>
  <c r="S372" i="23" s="1"/>
  <c r="O375" i="23"/>
  <c r="P369" i="23"/>
  <c r="S369" i="23" s="1"/>
  <c r="P370" i="23"/>
  <c r="S370" i="23" s="1"/>
  <c r="P373" i="23"/>
  <c r="S373" i="23" s="1"/>
  <c r="G302" i="25"/>
  <c r="O256" i="25"/>
  <c r="P375" i="26"/>
  <c r="S375" i="26" s="1"/>
  <c r="S367" i="26"/>
  <c r="K256" i="25"/>
  <c r="G301" i="25"/>
  <c r="P370" i="28"/>
  <c r="S370" i="28" s="1"/>
  <c r="O376" i="28"/>
  <c r="P371" i="28"/>
  <c r="S371" i="28" s="1"/>
  <c r="P368" i="28"/>
  <c r="P372" i="28"/>
  <c r="S372" i="28" s="1"/>
  <c r="P369" i="28"/>
  <c r="S369" i="28" s="1"/>
  <c r="P373" i="28"/>
  <c r="S373" i="28" s="1"/>
  <c r="G257" i="28"/>
  <c r="G269" i="28" s="1"/>
  <c r="G301" i="28"/>
  <c r="G244" i="2"/>
  <c r="E260" i="2"/>
  <c r="E272" i="2" s="1"/>
  <c r="H272" i="2" s="1"/>
  <c r="E304" i="2"/>
  <c r="L270" i="1"/>
  <c r="F312" i="1"/>
  <c r="V260" i="1"/>
  <c r="M260" i="5"/>
  <c r="E306" i="5"/>
  <c r="H306" i="5" s="1"/>
  <c r="P378" i="2"/>
  <c r="S378" i="2" s="1"/>
  <c r="M260" i="7"/>
  <c r="E306" i="7"/>
  <c r="H306" i="7" s="1"/>
  <c r="P378" i="3"/>
  <c r="S378" i="3" s="1"/>
  <c r="N339" i="8"/>
  <c r="G269" i="6"/>
  <c r="M260" i="8"/>
  <c r="E306" i="8"/>
  <c r="H306" i="8" s="1"/>
  <c r="G268" i="8"/>
  <c r="E269" i="8"/>
  <c r="H269" i="8" s="1"/>
  <c r="J339" i="7"/>
  <c r="E311" i="9"/>
  <c r="F308" i="9"/>
  <c r="E315" i="11"/>
  <c r="K244" i="7"/>
  <c r="K256" i="7"/>
  <c r="K268" i="7" s="1"/>
  <c r="G270" i="9"/>
  <c r="H244" i="11"/>
  <c r="H260" i="11" s="1"/>
  <c r="O260" i="10"/>
  <c r="G306" i="10"/>
  <c r="E312" i="10"/>
  <c r="H312" i="10" s="1"/>
  <c r="M323" i="10" s="1"/>
  <c r="K323" i="10" s="1"/>
  <c r="E323" i="10" s="1"/>
  <c r="G323" i="10" s="1"/>
  <c r="K268" i="11"/>
  <c r="L268" i="13"/>
  <c r="P244" i="15"/>
  <c r="P260" i="15" s="1"/>
  <c r="S244" i="13"/>
  <c r="S256" i="13"/>
  <c r="G270" i="13"/>
  <c r="E271" i="13"/>
  <c r="H271" i="13" s="1"/>
  <c r="H244" i="18"/>
  <c r="H260" i="18" s="1"/>
  <c r="E260" i="18"/>
  <c r="E272" i="18" s="1"/>
  <c r="H272" i="18" s="1"/>
  <c r="E304" i="18"/>
  <c r="I256" i="20"/>
  <c r="E301" i="20"/>
  <c r="U256" i="22"/>
  <c r="F307" i="22"/>
  <c r="F311" i="22" s="1"/>
  <c r="H304" i="16"/>
  <c r="H256" i="17"/>
  <c r="P244" i="18"/>
  <c r="P260" i="18" s="1"/>
  <c r="M260" i="18"/>
  <c r="E306" i="18"/>
  <c r="H306" i="18" s="1"/>
  <c r="K244" i="17"/>
  <c r="S254" i="20"/>
  <c r="K266" i="20" s="1"/>
  <c r="S244" i="20"/>
  <c r="I268" i="22"/>
  <c r="P244" i="24"/>
  <c r="P256" i="24" s="1"/>
  <c r="N256" i="24"/>
  <c r="F302" i="24"/>
  <c r="E303" i="25"/>
  <c r="H303" i="25" s="1"/>
  <c r="T244" i="25"/>
  <c r="T256" i="25" s="1"/>
  <c r="Q256" i="25"/>
  <c r="F268" i="23"/>
  <c r="H268" i="23" s="1"/>
  <c r="M256" i="26"/>
  <c r="E302" i="26"/>
  <c r="G244" i="1"/>
  <c r="J265" i="23"/>
  <c r="L265" i="23" s="1"/>
  <c r="H244" i="17"/>
  <c r="H260" i="17" s="1"/>
  <c r="V332" i="25"/>
  <c r="V336" i="25"/>
  <c r="V337" i="25"/>
  <c r="V333" i="25"/>
  <c r="G270" i="19"/>
  <c r="J257" i="27"/>
  <c r="F302" i="27"/>
  <c r="L245" i="27"/>
  <c r="L257" i="27" s="1"/>
  <c r="F303" i="26"/>
  <c r="T244" i="26"/>
  <c r="T256" i="26" s="1"/>
  <c r="R256" i="26"/>
  <c r="G271" i="19"/>
  <c r="M260" i="3"/>
  <c r="E272" i="3" s="1"/>
  <c r="E306" i="3"/>
  <c r="E308" i="3" s="1"/>
  <c r="X260" i="3"/>
  <c r="F314" i="3"/>
  <c r="E269" i="4"/>
  <c r="H269" i="4" s="1"/>
  <c r="I260" i="10"/>
  <c r="E305" i="10"/>
  <c r="H305" i="10" s="1"/>
  <c r="F308" i="12"/>
  <c r="H308" i="12" s="1"/>
  <c r="H304" i="12"/>
  <c r="E311" i="12"/>
  <c r="N341" i="17"/>
  <c r="N336" i="17"/>
  <c r="N340" i="17"/>
  <c r="N338" i="17"/>
  <c r="N335" i="17"/>
  <c r="N337" i="17"/>
  <c r="E306" i="17"/>
  <c r="H306" i="17" s="1"/>
  <c r="M260" i="17"/>
  <c r="G260" i="14"/>
  <c r="G304" i="14"/>
  <c r="H311" i="19"/>
  <c r="I311" i="19" s="1"/>
  <c r="E315" i="19"/>
  <c r="F311" i="25"/>
  <c r="E306" i="1"/>
  <c r="M260" i="1"/>
  <c r="O244" i="1"/>
  <c r="O256" i="1"/>
  <c r="G268" i="1" s="1"/>
  <c r="F268" i="1"/>
  <c r="H268" i="1" s="1"/>
  <c r="H256" i="1"/>
  <c r="O257" i="3"/>
  <c r="G269" i="3" s="1"/>
  <c r="O244" i="3"/>
  <c r="P244" i="6"/>
  <c r="P260" i="6" s="1"/>
  <c r="M260" i="6"/>
  <c r="E306" i="6"/>
  <c r="H306" i="6" s="1"/>
  <c r="T341" i="8"/>
  <c r="V339" i="8" s="1"/>
  <c r="H272" i="13"/>
  <c r="E311" i="15"/>
  <c r="F308" i="15"/>
  <c r="H304" i="15"/>
  <c r="G307" i="16"/>
  <c r="S260" i="16"/>
  <c r="E307" i="19"/>
  <c r="H307" i="19" s="1"/>
  <c r="Q260" i="19"/>
  <c r="J264" i="22"/>
  <c r="L264" i="22" s="1"/>
  <c r="G256" i="23"/>
  <c r="G268" i="23" s="1"/>
  <c r="G300" i="23"/>
  <c r="S245" i="27"/>
  <c r="S254" i="27"/>
  <c r="F265" i="25"/>
  <c r="H265" i="25" s="1"/>
  <c r="H253" i="25"/>
  <c r="T338" i="28"/>
  <c r="V336" i="28"/>
  <c r="F306" i="1"/>
  <c r="P244" i="1"/>
  <c r="P260" i="1" s="1"/>
  <c r="N260" i="1"/>
  <c r="E315" i="2"/>
  <c r="E307" i="2"/>
  <c r="H307" i="2" s="1"/>
  <c r="T244" i="2"/>
  <c r="T260" i="2" s="1"/>
  <c r="Q260" i="2"/>
  <c r="K256" i="2"/>
  <c r="K268" i="2" s="1"/>
  <c r="K244" i="2"/>
  <c r="H306" i="2"/>
  <c r="E313" i="2"/>
  <c r="H313" i="2" s="1"/>
  <c r="F308" i="2"/>
  <c r="E270" i="2"/>
  <c r="H270" i="2" s="1"/>
  <c r="R260" i="3"/>
  <c r="T244" i="3"/>
  <c r="T260" i="3" s="1"/>
  <c r="F307" i="3"/>
  <c r="K244" i="3"/>
  <c r="U260" i="2"/>
  <c r="F311" i="2"/>
  <c r="F315" i="2" s="1"/>
  <c r="O244" i="2"/>
  <c r="Q260" i="5"/>
  <c r="T244" i="5"/>
  <c r="T260" i="5" s="1"/>
  <c r="E307" i="5"/>
  <c r="H307" i="5" s="1"/>
  <c r="G256" i="7"/>
  <c r="G268" i="7" s="1"/>
  <c r="G244" i="7"/>
  <c r="H311" i="5"/>
  <c r="U260" i="7"/>
  <c r="F311" i="7"/>
  <c r="F315" i="7" s="1"/>
  <c r="E305" i="8"/>
  <c r="H305" i="8" s="1"/>
  <c r="I260" i="8"/>
  <c r="I272" i="8" s="1"/>
  <c r="L272" i="8" s="1"/>
  <c r="L244" i="8"/>
  <c r="L260" i="8" s="1"/>
  <c r="P379" i="5"/>
  <c r="S379" i="5" s="1"/>
  <c r="I270" i="8"/>
  <c r="L270" i="8" s="1"/>
  <c r="G244" i="8"/>
  <c r="I272" i="6"/>
  <c r="L272" i="6" s="1"/>
  <c r="E260" i="8"/>
  <c r="E272" i="8" s="1"/>
  <c r="H272" i="8" s="1"/>
  <c r="E304" i="8"/>
  <c r="G270" i="5"/>
  <c r="I270" i="7"/>
  <c r="L270" i="7" s="1"/>
  <c r="V336" i="7"/>
  <c r="V340" i="7"/>
  <c r="V341" i="7"/>
  <c r="V338" i="7"/>
  <c r="P244" i="9"/>
  <c r="P260" i="9" s="1"/>
  <c r="J341" i="10"/>
  <c r="J336" i="10"/>
  <c r="J340" i="10"/>
  <c r="J338" i="10"/>
  <c r="J335" i="10"/>
  <c r="J337" i="10"/>
  <c r="U260" i="9"/>
  <c r="F311" i="9"/>
  <c r="F315" i="9" s="1"/>
  <c r="W260" i="10"/>
  <c r="F313" i="10"/>
  <c r="K271" i="11"/>
  <c r="V337" i="11"/>
  <c r="V341" i="11"/>
  <c r="V338" i="11"/>
  <c r="S244" i="10"/>
  <c r="O244" i="11"/>
  <c r="O256" i="11"/>
  <c r="P379" i="13"/>
  <c r="S379" i="13" s="1"/>
  <c r="S371" i="13"/>
  <c r="W260" i="14"/>
  <c r="F313" i="14"/>
  <c r="H313" i="14" s="1"/>
  <c r="H315" i="14" s="1"/>
  <c r="V336" i="11"/>
  <c r="V337" i="13"/>
  <c r="T341" i="12"/>
  <c r="V339" i="12"/>
  <c r="S244" i="14"/>
  <c r="G271" i="17"/>
  <c r="H306" i="12"/>
  <c r="E313" i="12"/>
  <c r="H313" i="12" s="1"/>
  <c r="V335" i="13"/>
  <c r="F272" i="12"/>
  <c r="H272" i="12" s="1"/>
  <c r="E268" i="15"/>
  <c r="H268" i="15" s="1"/>
  <c r="V341" i="15"/>
  <c r="V338" i="15"/>
  <c r="Q260" i="15"/>
  <c r="E307" i="15"/>
  <c r="H307" i="15" s="1"/>
  <c r="P377" i="14"/>
  <c r="S377" i="14" s="1"/>
  <c r="K268" i="16"/>
  <c r="V339" i="17"/>
  <c r="K260" i="18"/>
  <c r="K272" i="18" s="1"/>
  <c r="G305" i="18"/>
  <c r="G267" i="20"/>
  <c r="K267" i="22"/>
  <c r="Q256" i="20"/>
  <c r="E303" i="20"/>
  <c r="I266" i="22"/>
  <c r="L266" i="22" s="1"/>
  <c r="U260" i="17"/>
  <c r="F311" i="17"/>
  <c r="F315" i="17" s="1"/>
  <c r="F272" i="19"/>
  <c r="I269" i="16"/>
  <c r="L269" i="16" s="1"/>
  <c r="K268" i="17"/>
  <c r="O244" i="20"/>
  <c r="O252" i="20"/>
  <c r="V335" i="22"/>
  <c r="T337" i="22"/>
  <c r="F308" i="24"/>
  <c r="F311" i="24" s="1"/>
  <c r="V256" i="24"/>
  <c r="E301" i="26"/>
  <c r="I256" i="26"/>
  <c r="I268" i="26" s="1"/>
  <c r="G244" i="21"/>
  <c r="V332" i="21"/>
  <c r="V336" i="21"/>
  <c r="V337" i="21"/>
  <c r="V331" i="21"/>
  <c r="V333" i="21"/>
  <c r="H267" i="22"/>
  <c r="H253" i="24"/>
  <c r="F265" i="24"/>
  <c r="H265" i="24" s="1"/>
  <c r="X256" i="21"/>
  <c r="F310" i="21"/>
  <c r="F311" i="21" s="1"/>
  <c r="G244" i="20"/>
  <c r="G252" i="20"/>
  <c r="G264" i="20" s="1"/>
  <c r="V334" i="21"/>
  <c r="H301" i="21"/>
  <c r="E308" i="21"/>
  <c r="H308" i="21" s="1"/>
  <c r="K244" i="23"/>
  <c r="K253" i="23"/>
  <c r="K265" i="23" s="1"/>
  <c r="U256" i="26"/>
  <c r="F307" i="26"/>
  <c r="F315" i="1"/>
  <c r="L244" i="23"/>
  <c r="L256" i="23" s="1"/>
  <c r="J256" i="23"/>
  <c r="J268" i="23" s="1"/>
  <c r="L268" i="23" s="1"/>
  <c r="F301" i="23"/>
  <c r="F304" i="23" s="1"/>
  <c r="H304" i="23" s="1"/>
  <c r="G244" i="19"/>
  <c r="P375" i="25"/>
  <c r="S375" i="25" s="1"/>
  <c r="V256" i="26"/>
  <c r="F308" i="26"/>
  <c r="H308" i="27"/>
  <c r="I308" i="27" s="1"/>
  <c r="S244" i="26"/>
  <c r="S252" i="26"/>
  <c r="R257" i="27"/>
  <c r="F304" i="27"/>
  <c r="T245" i="27"/>
  <c r="T257" i="27" s="1"/>
  <c r="O256" i="26"/>
  <c r="G302" i="26"/>
  <c r="H245" i="28"/>
  <c r="H257" i="28" s="1"/>
  <c r="F257" i="28"/>
  <c r="F269" i="28" s="1"/>
  <c r="H269" i="28" s="1"/>
  <c r="F301" i="28"/>
  <c r="F267" i="26"/>
  <c r="H267" i="26" s="1"/>
  <c r="V337" i="27"/>
  <c r="P376" i="27"/>
  <c r="S376" i="27" s="1"/>
  <c r="S368" i="27"/>
  <c r="P375" i="28"/>
  <c r="S375" i="28" s="1"/>
  <c r="G304" i="28" l="1"/>
  <c r="S257" i="28"/>
  <c r="E310" i="23"/>
  <c r="H310" i="23" s="1"/>
  <c r="H303" i="23"/>
  <c r="S371" i="1"/>
  <c r="P379" i="1"/>
  <c r="S379" i="1" s="1"/>
  <c r="V336" i="4"/>
  <c r="V340" i="4"/>
  <c r="V341" i="4"/>
  <c r="V338" i="4"/>
  <c r="V335" i="4"/>
  <c r="V337" i="4"/>
  <c r="H300" i="21"/>
  <c r="E307" i="21"/>
  <c r="F304" i="21"/>
  <c r="H304" i="21" s="1"/>
  <c r="G303" i="23"/>
  <c r="S256" i="23"/>
  <c r="S260" i="15"/>
  <c r="G307" i="15"/>
  <c r="F308" i="10"/>
  <c r="E311" i="10"/>
  <c r="H304" i="10"/>
  <c r="F311" i="26"/>
  <c r="G300" i="20"/>
  <c r="G256" i="20"/>
  <c r="V334" i="22"/>
  <c r="V331" i="22"/>
  <c r="V337" i="22"/>
  <c r="V332" i="22"/>
  <c r="V336" i="22"/>
  <c r="V333" i="22"/>
  <c r="V341" i="12"/>
  <c r="V338" i="12"/>
  <c r="V335" i="12"/>
  <c r="V336" i="12"/>
  <c r="V337" i="12"/>
  <c r="V340" i="12"/>
  <c r="G306" i="11"/>
  <c r="O260" i="11"/>
  <c r="E308" i="10"/>
  <c r="E308" i="8"/>
  <c r="H308" i="8" s="1"/>
  <c r="H304" i="8"/>
  <c r="H306" i="1"/>
  <c r="E313" i="1"/>
  <c r="H313" i="1" s="1"/>
  <c r="H311" i="15"/>
  <c r="I311" i="15"/>
  <c r="E315" i="15"/>
  <c r="G306" i="3"/>
  <c r="O260" i="3"/>
  <c r="H304" i="9"/>
  <c r="K268" i="25"/>
  <c r="O260" i="15"/>
  <c r="G306" i="15"/>
  <c r="K266" i="27"/>
  <c r="E268" i="26"/>
  <c r="I268" i="25"/>
  <c r="L268" i="25" s="1"/>
  <c r="I311" i="13"/>
  <c r="G305" i="13"/>
  <c r="K260" i="13"/>
  <c r="G268" i="11"/>
  <c r="S260" i="3"/>
  <c r="G307" i="3"/>
  <c r="J269" i="28"/>
  <c r="L269" i="28" s="1"/>
  <c r="E308" i="20"/>
  <c r="H308" i="20" s="1"/>
  <c r="H301" i="20"/>
  <c r="K260" i="15"/>
  <c r="K272" i="15" s="1"/>
  <c r="G305" i="15"/>
  <c r="G272" i="10"/>
  <c r="O260" i="5"/>
  <c r="G306" i="5"/>
  <c r="I272" i="1"/>
  <c r="H303" i="20"/>
  <c r="E310" i="20"/>
  <c r="H310" i="20" s="1"/>
  <c r="F268" i="21"/>
  <c r="H268" i="21" s="1"/>
  <c r="G268" i="25"/>
  <c r="F304" i="25"/>
  <c r="H300" i="25"/>
  <c r="E307" i="25"/>
  <c r="I272" i="19"/>
  <c r="L272" i="19" s="1"/>
  <c r="E308" i="13"/>
  <c r="H308" i="13" s="1"/>
  <c r="H304" i="13"/>
  <c r="G308" i="4"/>
  <c r="E308" i="1"/>
  <c r="H302" i="22"/>
  <c r="E309" i="22"/>
  <c r="H309" i="22" s="1"/>
  <c r="H307" i="23"/>
  <c r="I307" i="23" s="1"/>
  <c r="F272" i="10"/>
  <c r="H272" i="10" s="1"/>
  <c r="F315" i="3"/>
  <c r="H307" i="3"/>
  <c r="E314" i="3"/>
  <c r="H314" i="3" s="1"/>
  <c r="O260" i="16"/>
  <c r="G306" i="16"/>
  <c r="G304" i="11"/>
  <c r="G260" i="11"/>
  <c r="G272" i="11" s="1"/>
  <c r="E311" i="27"/>
  <c r="H311" i="27" s="1"/>
  <c r="H304" i="27"/>
  <c r="K260" i="7"/>
  <c r="G305" i="7"/>
  <c r="K257" i="27"/>
  <c r="G302" i="27"/>
  <c r="G304" i="25"/>
  <c r="S371" i="10"/>
  <c r="P379" i="10"/>
  <c r="S379" i="10" s="1"/>
  <c r="V341" i="1"/>
  <c r="V338" i="1"/>
  <c r="V335" i="1"/>
  <c r="V336" i="1"/>
  <c r="V337" i="1"/>
  <c r="V340" i="1"/>
  <c r="H302" i="26"/>
  <c r="E309" i="26"/>
  <c r="H309" i="26" s="1"/>
  <c r="H307" i="1"/>
  <c r="E314" i="1"/>
  <c r="H314" i="1" s="1"/>
  <c r="V338" i="28"/>
  <c r="V334" i="28"/>
  <c r="V335" i="28"/>
  <c r="V332" i="28"/>
  <c r="V333" i="28"/>
  <c r="V337" i="28"/>
  <c r="I272" i="10"/>
  <c r="S256" i="20"/>
  <c r="G303" i="20"/>
  <c r="E308" i="16"/>
  <c r="H308" i="16" s="1"/>
  <c r="H311" i="11"/>
  <c r="G272" i="13"/>
  <c r="V337" i="26"/>
  <c r="V334" i="26"/>
  <c r="V331" i="26"/>
  <c r="V333" i="26"/>
  <c r="V336" i="26"/>
  <c r="V332" i="26"/>
  <c r="H302" i="20"/>
  <c r="E309" i="20"/>
  <c r="H309" i="20" s="1"/>
  <c r="G304" i="17"/>
  <c r="G260" i="17"/>
  <c r="G305" i="10"/>
  <c r="G308" i="10" s="1"/>
  <c r="K260" i="10"/>
  <c r="H304" i="6"/>
  <c r="E308" i="6"/>
  <c r="H308" i="6" s="1"/>
  <c r="E272" i="7"/>
  <c r="H272" i="7" s="1"/>
  <c r="I272" i="5"/>
  <c r="L272" i="5" s="1"/>
  <c r="E315" i="7"/>
  <c r="H302" i="28"/>
  <c r="E309" i="28"/>
  <c r="H309" i="28" s="1"/>
  <c r="O256" i="22"/>
  <c r="G302" i="22"/>
  <c r="S367" i="22"/>
  <c r="P375" i="22"/>
  <c r="S375" i="22" s="1"/>
  <c r="E304" i="22"/>
  <c r="E272" i="5"/>
  <c r="H272" i="5" s="1"/>
  <c r="F268" i="24"/>
  <c r="H268" i="24" s="1"/>
  <c r="K272" i="8"/>
  <c r="H303" i="24"/>
  <c r="E310" i="24"/>
  <c r="H310" i="24" s="1"/>
  <c r="H300" i="26"/>
  <c r="E307" i="26"/>
  <c r="F304" i="26"/>
  <c r="H304" i="26" s="1"/>
  <c r="E308" i="19"/>
  <c r="H308" i="19" s="1"/>
  <c r="H304" i="19"/>
  <c r="S256" i="24"/>
  <c r="G303" i="24"/>
  <c r="J268" i="22"/>
  <c r="L268" i="22" s="1"/>
  <c r="G269" i="16"/>
  <c r="E272" i="11"/>
  <c r="H272" i="11" s="1"/>
  <c r="O260" i="9"/>
  <c r="G306" i="9"/>
  <c r="M322" i="8"/>
  <c r="H315" i="8"/>
  <c r="H306" i="3"/>
  <c r="E313" i="3"/>
  <c r="H313" i="3" s="1"/>
  <c r="F268" i="20"/>
  <c r="H268" i="20" s="1"/>
  <c r="F315" i="16"/>
  <c r="S371" i="14"/>
  <c r="P379" i="14"/>
  <c r="S379" i="14" s="1"/>
  <c r="F315" i="5"/>
  <c r="I272" i="9"/>
  <c r="L272" i="9" s="1"/>
  <c r="O260" i="7"/>
  <c r="G306" i="7"/>
  <c r="G272" i="3"/>
  <c r="P379" i="2"/>
  <c r="S379" i="2" s="1"/>
  <c r="S371" i="2"/>
  <c r="G304" i="1"/>
  <c r="G260" i="1"/>
  <c r="S260" i="7"/>
  <c r="G307" i="7"/>
  <c r="G307" i="10"/>
  <c r="S260" i="10"/>
  <c r="G304" i="8"/>
  <c r="G260" i="8"/>
  <c r="M322" i="5"/>
  <c r="H315" i="5"/>
  <c r="G306" i="2"/>
  <c r="O260" i="2"/>
  <c r="M322" i="19"/>
  <c r="H315" i="19"/>
  <c r="I315" i="19" s="1"/>
  <c r="E310" i="26"/>
  <c r="H310" i="26" s="1"/>
  <c r="H303" i="26"/>
  <c r="E308" i="2"/>
  <c r="H308" i="2" s="1"/>
  <c r="H304" i="2"/>
  <c r="P376" i="28"/>
  <c r="S376" i="28" s="1"/>
  <c r="S368" i="28"/>
  <c r="G307" i="9"/>
  <c r="S260" i="9"/>
  <c r="G303" i="22"/>
  <c r="S256" i="22"/>
  <c r="G256" i="22"/>
  <c r="G268" i="22" s="1"/>
  <c r="G300" i="22"/>
  <c r="G304" i="22" s="1"/>
  <c r="G306" i="6"/>
  <c r="O260" i="6"/>
  <c r="E272" i="6"/>
  <c r="H272" i="6" s="1"/>
  <c r="E312" i="1"/>
  <c r="H312" i="1" s="1"/>
  <c r="M323" i="1" s="1"/>
  <c r="K323" i="1" s="1"/>
  <c r="E323" i="1" s="1"/>
  <c r="G323" i="1" s="1"/>
  <c r="H305" i="1"/>
  <c r="E304" i="25"/>
  <c r="L272" i="10"/>
  <c r="F308" i="3"/>
  <c r="H308" i="3" s="1"/>
  <c r="H304" i="3"/>
  <c r="E311" i="3"/>
  <c r="H304" i="4"/>
  <c r="E308" i="4"/>
  <c r="H308" i="4" s="1"/>
  <c r="H268" i="26"/>
  <c r="E272" i="19"/>
  <c r="G260" i="16"/>
  <c r="G272" i="16" s="1"/>
  <c r="G304" i="16"/>
  <c r="E308" i="11"/>
  <c r="H308" i="11" s="1"/>
  <c r="H304" i="11"/>
  <c r="F308" i="1"/>
  <c r="H308" i="1" s="1"/>
  <c r="H304" i="1"/>
  <c r="E311" i="1"/>
  <c r="K260" i="1"/>
  <c r="K272" i="1" s="1"/>
  <c r="G305" i="1"/>
  <c r="G305" i="16"/>
  <c r="K260" i="16"/>
  <c r="K272" i="16" s="1"/>
  <c r="V341" i="5"/>
  <c r="V338" i="5"/>
  <c r="V337" i="5"/>
  <c r="V340" i="5"/>
  <c r="V336" i="5"/>
  <c r="V335" i="5"/>
  <c r="S260" i="2"/>
  <c r="G307" i="2"/>
  <c r="J268" i="26"/>
  <c r="L268" i="26" s="1"/>
  <c r="H311" i="9"/>
  <c r="I311" i="9" s="1"/>
  <c r="E315" i="9"/>
  <c r="F315" i="4"/>
  <c r="H311" i="4"/>
  <c r="K268" i="22"/>
  <c r="S371" i="16"/>
  <c r="P379" i="16"/>
  <c r="S379" i="16" s="1"/>
  <c r="H272" i="3"/>
  <c r="G260" i="19"/>
  <c r="G272" i="19" s="1"/>
  <c r="G304" i="19"/>
  <c r="G302" i="20"/>
  <c r="O256" i="20"/>
  <c r="G303" i="26"/>
  <c r="S256" i="26"/>
  <c r="S367" i="23"/>
  <c r="P375" i="23"/>
  <c r="S375" i="23" s="1"/>
  <c r="K268" i="24"/>
  <c r="K256" i="20"/>
  <c r="K268" i="20" s="1"/>
  <c r="G301" i="20"/>
  <c r="S260" i="6"/>
  <c r="G307" i="6"/>
  <c r="L272" i="1"/>
  <c r="H311" i="7"/>
  <c r="G304" i="18"/>
  <c r="G308" i="18" s="1"/>
  <c r="G260" i="18"/>
  <c r="G272" i="18" s="1"/>
  <c r="I272" i="7"/>
  <c r="L272" i="7" s="1"/>
  <c r="K269" i="6"/>
  <c r="I272" i="2"/>
  <c r="L272" i="2" s="1"/>
  <c r="G268" i="15"/>
  <c r="H306" i="10"/>
  <c r="E313" i="10"/>
  <c r="H313" i="10" s="1"/>
  <c r="H301" i="22"/>
  <c r="E308" i="22"/>
  <c r="H308" i="22" s="1"/>
  <c r="I272" i="13"/>
  <c r="L272" i="13" s="1"/>
  <c r="V341" i="9"/>
  <c r="V340" i="9"/>
  <c r="V338" i="9"/>
  <c r="V336" i="9"/>
  <c r="V335" i="9"/>
  <c r="V337" i="9"/>
  <c r="H305" i="3"/>
  <c r="E312" i="3"/>
  <c r="H312" i="3" s="1"/>
  <c r="M323" i="3" s="1"/>
  <c r="K323" i="3" s="1"/>
  <c r="E323" i="3" s="1"/>
  <c r="G323" i="3" s="1"/>
  <c r="G306" i="17"/>
  <c r="O260" i="17"/>
  <c r="F304" i="20"/>
  <c r="H304" i="20" s="1"/>
  <c r="H300" i="20"/>
  <c r="E307" i="20"/>
  <c r="K268" i="9"/>
  <c r="V331" i="23"/>
  <c r="V333" i="23"/>
  <c r="V337" i="23"/>
  <c r="V332" i="23"/>
  <c r="V336" i="23"/>
  <c r="V334" i="23"/>
  <c r="E272" i="15"/>
  <c r="H272" i="15" s="1"/>
  <c r="F315" i="6"/>
  <c r="I311" i="6"/>
  <c r="H311" i="6"/>
  <c r="G272" i="6"/>
  <c r="H315" i="16"/>
  <c r="M322" i="16"/>
  <c r="M322" i="13"/>
  <c r="H315" i="13"/>
  <c r="I315" i="13" s="1"/>
  <c r="G256" i="24"/>
  <c r="G300" i="24"/>
  <c r="G307" i="19"/>
  <c r="S260" i="19"/>
  <c r="G306" i="8"/>
  <c r="O260" i="8"/>
  <c r="H301" i="28"/>
  <c r="E308" i="28"/>
  <c r="F305" i="28"/>
  <c r="H305" i="28" s="1"/>
  <c r="G301" i="23"/>
  <c r="K256" i="23"/>
  <c r="K268" i="23" s="1"/>
  <c r="H301" i="23"/>
  <c r="E308" i="23"/>
  <c r="H308" i="23" s="1"/>
  <c r="M319" i="23" s="1"/>
  <c r="K319" i="23" s="1"/>
  <c r="E319" i="23" s="1"/>
  <c r="G319" i="23" s="1"/>
  <c r="E315" i="5"/>
  <c r="K260" i="17"/>
  <c r="K272" i="17" s="1"/>
  <c r="G305" i="17"/>
  <c r="I311" i="11"/>
  <c r="I311" i="5"/>
  <c r="G306" i="1"/>
  <c r="O260" i="1"/>
  <c r="G272" i="14"/>
  <c r="F305" i="27"/>
  <c r="H305" i="27" s="1"/>
  <c r="E309" i="27"/>
  <c r="H302" i="27"/>
  <c r="G307" i="13"/>
  <c r="G308" i="13" s="1"/>
  <c r="S260" i="13"/>
  <c r="G304" i="2"/>
  <c r="G260" i="2"/>
  <c r="G272" i="2" s="1"/>
  <c r="G256" i="26"/>
  <c r="G268" i="26" s="1"/>
  <c r="G300" i="26"/>
  <c r="E311" i="28"/>
  <c r="H311" i="28" s="1"/>
  <c r="H304" i="28"/>
  <c r="V337" i="24"/>
  <c r="V334" i="24"/>
  <c r="V331" i="24"/>
  <c r="V336" i="24"/>
  <c r="V333" i="24"/>
  <c r="V332" i="24"/>
  <c r="K268" i="21"/>
  <c r="K264" i="26"/>
  <c r="E272" i="17"/>
  <c r="H272" i="17" s="1"/>
  <c r="K260" i="6"/>
  <c r="K272" i="6" s="1"/>
  <c r="G305" i="6"/>
  <c r="G260" i="15"/>
  <c r="G272" i="15" s="1"/>
  <c r="G304" i="15"/>
  <c r="G308" i="15" s="1"/>
  <c r="V339" i="9"/>
  <c r="J272" i="3"/>
  <c r="L272" i="3" s="1"/>
  <c r="S371" i="3"/>
  <c r="P379" i="3"/>
  <c r="S379" i="3" s="1"/>
  <c r="F315" i="18"/>
  <c r="H311" i="18"/>
  <c r="G305" i="9"/>
  <c r="K260" i="9"/>
  <c r="K272" i="9" s="1"/>
  <c r="V335" i="23"/>
  <c r="E308" i="15"/>
  <c r="H308" i="15" s="1"/>
  <c r="I272" i="15"/>
  <c r="L272" i="15" s="1"/>
  <c r="G272" i="5"/>
  <c r="G308" i="6"/>
  <c r="S260" i="5"/>
  <c r="G307" i="5"/>
  <c r="H301" i="26"/>
  <c r="E308" i="26"/>
  <c r="H308" i="26" s="1"/>
  <c r="M319" i="26" s="1"/>
  <c r="K319" i="26" s="1"/>
  <c r="E319" i="26" s="1"/>
  <c r="G319" i="26" s="1"/>
  <c r="M322" i="14"/>
  <c r="G304" i="23"/>
  <c r="H304" i="18"/>
  <c r="E308" i="18"/>
  <c r="H308" i="18" s="1"/>
  <c r="E308" i="7"/>
  <c r="H308" i="7" s="1"/>
  <c r="H304" i="7"/>
  <c r="H302" i="21"/>
  <c r="E309" i="21"/>
  <c r="H309" i="21" s="1"/>
  <c r="E308" i="5"/>
  <c r="H304" i="5"/>
  <c r="F304" i="24"/>
  <c r="H304" i="24" s="1"/>
  <c r="H300" i="24"/>
  <c r="E307" i="24"/>
  <c r="O256" i="24"/>
  <c r="G302" i="24"/>
  <c r="G300" i="21"/>
  <c r="G304" i="21" s="1"/>
  <c r="G256" i="21"/>
  <c r="G268" i="21" s="1"/>
  <c r="M319" i="21"/>
  <c r="K319" i="21" s="1"/>
  <c r="E319" i="21" s="1"/>
  <c r="G319" i="21" s="1"/>
  <c r="H311" i="2"/>
  <c r="V336" i="8"/>
  <c r="V340" i="8"/>
  <c r="V341" i="8"/>
  <c r="V338" i="8"/>
  <c r="V337" i="8"/>
  <c r="V335" i="8"/>
  <c r="M322" i="17"/>
  <c r="H315" i="17"/>
  <c r="I315" i="17" s="1"/>
  <c r="M319" i="27"/>
  <c r="H272" i="19"/>
  <c r="G307" i="14"/>
  <c r="G308" i="14" s="1"/>
  <c r="S260" i="14"/>
  <c r="K272" i="14" s="1"/>
  <c r="G260" i="7"/>
  <c r="G272" i="7" s="1"/>
  <c r="G304" i="7"/>
  <c r="G308" i="7" s="1"/>
  <c r="K260" i="3"/>
  <c r="K272" i="3" s="1"/>
  <c r="G305" i="3"/>
  <c r="G308" i="3" s="1"/>
  <c r="K260" i="2"/>
  <c r="K272" i="2" s="1"/>
  <c r="G305" i="2"/>
  <c r="S257" i="27"/>
  <c r="G304" i="27"/>
  <c r="E315" i="12"/>
  <c r="H311" i="12"/>
  <c r="I311" i="12" s="1"/>
  <c r="J269" i="27"/>
  <c r="L269" i="27" s="1"/>
  <c r="H302" i="24"/>
  <c r="E309" i="24"/>
  <c r="H309" i="24" s="1"/>
  <c r="I268" i="20"/>
  <c r="L268" i="20" s="1"/>
  <c r="F315" i="14"/>
  <c r="I315" i="14" s="1"/>
  <c r="H308" i="9"/>
  <c r="G305" i="28"/>
  <c r="E307" i="22"/>
  <c r="F304" i="22"/>
  <c r="H304" i="22" s="1"/>
  <c r="H300" i="22"/>
  <c r="I311" i="17"/>
  <c r="V336" i="18"/>
  <c r="V340" i="18"/>
  <c r="V341" i="18"/>
  <c r="V338" i="18"/>
  <c r="V335" i="18"/>
  <c r="V337" i="18"/>
  <c r="G305" i="19"/>
  <c r="K260" i="19"/>
  <c r="K272" i="19" s="1"/>
  <c r="S367" i="20"/>
  <c r="P375" i="20"/>
  <c r="S375" i="20" s="1"/>
  <c r="S367" i="24"/>
  <c r="P375" i="24"/>
  <c r="S375" i="24" s="1"/>
  <c r="G301" i="26"/>
  <c r="K256" i="26"/>
  <c r="K268" i="26" s="1"/>
  <c r="E308" i="17"/>
  <c r="H308" i="17" s="1"/>
  <c r="H304" i="17"/>
  <c r="S260" i="11"/>
  <c r="K272" i="11" s="1"/>
  <c r="G307" i="11"/>
  <c r="H308" i="5"/>
  <c r="V339" i="4"/>
  <c r="E310" i="22"/>
  <c r="H310" i="22" s="1"/>
  <c r="H303" i="22"/>
  <c r="K269" i="28"/>
  <c r="G260" i="9"/>
  <c r="G272" i="9" s="1"/>
  <c r="G304" i="9"/>
  <c r="G308" i="9" s="1"/>
  <c r="V336" i="6"/>
  <c r="V340" i="6"/>
  <c r="V341" i="6"/>
  <c r="V338" i="6"/>
  <c r="V337" i="6"/>
  <c r="V335" i="6"/>
  <c r="K260" i="5"/>
  <c r="K272" i="5" s="1"/>
  <c r="G305" i="5"/>
  <c r="G308" i="5" s="1"/>
  <c r="H302" i="25"/>
  <c r="E309" i="25"/>
  <c r="H309" i="25" s="1"/>
  <c r="I272" i="16"/>
  <c r="L272" i="16" s="1"/>
  <c r="F315" i="8"/>
  <c r="I315" i="8" s="1"/>
  <c r="H301" i="24"/>
  <c r="E308" i="24"/>
  <c r="H308" i="24" s="1"/>
  <c r="M319" i="24" s="1"/>
  <c r="K319" i="24" s="1"/>
  <c r="E319" i="24" s="1"/>
  <c r="G319" i="24" s="1"/>
  <c r="H309" i="27" l="1"/>
  <c r="E312" i="27"/>
  <c r="G268" i="24"/>
  <c r="M322" i="4"/>
  <c r="H315" i="4"/>
  <c r="E315" i="3"/>
  <c r="H311" i="3"/>
  <c r="I311" i="3" s="1"/>
  <c r="G308" i="8"/>
  <c r="G308" i="17"/>
  <c r="H308" i="10"/>
  <c r="G304" i="26"/>
  <c r="H308" i="28"/>
  <c r="I308" i="28"/>
  <c r="E312" i="28"/>
  <c r="M319" i="22"/>
  <c r="K319" i="22" s="1"/>
  <c r="E319" i="22" s="1"/>
  <c r="G319" i="22" s="1"/>
  <c r="I311" i="4"/>
  <c r="G308" i="16"/>
  <c r="M324" i="19"/>
  <c r="K322" i="19"/>
  <c r="I315" i="16"/>
  <c r="K272" i="7"/>
  <c r="E311" i="23"/>
  <c r="M324" i="13"/>
  <c r="K322" i="13"/>
  <c r="G308" i="19"/>
  <c r="I315" i="4"/>
  <c r="H307" i="26"/>
  <c r="I307" i="26" s="1"/>
  <c r="E311" i="26"/>
  <c r="M322" i="11"/>
  <c r="H315" i="11"/>
  <c r="I315" i="11" s="1"/>
  <c r="M319" i="20"/>
  <c r="K319" i="20" s="1"/>
  <c r="E319" i="20" s="1"/>
  <c r="G319" i="20" s="1"/>
  <c r="E311" i="24"/>
  <c r="H307" i="24"/>
  <c r="M322" i="18"/>
  <c r="H315" i="18"/>
  <c r="K322" i="16"/>
  <c r="M324" i="16"/>
  <c r="E311" i="20"/>
  <c r="H307" i="20"/>
  <c r="M318" i="23"/>
  <c r="H311" i="23"/>
  <c r="I311" i="23" s="1"/>
  <c r="E311" i="25"/>
  <c r="H307" i="25"/>
  <c r="I307" i="25"/>
  <c r="G268" i="20"/>
  <c r="K319" i="27"/>
  <c r="I311" i="18"/>
  <c r="G308" i="2"/>
  <c r="H315" i="7"/>
  <c r="I315" i="7" s="1"/>
  <c r="M322" i="7"/>
  <c r="E315" i="1"/>
  <c r="H311" i="1"/>
  <c r="I311" i="1" s="1"/>
  <c r="G304" i="20"/>
  <c r="H307" i="22"/>
  <c r="I307" i="22" s="1"/>
  <c r="E311" i="22"/>
  <c r="M322" i="2"/>
  <c r="H315" i="2"/>
  <c r="I315" i="2" s="1"/>
  <c r="I315" i="18"/>
  <c r="I311" i="2"/>
  <c r="H315" i="9"/>
  <c r="I315" i="9" s="1"/>
  <c r="M322" i="9"/>
  <c r="I311" i="7"/>
  <c r="G272" i="1"/>
  <c r="K272" i="10"/>
  <c r="G305" i="27"/>
  <c r="H304" i="25"/>
  <c r="M322" i="12"/>
  <c r="H315" i="12"/>
  <c r="I315" i="12" s="1"/>
  <c r="K322" i="17"/>
  <c r="M324" i="17"/>
  <c r="M322" i="6"/>
  <c r="H315" i="6"/>
  <c r="I315" i="6" s="1"/>
  <c r="K322" i="5"/>
  <c r="M324" i="5"/>
  <c r="G308" i="1"/>
  <c r="I315" i="5"/>
  <c r="K322" i="8"/>
  <c r="M324" i="8"/>
  <c r="M320" i="28"/>
  <c r="K320" i="28" s="1"/>
  <c r="E320" i="28" s="1"/>
  <c r="G320" i="28" s="1"/>
  <c r="K269" i="27"/>
  <c r="M322" i="15"/>
  <c r="H315" i="15"/>
  <c r="I315" i="15" s="1"/>
  <c r="H307" i="21"/>
  <c r="I307" i="21" s="1"/>
  <c r="E311" i="21"/>
  <c r="K322" i="14"/>
  <c r="M324" i="14"/>
  <c r="G304" i="24"/>
  <c r="G272" i="8"/>
  <c r="G272" i="17"/>
  <c r="G308" i="11"/>
  <c r="K272" i="13"/>
  <c r="H311" i="10"/>
  <c r="I311" i="10"/>
  <c r="E315" i="10"/>
  <c r="M324" i="7" l="1"/>
  <c r="K322" i="7"/>
  <c r="E322" i="16"/>
  <c r="G322" i="16" s="1"/>
  <c r="K324" i="16"/>
  <c r="E324" i="16" s="1"/>
  <c r="G324" i="16" s="1"/>
  <c r="H315" i="10"/>
  <c r="I315" i="10" s="1"/>
  <c r="M322" i="10"/>
  <c r="M322" i="3"/>
  <c r="H315" i="3"/>
  <c r="I315" i="3" s="1"/>
  <c r="E322" i="14"/>
  <c r="G322" i="14" s="1"/>
  <c r="K324" i="14"/>
  <c r="E324" i="14" s="1"/>
  <c r="G324" i="14" s="1"/>
  <c r="K322" i="6"/>
  <c r="M324" i="6"/>
  <c r="M324" i="2"/>
  <c r="K322" i="2"/>
  <c r="M318" i="25"/>
  <c r="H311" i="25"/>
  <c r="I311" i="25" s="1"/>
  <c r="K322" i="11"/>
  <c r="M324" i="11"/>
  <c r="E322" i="8"/>
  <c r="G322" i="8" s="1"/>
  <c r="K324" i="8"/>
  <c r="E324" i="8" s="1"/>
  <c r="G324" i="8" s="1"/>
  <c r="K324" i="17"/>
  <c r="E324" i="17" s="1"/>
  <c r="G324" i="17" s="1"/>
  <c r="E322" i="17"/>
  <c r="G322" i="17" s="1"/>
  <c r="K322" i="18"/>
  <c r="M324" i="18"/>
  <c r="M319" i="28"/>
  <c r="H312" i="28"/>
  <c r="I312" i="28" s="1"/>
  <c r="M320" i="27"/>
  <c r="H312" i="27"/>
  <c r="I312" i="27" s="1"/>
  <c r="M318" i="24"/>
  <c r="H311" i="24"/>
  <c r="I311" i="24" s="1"/>
  <c r="K322" i="4"/>
  <c r="M324" i="4"/>
  <c r="K322" i="12"/>
  <c r="M324" i="12"/>
  <c r="M318" i="20"/>
  <c r="H311" i="20"/>
  <c r="I311" i="20" s="1"/>
  <c r="M318" i="21"/>
  <c r="H311" i="21"/>
  <c r="I311" i="21" s="1"/>
  <c r="H311" i="22"/>
  <c r="I311" i="22" s="1"/>
  <c r="M318" i="22"/>
  <c r="E322" i="19"/>
  <c r="G322" i="19" s="1"/>
  <c r="K324" i="19"/>
  <c r="E324" i="19" s="1"/>
  <c r="G324" i="19" s="1"/>
  <c r="M324" i="15"/>
  <c r="K322" i="15"/>
  <c r="E319" i="27"/>
  <c r="G319" i="27" s="1"/>
  <c r="I307" i="20"/>
  <c r="I307" i="24"/>
  <c r="M324" i="9"/>
  <c r="K322" i="9"/>
  <c r="K318" i="23"/>
  <c r="M320" i="23"/>
  <c r="M318" i="26"/>
  <c r="H311" i="26"/>
  <c r="I311" i="26" s="1"/>
  <c r="K324" i="5"/>
  <c r="E324" i="5" s="1"/>
  <c r="G324" i="5" s="1"/>
  <c r="E322" i="5"/>
  <c r="G322" i="5" s="1"/>
  <c r="M322" i="1"/>
  <c r="H315" i="1"/>
  <c r="I315" i="1" s="1"/>
  <c r="E322" i="13"/>
  <c r="G322" i="13" s="1"/>
  <c r="K324" i="13"/>
  <c r="E324" i="13" s="1"/>
  <c r="G324" i="13" s="1"/>
  <c r="K318" i="22" l="1"/>
  <c r="M320" i="22"/>
  <c r="K322" i="3"/>
  <c r="M324" i="3"/>
  <c r="E322" i="2"/>
  <c r="G322" i="2" s="1"/>
  <c r="K324" i="2"/>
  <c r="E324" i="2" s="1"/>
  <c r="G324" i="2" s="1"/>
  <c r="K322" i="10"/>
  <c r="M324" i="10"/>
  <c r="E322" i="4"/>
  <c r="G322" i="4" s="1"/>
  <c r="K324" i="4"/>
  <c r="E324" i="4" s="1"/>
  <c r="G324" i="4" s="1"/>
  <c r="M320" i="21"/>
  <c r="K318" i="21"/>
  <c r="K318" i="24"/>
  <c r="M320" i="24"/>
  <c r="E322" i="18"/>
  <c r="G322" i="18" s="1"/>
  <c r="K324" i="18"/>
  <c r="E324" i="18" s="1"/>
  <c r="G324" i="18" s="1"/>
  <c r="K318" i="25"/>
  <c r="M320" i="25"/>
  <c r="E322" i="15"/>
  <c r="G322" i="15" s="1"/>
  <c r="K324" i="15"/>
  <c r="E324" i="15" s="1"/>
  <c r="G324" i="15" s="1"/>
  <c r="E318" i="23"/>
  <c r="G318" i="23" s="1"/>
  <c r="K320" i="23"/>
  <c r="E320" i="23" s="1"/>
  <c r="G320" i="23" s="1"/>
  <c r="K318" i="20"/>
  <c r="M320" i="20"/>
  <c r="K320" i="27"/>
  <c r="M321" i="27"/>
  <c r="E322" i="6"/>
  <c r="G322" i="6" s="1"/>
  <c r="K324" i="6"/>
  <c r="E324" i="6" s="1"/>
  <c r="G324" i="6" s="1"/>
  <c r="K318" i="26"/>
  <c r="M320" i="26"/>
  <c r="E322" i="9"/>
  <c r="G322" i="9" s="1"/>
  <c r="K324" i="9"/>
  <c r="E324" i="9" s="1"/>
  <c r="G324" i="9" s="1"/>
  <c r="E322" i="7"/>
  <c r="G322" i="7" s="1"/>
  <c r="K324" i="7"/>
  <c r="E324" i="7" s="1"/>
  <c r="G324" i="7" s="1"/>
  <c r="K322" i="1"/>
  <c r="M324" i="1"/>
  <c r="E322" i="12"/>
  <c r="G322" i="12" s="1"/>
  <c r="K324" i="12"/>
  <c r="E324" i="12" s="1"/>
  <c r="G324" i="12" s="1"/>
  <c r="M321" i="28"/>
  <c r="K319" i="28"/>
  <c r="K324" i="11"/>
  <c r="E324" i="11" s="1"/>
  <c r="G324" i="11" s="1"/>
  <c r="E322" i="11"/>
  <c r="G322" i="11" s="1"/>
  <c r="E319" i="28" l="1"/>
  <c r="G319" i="28" s="1"/>
  <c r="K321" i="28"/>
  <c r="E321" i="28" s="1"/>
  <c r="G321" i="28" s="1"/>
  <c r="E318" i="21"/>
  <c r="G318" i="21" s="1"/>
  <c r="K320" i="21"/>
  <c r="E320" i="21" s="1"/>
  <c r="G320" i="21" s="1"/>
  <c r="E322" i="10"/>
  <c r="G322" i="10" s="1"/>
  <c r="K324" i="10"/>
  <c r="E324" i="10" s="1"/>
  <c r="G324" i="10" s="1"/>
  <c r="E318" i="26"/>
  <c r="G318" i="26" s="1"/>
  <c r="K320" i="26"/>
  <c r="E320" i="26" s="1"/>
  <c r="G320" i="26" s="1"/>
  <c r="K320" i="24"/>
  <c r="E320" i="24" s="1"/>
  <c r="G320" i="24" s="1"/>
  <c r="E318" i="24"/>
  <c r="G318" i="24" s="1"/>
  <c r="K324" i="1"/>
  <c r="E324" i="1" s="1"/>
  <c r="G324" i="1" s="1"/>
  <c r="E322" i="1"/>
  <c r="G322" i="1" s="1"/>
  <c r="K324" i="3"/>
  <c r="E324" i="3" s="1"/>
  <c r="G324" i="3" s="1"/>
  <c r="E322" i="3"/>
  <c r="G322" i="3" s="1"/>
  <c r="K320" i="20"/>
  <c r="E320" i="20" s="1"/>
  <c r="G320" i="20" s="1"/>
  <c r="E318" i="20"/>
  <c r="G318" i="20" s="1"/>
  <c r="E320" i="27"/>
  <c r="G320" i="27" s="1"/>
  <c r="K321" i="27"/>
  <c r="E321" i="27" s="1"/>
  <c r="G321" i="27" s="1"/>
  <c r="E318" i="25"/>
  <c r="G318" i="25" s="1"/>
  <c r="K320" i="25"/>
  <c r="E320" i="25" s="1"/>
  <c r="G320" i="25" s="1"/>
  <c r="E318" i="22"/>
  <c r="G318" i="22" s="1"/>
  <c r="K320" i="22"/>
  <c r="E320" i="22" s="1"/>
  <c r="G320" i="22" s="1"/>
</calcChain>
</file>

<file path=xl/sharedStrings.xml><?xml version="1.0" encoding="utf-8"?>
<sst xmlns="http://schemas.openxmlformats.org/spreadsheetml/2006/main" count="19288" uniqueCount="505">
  <si>
    <t xml:space="preserve">                SECRETARIA DE ESTADO DA SAÚDE DO PARANÁ</t>
  </si>
  <si>
    <t>DIRETORIA DE GESTÃO EM SAÚDE</t>
  </si>
  <si>
    <t>COORDENAÇÃO DE REGULAÇÃO DO ACESSO AOS SERVIÇOS DE SAÚDE</t>
  </si>
  <si>
    <t xml:space="preserve">Ocupação por tipo de leito SUS por casos suspeitos/confirmados COVID – 19 </t>
  </si>
  <si>
    <t>Macro</t>
  </si>
  <si>
    <t>RS</t>
  </si>
  <si>
    <t>Município</t>
  </si>
  <si>
    <t>Hospital</t>
  </si>
  <si>
    <t>Leitos exclusivos COVID (dados CARE PR e ESAUDE)</t>
  </si>
  <si>
    <t>Ocupação dos demais leitos SUS da Rede hospitalar por casos COVID</t>
  </si>
  <si>
    <t>ADULTO</t>
  </si>
  <si>
    <t>PEDIÁTRICO</t>
  </si>
  <si>
    <t>PED.</t>
  </si>
  <si>
    <t>UTI</t>
  </si>
  <si>
    <t>ENFERMARIA</t>
  </si>
  <si>
    <t>Exist.</t>
  </si>
  <si>
    <t>Ocup.</t>
  </si>
  <si>
    <t>Livres</t>
  </si>
  <si>
    <t>Tx de ocup.</t>
  </si>
  <si>
    <t>enf</t>
  </si>
  <si>
    <t>Leste</t>
  </si>
  <si>
    <t>1ª</t>
  </si>
  <si>
    <t>Antonina</t>
  </si>
  <si>
    <t>Hospital Dr Silvio Bittencourt</t>
  </si>
  <si>
    <t>Guaratuba</t>
  </si>
  <si>
    <t>Hospital Municipal de Guaratuba</t>
  </si>
  <si>
    <t>Guaraqueçaba</t>
  </si>
  <si>
    <t>Hospital Regional do Litoral Darcy Vargas</t>
  </si>
  <si>
    <t>Paranaguá</t>
  </si>
  <si>
    <t>HRL – Hospital Regional do Litoral</t>
  </si>
  <si>
    <t>2ª</t>
  </si>
  <si>
    <t>Curitiba</t>
  </si>
  <si>
    <t>Hospital da Cruz Vermelha</t>
  </si>
  <si>
    <t>Hospital da Policia Militar</t>
  </si>
  <si>
    <t>Hospital Erasto</t>
  </si>
  <si>
    <t>Hospital Santa casa</t>
  </si>
  <si>
    <t>Hospital Oswaldo Cruz</t>
  </si>
  <si>
    <t>Hospital de Clínicas</t>
  </si>
  <si>
    <t>Hospital Infantil Pequeno Principe</t>
  </si>
  <si>
    <t>Hospital Vitor do Amaral</t>
  </si>
  <si>
    <t>Hospital São Vicente Centro</t>
  </si>
  <si>
    <t>Hospital São Vicente CIC</t>
  </si>
  <si>
    <t xml:space="preserve">Hospital Evangélico </t>
  </si>
  <si>
    <t>Hospital do Idoso</t>
  </si>
  <si>
    <t>HNSG Mater Dei</t>
  </si>
  <si>
    <t>Hospital do Trabalhador – HT</t>
  </si>
  <si>
    <t>Hospital do Exercito</t>
  </si>
  <si>
    <t>Hospital de Reabilitação – HR</t>
  </si>
  <si>
    <t>São José dos Pinhais</t>
  </si>
  <si>
    <t>Hospital Municipal</t>
  </si>
  <si>
    <t>Campina Grande do Sul</t>
  </si>
  <si>
    <t>Hospital Angelina Caron</t>
  </si>
  <si>
    <t>Campo Largo</t>
  </si>
  <si>
    <t>Hospital do Centro</t>
  </si>
  <si>
    <t>HIWM</t>
  </si>
  <si>
    <t>Hospital São Lucas Parolin</t>
  </si>
  <si>
    <t>Hospital do Rocio</t>
  </si>
  <si>
    <t>Cerro Azul</t>
  </si>
  <si>
    <t>Casa de Saude</t>
  </si>
  <si>
    <t>Contenda</t>
  </si>
  <si>
    <t xml:space="preserve">Hospital e maternidade Franco </t>
  </si>
  <si>
    <t>Mandirituba</t>
  </si>
  <si>
    <t>Quitandinha</t>
  </si>
  <si>
    <t>Hospital Cristo Rei</t>
  </si>
  <si>
    <t>Itaperuçu</t>
  </si>
  <si>
    <t>Hospital e Maternidade Itaperuçu</t>
  </si>
  <si>
    <t>Fazenda Rio Grande</t>
  </si>
  <si>
    <t>Hospital e maternidade Nossa senhora</t>
  </si>
  <si>
    <t xml:space="preserve">Lapa </t>
  </si>
  <si>
    <t xml:space="preserve">Hospital São Sebastião da Lapa </t>
  </si>
  <si>
    <t>Pien</t>
  </si>
  <si>
    <t>Fundação harry</t>
  </si>
  <si>
    <t>Rio Negro</t>
  </si>
  <si>
    <t>Hospital Bom Jesus</t>
  </si>
  <si>
    <t>Tijucas do Sul</t>
  </si>
  <si>
    <t>Hospital Nossa Senhora das Dores</t>
  </si>
  <si>
    <t>Rio Branco do Sul</t>
  </si>
  <si>
    <t>Piraquara</t>
  </si>
  <si>
    <t>Hospital San Julian</t>
  </si>
  <si>
    <t>Pinhais</t>
  </si>
  <si>
    <t>Hospital Adauto Botelho</t>
  </si>
  <si>
    <t>Hospital Municipal Nossa Senhora da Luz</t>
  </si>
  <si>
    <t>3ª</t>
  </si>
  <si>
    <t>Ponta Grossa</t>
  </si>
  <si>
    <t>Hospital Univeristario Regional dos Campos gerais</t>
  </si>
  <si>
    <t>Santa Casa de Ponta Grossa</t>
  </si>
  <si>
    <t>Hospital Muncipal Dr Amadeu Puppi</t>
  </si>
  <si>
    <t>Hospital da Criança</t>
  </si>
  <si>
    <t>Hospital São Camilo</t>
  </si>
  <si>
    <t>Associação Hospitalar Bom Jesus</t>
  </si>
  <si>
    <t>Jaguariaiva</t>
  </si>
  <si>
    <t>Hospital Muncipal</t>
  </si>
  <si>
    <t>Palmeira</t>
  </si>
  <si>
    <t>Hospital de Caridade</t>
  </si>
  <si>
    <t>Ivaí</t>
  </si>
  <si>
    <t>São João do Triunfo</t>
  </si>
  <si>
    <t>Hospital e Maternidade Imaculada Conceição</t>
  </si>
  <si>
    <t>Castro</t>
  </si>
  <si>
    <t xml:space="preserve">4ª </t>
  </si>
  <si>
    <t>Teixeira Soares</t>
  </si>
  <si>
    <t>AAHTS</t>
  </si>
  <si>
    <t>Rebouças</t>
  </si>
  <si>
    <t>Hospital de Caridade Dona Darcy Vargas</t>
  </si>
  <si>
    <t>Rio Azul</t>
  </si>
  <si>
    <t>Hospital São Francisco de Assis</t>
  </si>
  <si>
    <t>Mallet</t>
  </si>
  <si>
    <t>Hospital de Caridade São Pedro</t>
  </si>
  <si>
    <t>Irati</t>
  </si>
  <si>
    <t>Santa Casa de Irati</t>
  </si>
  <si>
    <t>5ª</t>
  </si>
  <si>
    <t>Guarapuava</t>
  </si>
  <si>
    <t>Hospital de Caridade São Vicente de paulo</t>
  </si>
  <si>
    <t>Hospital Regional de Guarapuava</t>
  </si>
  <si>
    <t>Instituto Virmond</t>
  </si>
  <si>
    <t>Prudentopolis¹</t>
  </si>
  <si>
    <t>Hospital Irmandade da Santa Casa</t>
  </si>
  <si>
    <t>Pitanga</t>
  </si>
  <si>
    <t>Hospital São Vicente de Paulo</t>
  </si>
  <si>
    <t>Laranjeiras do Sul</t>
  </si>
  <si>
    <t>Instituto São Jose</t>
  </si>
  <si>
    <t>Pinhão</t>
  </si>
  <si>
    <t>Hospital Santa Cruz</t>
  </si>
  <si>
    <t>6ª</t>
  </si>
  <si>
    <t>União da Vitória</t>
  </si>
  <si>
    <t>Hospital Regional Nossa Senhora</t>
  </si>
  <si>
    <t>APMI</t>
  </si>
  <si>
    <t>Cruz Machado</t>
  </si>
  <si>
    <t>Hospital Municipal Santa Terezinha</t>
  </si>
  <si>
    <t>São Mateus do Sul</t>
  </si>
  <si>
    <t>Hospital Paulo Fortes</t>
  </si>
  <si>
    <t>Paulo Frontin</t>
  </si>
  <si>
    <t>Hospital São João Batista</t>
  </si>
  <si>
    <t>Bituruna</t>
  </si>
  <si>
    <t>Hospital São Vicente de Paula</t>
  </si>
  <si>
    <t>21ª</t>
  </si>
  <si>
    <t>Tibagi</t>
  </si>
  <si>
    <t>Hospital Luiza Borba</t>
  </si>
  <si>
    <t>Telemaco Borba</t>
  </si>
  <si>
    <t>Hospital Regional</t>
  </si>
  <si>
    <t>Instituto Doutor Feitosa</t>
  </si>
  <si>
    <t>TOTAL DE INTERNAMENTOS POR TIPO DE LEITO MACRO LESTE</t>
  </si>
  <si>
    <t>Oeste</t>
  </si>
  <si>
    <t>7ª</t>
  </si>
  <si>
    <t>Pato Branco</t>
  </si>
  <si>
    <t>Policlínica de Pato Branco</t>
  </si>
  <si>
    <t>Hospital São Lucas ISSAl</t>
  </si>
  <si>
    <t>Hospital e Maternidade Capriotti</t>
  </si>
  <si>
    <t>Mangueirinha</t>
  </si>
  <si>
    <t>Associação Saúde de Mangueirinha</t>
  </si>
  <si>
    <t>Chopinzinho</t>
  </si>
  <si>
    <t>Instituto São Rafael</t>
  </si>
  <si>
    <t>Coronel Vivida</t>
  </si>
  <si>
    <t>Instituto Médico Nossa Vida de Coronel</t>
  </si>
  <si>
    <t>Palmas</t>
  </si>
  <si>
    <t>Hospital Santa Pelizzari</t>
  </si>
  <si>
    <t>Clevelandia</t>
  </si>
  <si>
    <t>Associação Pro Saude</t>
  </si>
  <si>
    <t>8ª</t>
  </si>
  <si>
    <t>Planalto</t>
  </si>
  <si>
    <t>Hospital Nossa Senhora da Lourdes</t>
  </si>
  <si>
    <t>Capanema</t>
  </si>
  <si>
    <t>Hospital Sudoeste do Capanema</t>
  </si>
  <si>
    <t>Pranchita</t>
  </si>
  <si>
    <t>Fundação Hospitalar</t>
  </si>
  <si>
    <t>Nova Esperança do Sudoeste</t>
  </si>
  <si>
    <t>Hospital São Matheus</t>
  </si>
  <si>
    <t>Vere</t>
  </si>
  <si>
    <t>Hospital do Trabalhadores Rurais</t>
  </si>
  <si>
    <t>Santo Antonio do Sudoeste</t>
  </si>
  <si>
    <t>Hospital e Maternidade Santa Izabel</t>
  </si>
  <si>
    <t>São Jorge do Oeste</t>
  </si>
  <si>
    <t>Hospital Dr Julio</t>
  </si>
  <si>
    <t>Francisco Beltrão</t>
  </si>
  <si>
    <t>Hospital São Francisco</t>
  </si>
  <si>
    <t>Ceonc</t>
  </si>
  <si>
    <t>Hospital Regional do Sudoeste</t>
  </si>
  <si>
    <t>Ampere</t>
  </si>
  <si>
    <t>Instituto de Saúde de Ampere</t>
  </si>
  <si>
    <t>9ª</t>
  </si>
  <si>
    <t>Matelandia</t>
  </si>
  <si>
    <t>Hospital e Maternidade Padre Tezza</t>
  </si>
  <si>
    <t>São Miguel do Iguaçu</t>
  </si>
  <si>
    <t>Complexo Hospitalar Municipal</t>
  </si>
  <si>
    <t>Medianeira</t>
  </si>
  <si>
    <t>Hospital e Maternidade</t>
  </si>
  <si>
    <t>Missal</t>
  </si>
  <si>
    <t>Hospital Nossa Senhora de Fátima</t>
  </si>
  <si>
    <t>Foz do Iguaçu</t>
  </si>
  <si>
    <t>Hospital Municipal Pe Germano Lauck</t>
  </si>
  <si>
    <t>Hospital Ministro Costa Cavalcanti</t>
  </si>
  <si>
    <t>10ª</t>
  </si>
  <si>
    <t>Boa Vista da Aparecida</t>
  </si>
  <si>
    <t>Hospital e maternidade Boa vista</t>
  </si>
  <si>
    <t>Cascavel</t>
  </si>
  <si>
    <t>Hospital Universitário – HUOP</t>
  </si>
  <si>
    <t>Hospital Municipal Allan Brame Pinho</t>
  </si>
  <si>
    <t>Hospital São Lucas FAG</t>
  </si>
  <si>
    <t>Hospital do Coração</t>
  </si>
  <si>
    <t>UOPECCAN</t>
  </si>
  <si>
    <t>CEONC</t>
  </si>
  <si>
    <t>Capitão Leonidas Marques</t>
  </si>
  <si>
    <t>Hospital Nossa Senhora Aparecida</t>
  </si>
  <si>
    <t>Lindoeste</t>
  </si>
  <si>
    <t>Ibema</t>
  </si>
  <si>
    <t>Hospital Municipal Felicita Sanson  Arros</t>
  </si>
  <si>
    <t>Ceu Azul</t>
  </si>
  <si>
    <t>Hospital Bom Samaritano</t>
  </si>
  <si>
    <t>Guaraniaçu</t>
  </si>
  <si>
    <t xml:space="preserve">Hospital Muncipal Emilio </t>
  </si>
  <si>
    <t>Hospital Santo Antonio</t>
  </si>
  <si>
    <t>Nova Aurora</t>
  </si>
  <si>
    <t>Hospital Dr Aurélio</t>
  </si>
  <si>
    <t>Quedas de Iguaçu</t>
  </si>
  <si>
    <t>Vera Cruz do Oeste</t>
  </si>
  <si>
    <t>Formosa do Oeste</t>
  </si>
  <si>
    <t>Hospital Santa Izabel</t>
  </si>
  <si>
    <t>Jesuítas</t>
  </si>
  <si>
    <t>Hospital e Maternidade Jesuítas</t>
  </si>
  <si>
    <t>Tres Barras do Paraná</t>
  </si>
  <si>
    <t>20ª</t>
  </si>
  <si>
    <t>Assis Chateaubriand</t>
  </si>
  <si>
    <t>Hospital Moacir Miqueletto</t>
  </si>
  <si>
    <t>Toledo</t>
  </si>
  <si>
    <t>HOESP</t>
  </si>
  <si>
    <t>Entre Rios do Oeste</t>
  </si>
  <si>
    <t>Hospital Entre Rios</t>
  </si>
  <si>
    <t>Pato Bragado</t>
  </si>
  <si>
    <t>Diamante do Oeste</t>
  </si>
  <si>
    <t>Nova Santa Rosa</t>
  </si>
  <si>
    <t>Palotina</t>
  </si>
  <si>
    <t>Marechal Candido Rondon</t>
  </si>
  <si>
    <t>Hospital Municipal DR Cruzatti</t>
  </si>
  <si>
    <t>Guaíra</t>
  </si>
  <si>
    <t>Hospital Beneficiente Assisteguaira</t>
  </si>
  <si>
    <t>TOTAL DE INTERNAMENTOS POR TIPO DE LEITO MACRO OESTE</t>
  </si>
  <si>
    <t>Noroeste</t>
  </si>
  <si>
    <t>11º</t>
  </si>
  <si>
    <t>Campo Mourão</t>
  </si>
  <si>
    <t>Santa casa de campo mourão</t>
  </si>
  <si>
    <t>Center Clínicas</t>
  </si>
  <si>
    <t>Barbosa Ferraz</t>
  </si>
  <si>
    <t xml:space="preserve">Hospital Municipal </t>
  </si>
  <si>
    <t>Goioere</t>
  </si>
  <si>
    <t>Santa Casa de Goioere</t>
  </si>
  <si>
    <t>Roncador</t>
  </si>
  <si>
    <t>Engenheiro Beltrão</t>
  </si>
  <si>
    <t>Santa Casa de Engenheiro Beltrão</t>
  </si>
  <si>
    <t>Nova Cantu</t>
  </si>
  <si>
    <t>Hospital Municipal Alvadi</t>
  </si>
  <si>
    <t>Araruna</t>
  </si>
  <si>
    <t>Campina da Lagoa</t>
  </si>
  <si>
    <t>Hospital e Maternidade Nossa Senhora das Graças</t>
  </si>
  <si>
    <t>12ª</t>
  </si>
  <si>
    <t>Umuarama</t>
  </si>
  <si>
    <t>Uopeccan Umuarama</t>
  </si>
  <si>
    <t>Cemil</t>
  </si>
  <si>
    <t>Instituto Nossa Senhora Aparecida</t>
  </si>
  <si>
    <t>Norospar</t>
  </si>
  <si>
    <t>13ª</t>
  </si>
  <si>
    <t>Tuneira do Oeste</t>
  </si>
  <si>
    <t>Santa Casa</t>
  </si>
  <si>
    <t>Indianópolis</t>
  </si>
  <si>
    <t>Rondon</t>
  </si>
  <si>
    <t>Hospital Santa Monica</t>
  </si>
  <si>
    <t>Japura</t>
  </si>
  <si>
    <t>Cidade Gaucha</t>
  </si>
  <si>
    <t>Hospital Municipal de Gaucha</t>
  </si>
  <si>
    <t>Cianorte</t>
  </si>
  <si>
    <t>Hospital Sao Paulo</t>
  </si>
  <si>
    <t>FUNDHOSPAR</t>
  </si>
  <si>
    <t>14ª</t>
  </si>
  <si>
    <t>Paranavaí</t>
  </si>
  <si>
    <t>Santa Casa de Paranavaí</t>
  </si>
  <si>
    <t>Paraiso do Norte</t>
  </si>
  <si>
    <t>Hospital Paraiso</t>
  </si>
  <si>
    <t>Querencia</t>
  </si>
  <si>
    <t>Guairaca</t>
  </si>
  <si>
    <t>Tamboára</t>
  </si>
  <si>
    <t>Loanda</t>
  </si>
  <si>
    <t>Hospital e Maternidade Municipal</t>
  </si>
  <si>
    <t>Casa de Saude e maternidade Catari</t>
  </si>
  <si>
    <t>São Carlos do Ivaí</t>
  </si>
  <si>
    <t>Santo Antonio do Caiua</t>
  </si>
  <si>
    <t>Nova Londrina</t>
  </si>
  <si>
    <t>Terra Rica</t>
  </si>
  <si>
    <t>Hospital Municipal Cristo Redentor</t>
  </si>
  <si>
    <t>Alto Paraná</t>
  </si>
  <si>
    <t>Hospital Santa Tereza</t>
  </si>
  <si>
    <t>15ª</t>
  </si>
  <si>
    <t>Colorado</t>
  </si>
  <si>
    <t>Hospital e Maternidade Santa Clara</t>
  </si>
  <si>
    <t>Maringá</t>
  </si>
  <si>
    <t>Hospital Municipal Thelma Vil</t>
  </si>
  <si>
    <t>Hospital e Maternidade Maria Auxiliadora</t>
  </si>
  <si>
    <t>Hospital e Maternidade Santa Rita</t>
  </si>
  <si>
    <t>Hospital Psiquiátrico de Maringá</t>
  </si>
  <si>
    <t>Hospital do Cancer de Maringá</t>
  </si>
  <si>
    <t>Hospital Universitário Regional de Maringá</t>
  </si>
  <si>
    <t>Astorga</t>
  </si>
  <si>
    <t>Hospital Regional Cristo Rei</t>
  </si>
  <si>
    <t>Nova Esperança</t>
  </si>
  <si>
    <t>Sarandi</t>
  </si>
  <si>
    <t>Hospital Metropolitana de Sarandi</t>
  </si>
  <si>
    <t>Paiçandu</t>
  </si>
  <si>
    <t>Hospital Municipal São José</t>
  </si>
  <si>
    <t>TOTAL DE INTERNAMENTOS POR TIPO DE LEITO MACRO NOROESTE</t>
  </si>
  <si>
    <t>Norte</t>
  </si>
  <si>
    <t>16ª</t>
  </si>
  <si>
    <t>Arapongas</t>
  </si>
  <si>
    <t>HONPAR</t>
  </si>
  <si>
    <t>São Pedro do Ivaí</t>
  </si>
  <si>
    <t>Santa Casa de Misericordia Maria Santis</t>
  </si>
  <si>
    <t>Borrazópolis</t>
  </si>
  <si>
    <t>Jandaia do Sul</t>
  </si>
  <si>
    <t>Hospital Regional do Vale do Ivaí</t>
  </si>
  <si>
    <t>Apucarana</t>
  </si>
  <si>
    <t>HNSG – Hospital da Providencia</t>
  </si>
  <si>
    <t>HNSG – Hospital da Providencia Materno Infantil</t>
  </si>
  <si>
    <t>17ª</t>
  </si>
  <si>
    <t>Londrina</t>
  </si>
  <si>
    <t>ISCAL</t>
  </si>
  <si>
    <t>Hospital do Cancer</t>
  </si>
  <si>
    <t>Hospital Universitário – HURNP</t>
  </si>
  <si>
    <t>Hospital Nova Vida</t>
  </si>
  <si>
    <t>Hospital Vida</t>
  </si>
  <si>
    <t>HZS</t>
  </si>
  <si>
    <t>HZN</t>
  </si>
  <si>
    <t>Assai</t>
  </si>
  <si>
    <t>Hospital Municipal de Assai</t>
  </si>
  <si>
    <t>Ibiporã</t>
  </si>
  <si>
    <t>Florestopolis*</t>
  </si>
  <si>
    <t>Jataizinho</t>
  </si>
  <si>
    <t>Jaguapita</t>
  </si>
  <si>
    <t>Rolândia</t>
  </si>
  <si>
    <t>Casa de Saúde</t>
  </si>
  <si>
    <t>Hospital São Rafael</t>
  </si>
  <si>
    <t>Porecatu</t>
  </si>
  <si>
    <t>Lupianopolis</t>
  </si>
  <si>
    <t>Centenário do Sul</t>
  </si>
  <si>
    <t>Hospital Muncipal Dr Lauro Macedo Sobriho</t>
  </si>
  <si>
    <t>Bela Vista do Paraíso</t>
  </si>
  <si>
    <t>Unidade Hospitalar Municipal</t>
  </si>
  <si>
    <t>Tamarana</t>
  </si>
  <si>
    <t>Cambé</t>
  </si>
  <si>
    <t>Santa Casa de Cambé</t>
  </si>
  <si>
    <t>18ª</t>
  </si>
  <si>
    <t>Andira</t>
  </si>
  <si>
    <t>Hospital de Andira</t>
  </si>
  <si>
    <t>Bandeirantes</t>
  </si>
  <si>
    <t xml:space="preserve">Santa Casa de Bandeirantes </t>
  </si>
  <si>
    <t>Ribeirão do Pinhal</t>
  </si>
  <si>
    <t>Itambaraca</t>
  </si>
  <si>
    <t xml:space="preserve">Hospital Ubirajara Condessa de </t>
  </si>
  <si>
    <t>Santa Mariana</t>
  </si>
  <si>
    <t>CIS Centro Integrado em Saúde</t>
  </si>
  <si>
    <t>Nova Fátima</t>
  </si>
  <si>
    <t>Hospital Santa Terezinha</t>
  </si>
  <si>
    <t>Cornélio Procópio</t>
  </si>
  <si>
    <t>Cegen</t>
  </si>
  <si>
    <t>Santa Casa de Cornélio</t>
  </si>
  <si>
    <t>19ª</t>
  </si>
  <si>
    <t>Jacarezinho</t>
  </si>
  <si>
    <t>Santa Casa de Jacarezinho</t>
  </si>
  <si>
    <t>Joaquim Tovora</t>
  </si>
  <si>
    <t>Hospital Comunitario</t>
  </si>
  <si>
    <t>Jaboti</t>
  </si>
  <si>
    <t>Hospital Jaime Vanet</t>
  </si>
  <si>
    <t>Pinhalão</t>
  </si>
  <si>
    <t>Figueira*</t>
  </si>
  <si>
    <t>Santana do Itarare</t>
  </si>
  <si>
    <t>São José da Boa Vista</t>
  </si>
  <si>
    <t>Cambara</t>
  </si>
  <si>
    <t>Santa Casa de Cambara</t>
  </si>
  <si>
    <t>Santo Antonio da Platina</t>
  </si>
  <si>
    <t>Hospital Regional do Norte Pioneiro</t>
  </si>
  <si>
    <t>Hospital Nossa Senhora da Saúde</t>
  </si>
  <si>
    <t>Ibaiti</t>
  </si>
  <si>
    <t>Salto do Itararé</t>
  </si>
  <si>
    <t>Tomazina</t>
  </si>
  <si>
    <t>Hospital São Vicente</t>
  </si>
  <si>
    <t>Wenceslau Braz</t>
  </si>
  <si>
    <t>Hospital São Sebastião</t>
  </si>
  <si>
    <t>Ribeirão Claro</t>
  </si>
  <si>
    <t>Santa Casa de Ribeirão Claro</t>
  </si>
  <si>
    <t xml:space="preserve">Siqueira Campos </t>
  </si>
  <si>
    <t>22ª</t>
  </si>
  <si>
    <t>Ivaipora</t>
  </si>
  <si>
    <t>Pronto Atendimento</t>
  </si>
  <si>
    <t>Hospital Lucena Sanches</t>
  </si>
  <si>
    <t>Candido de Abreu</t>
  </si>
  <si>
    <t>Hospital Municipal São Francisco</t>
  </si>
  <si>
    <t>Jardim Alegre</t>
  </si>
  <si>
    <t>Nova Tebas</t>
  </si>
  <si>
    <t>Rosário do Ivaí</t>
  </si>
  <si>
    <t>Manoel Ribas</t>
  </si>
  <si>
    <t>TOTAL DE LEITOS MACRO NORTE</t>
  </si>
  <si>
    <t>TOTAL DE INTERNAMENTOS POR TIPO DE LEITO</t>
  </si>
  <si>
    <t>COORDENAÇÃO DE REGULAÇÃO AOS SERVIÇOS DE SAÚDE</t>
  </si>
  <si>
    <t>DATA: 01/10/2020</t>
  </si>
  <si>
    <t>Ocupação por tipo de leito SUS por casos suspeitos/confirmados COVID - 19</t>
  </si>
  <si>
    <t>MACRORREGIÃO</t>
  </si>
  <si>
    <t>Ocupação dos demais leitos SUS da Rede dos casos COVID</t>
  </si>
  <si>
    <t>LESTE</t>
  </si>
  <si>
    <t>OESTE</t>
  </si>
  <si>
    <t>NOROESTE</t>
  </si>
  <si>
    <t>NORTE</t>
  </si>
  <si>
    <t>TOTAL</t>
  </si>
  <si>
    <t xml:space="preserve">                       MÉDIA MÓVEL - TAXA DE OCUPAÇÃO POR MACRORREGIÃO DO PARANÁ</t>
  </si>
  <si>
    <t>MACRO</t>
  </si>
  <si>
    <t>TIPO DE LEITO</t>
  </si>
  <si>
    <t>UTI ADULTO</t>
  </si>
  <si>
    <t>CLÍNICO ADULTO</t>
  </si>
  <si>
    <t>UTI PED.</t>
  </si>
  <si>
    <t>CLÍNICO PED.</t>
  </si>
  <si>
    <t>PARANÁ</t>
  </si>
  <si>
    <t>* cálculo considerando os últimos 7 dias.</t>
  </si>
  <si>
    <t>Fonte: Planilhas de Monitoramento CRASS/DGS/SESA.</t>
  </si>
  <si>
    <t>Ocupação dos leitos exclusivos COVID por tipo de leito SUS no PARANÁ</t>
  </si>
  <si>
    <t>ENFERMARIA AD.</t>
  </si>
  <si>
    <t>ENFERMARIA PED.</t>
  </si>
  <si>
    <t xml:space="preserve">Ocupação dos leitos por casos susp./conf. COVID por tipo de leito no PARANÁ </t>
  </si>
  <si>
    <t>Leito exclusivo covid</t>
  </si>
  <si>
    <t>demais leitos sus</t>
  </si>
  <si>
    <t>leitos privados*</t>
  </si>
  <si>
    <t>total de leito ocupado</t>
  </si>
  <si>
    <t>Fonte: Sistema Estadual de Regulação, SMS de Curitiba, SMS de São José dos Pinhais e  SMS de Pato Branco.</t>
  </si>
  <si>
    <t>* Dados de internamentos dos pacientes suspeitos (parciais) dos internados em leitos privados.</t>
  </si>
  <si>
    <t xml:space="preserve">Ocupação dos leitos SUS e Rede Privada por casos suspeitos/confirmados COVID-19 no Paraná </t>
  </si>
  <si>
    <t>Ocupação dos leitos de UTI (SUS E REDE PRIVADA) por casos suspeitos/confirmados por COVID-19 no Paraná</t>
  </si>
  <si>
    <t>SUS</t>
  </si>
  <si>
    <t>REDE PRIVADA</t>
  </si>
  <si>
    <t>TOTAL PARANÁ</t>
  </si>
  <si>
    <t>susp.</t>
  </si>
  <si>
    <t>conf.</t>
  </si>
  <si>
    <t>Susp.*</t>
  </si>
  <si>
    <t>CLÍNICO</t>
  </si>
  <si>
    <t>UTI E CLÍNICO</t>
  </si>
  <si>
    <t>*Dados parciais obtidos através das SMS (informados diretamente ou por boletim epidemiológico).</t>
  </si>
  <si>
    <t>UTI + CLÍNICO</t>
  </si>
  <si>
    <t>Evolução dos pacientes (suspeitos/confirmados) internados nos  leitos exclusivos COVID no Paraná desde ativação em 26/03/2020</t>
  </si>
  <si>
    <t>PARANÁ (exceto Cutiba e SJP,inclui HR)</t>
  </si>
  <si>
    <t>CURITIBA(exceto HR)</t>
  </si>
  <si>
    <t>SÃO JOSÉ DOS PINHAIS</t>
  </si>
  <si>
    <t>total</t>
  </si>
  <si>
    <t>%</t>
  </si>
  <si>
    <t>ALTA</t>
  </si>
  <si>
    <t>Pacientes com óbito hospitalar</t>
  </si>
  <si>
    <t>UTI adulto</t>
  </si>
  <si>
    <t>enfermaria adulto</t>
  </si>
  <si>
    <t>UTI pediátrica</t>
  </si>
  <si>
    <t>Enfermaria ped.</t>
  </si>
  <si>
    <t>Pacientes com alta médica</t>
  </si>
  <si>
    <t>TOTAL DE INTERNAMENTOS/ALTAS</t>
  </si>
  <si>
    <t>Fonte: Sistema Estadual de Regulação, SMS de Curitiba e SMS de São José dos Pinhais.</t>
  </si>
  <si>
    <t>Evolução da ocupação dos  leitos exclusivos COVID no Paraná desde ativação em 26/03/2020</t>
  </si>
  <si>
    <t>ALTA POR ÓBITO</t>
  </si>
  <si>
    <t>ALTA MÉDICA</t>
  </si>
  <si>
    <t>TOTAL DE INTERNAMENTOS</t>
  </si>
  <si>
    <t>Fonte: Planilhas de Monitoramento CRASS/DGS/SESA, BI Sistema Estadual de Regulação CARE PR, SMS de Curitiba e SMS de São José dos Pinhais..</t>
  </si>
  <si>
    <t>*A partir desta data foram incluido os dados condensados da SMS de Curitiba e SJS.</t>
  </si>
  <si>
    <t>TEMPO MÉDIO DE PERMANÊNCIA</t>
  </si>
  <si>
    <t>PERMANÊNCIA, EM DIAS</t>
  </si>
  <si>
    <t>LEITOS EXCLUSIVOS COVID SESA-PR CASOS SUSPEITOS/CONFIRMADOS*</t>
  </si>
  <si>
    <t>CASOS CONFIRMADOS</t>
  </si>
  <si>
    <t>UTI AD.</t>
  </si>
  <si>
    <t>CLÍN. AD.</t>
  </si>
  <si>
    <t>CLÍN. PED</t>
  </si>
  <si>
    <t>EVOLUÇÃO</t>
  </si>
  <si>
    <t>ÓBITO</t>
  </si>
  <si>
    <t>Fonte: Planilhas de Monitoramento CRASS/DGS/SESA e BI Sistema Estadual de Regulação CARE PR.</t>
  </si>
  <si>
    <t>*dados preliminares e parciais da SMS Curitiba e SJP.</t>
  </si>
  <si>
    <t>MONITORAMENTO DO INTERVALO DE TEMPO PARA INTERNAÇÃO EM LEITO EXCLUSIVO COVID NO PARANÁ*</t>
  </si>
  <si>
    <t xml:space="preserve">TEMPO ENTRE A INCLUSÃO DA SOLICITAÇÃO E A INTERNAÇÃO </t>
  </si>
  <si>
    <t>INTERVALOS</t>
  </si>
  <si>
    <t>0 – 4 h</t>
  </si>
  <si>
    <t>4 – 8 h</t>
  </si>
  <si>
    <t>8 – 12 h</t>
  </si>
  <si>
    <t>12 – 16 h</t>
  </si>
  <si>
    <t>16 – 20 h</t>
  </si>
  <si>
    <t>20 – 24 h</t>
  </si>
  <si>
    <t>24 – 48 h</t>
  </si>
  <si>
    <t>acima de 48 h</t>
  </si>
  <si>
    <t>Fonte: BI Sistema Estadual de Regulação de Leitos – CARE PR</t>
  </si>
  <si>
    <t>* Não inclui os leitos exclusivos covid localizados em Curitiba e São José dos Pinhais.</t>
  </si>
  <si>
    <t>* a partir de 15 set atualização no BI (inconsistência nos dados dos intervalos acima de 24 horas).</t>
  </si>
  <si>
    <t>DATA: 02/10/2020</t>
  </si>
  <si>
    <t>DATA: 03/10/2020</t>
  </si>
  <si>
    <t>DATA: 04/10/2020</t>
  </si>
  <si>
    <t>DATA: 05/10/2020</t>
  </si>
  <si>
    <t>DATA: 06/10/2020</t>
  </si>
  <si>
    <t>DATA: 07/10/2020</t>
  </si>
  <si>
    <t>DATA: 08/10/2020</t>
  </si>
  <si>
    <t>Hospital Universitário Regional dos Campos gerais</t>
  </si>
  <si>
    <t>DATA: 09/10/2020</t>
  </si>
  <si>
    <t>DATA: 10/10/2020</t>
  </si>
  <si>
    <t>DATA: 12/10/2020</t>
  </si>
  <si>
    <t>DATA: 13/10/2020</t>
  </si>
  <si>
    <t>DATA: 14/10/2020</t>
  </si>
  <si>
    <t>DATA: 15/10/2020</t>
  </si>
  <si>
    <t>DATA: 16/10/2020</t>
  </si>
  <si>
    <t>DATA: 17/10/2020</t>
  </si>
  <si>
    <t>DATA: 18/10/2020</t>
  </si>
  <si>
    <t>DATA: 19/10/2020</t>
  </si>
  <si>
    <t>Matinhos</t>
  </si>
  <si>
    <t>Hospital Nossa Senhora dos Navegantes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</si>
</sst>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"/>
    <numFmt numFmtId="165" formatCode="0.0"/>
  </numFmts>
  <fonts count="34" x14ac:knownFonts="1"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8"/>
      <name val="Arial"/>
      <family val="2"/>
    </font>
    <font>
      <u/>
      <sz val="10"/>
      <color indexed="39"/>
      <name val="Arial"/>
      <family val="2"/>
    </font>
    <font>
      <sz val="10"/>
      <color indexed="19"/>
      <name val="Arial"/>
      <family val="2"/>
    </font>
    <font>
      <sz val="10"/>
      <color indexed="63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color indexed="8"/>
      <name val="Arial"/>
      <family val="2"/>
    </font>
    <font>
      <sz val="8"/>
      <color indexed="60"/>
      <name val="Arial"/>
      <family val="2"/>
    </font>
    <font>
      <b/>
      <sz val="8"/>
      <color indexed="8"/>
      <name val="Arial"/>
    </font>
    <font>
      <b/>
      <sz val="8"/>
      <color indexed="8"/>
      <name val="Arial"/>
      <family val="2"/>
    </font>
    <font>
      <b/>
      <sz val="16"/>
      <color indexed="12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7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</font>
    <font>
      <sz val="8"/>
      <name val="Arial"/>
    </font>
    <font>
      <b/>
      <sz val="6"/>
      <name val="Arial"/>
    </font>
    <font>
      <b/>
      <sz val="6"/>
      <name val="Arial"/>
      <family val="2"/>
    </font>
    <font>
      <sz val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19"/>
      </patternFill>
    </fill>
    <fill>
      <patternFill patternType="solid">
        <fgColor indexed="54"/>
        <bgColor indexed="24"/>
      </patternFill>
    </fill>
    <fill>
      <patternFill patternType="solid">
        <fgColor indexed="45"/>
        <bgColor indexed="53"/>
      </patternFill>
    </fill>
    <fill>
      <patternFill patternType="solid">
        <fgColor indexed="10"/>
        <bgColor indexed="6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15"/>
      </patternFill>
    </fill>
    <fill>
      <patternFill patternType="solid">
        <fgColor indexed="55"/>
        <b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50"/>
        <bgColor indexed="57"/>
      </patternFill>
    </fill>
    <fill>
      <patternFill patternType="solid">
        <fgColor indexed="40"/>
        <bgColor indexed="53"/>
      </patternFill>
    </fill>
    <fill>
      <patternFill patternType="solid">
        <fgColor indexed="51"/>
        <bgColor indexed="47"/>
      </patternFill>
    </fill>
    <fill>
      <patternFill patternType="solid">
        <fgColor indexed="15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31"/>
        <bgColor indexed="24"/>
      </patternFill>
    </fill>
    <fill>
      <patternFill patternType="solid">
        <fgColor indexed="46"/>
        <bgColor indexed="55"/>
      </patternFill>
    </fill>
    <fill>
      <patternFill patternType="solid">
        <fgColor indexed="57"/>
        <bgColor indexed="50"/>
      </patternFill>
    </fill>
    <fill>
      <patternFill patternType="solid">
        <fgColor indexed="29"/>
        <bgColor indexed="52"/>
      </patternFill>
    </fill>
    <fill>
      <patternFill patternType="solid">
        <fgColor indexed="43"/>
        <bgColor indexed="15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2"/>
        <bgColor indexed="53"/>
      </patternFill>
    </fill>
    <fill>
      <patternFill patternType="solid">
        <fgColor indexed="9"/>
        <bgColor indexed="26"/>
      </patternFill>
    </fill>
    <fill>
      <patternFill patternType="solid">
        <fgColor indexed="34"/>
        <bgColor indexed="13"/>
      </patternFill>
    </fill>
    <fill>
      <patternFill patternType="solid">
        <fgColor indexed="24"/>
        <bgColor indexed="54"/>
      </patternFill>
    </fill>
    <fill>
      <patternFill patternType="solid">
        <fgColor indexed="49"/>
        <bgColor indexed="44"/>
      </patternFill>
    </fill>
    <fill>
      <patternFill patternType="solid">
        <fgColor indexed="44"/>
        <bgColor indexed="22"/>
      </patternFill>
    </fill>
    <fill>
      <patternFill patternType="solid">
        <fgColor indexed="41"/>
        <bgColor indexed="27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</borders>
  <cellStyleXfs count="35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2" fillId="8" borderId="1" applyNumberFormat="0" applyAlignment="0" applyProtection="0"/>
    <xf numFmtId="0" fontId="12" fillId="8" borderId="1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66">
    <xf numFmtId="0" fontId="0" fillId="0" borderId="0" xfId="0"/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9" fontId="13" fillId="0" borderId="0" xfId="0" applyNumberFormat="1" applyFont="1" applyBorder="1" applyAlignment="1">
      <alignment horizontal="center" vertical="center"/>
    </xf>
    <xf numFmtId="10" fontId="13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/>
    <xf numFmtId="0" fontId="13" fillId="9" borderId="8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9" fontId="13" fillId="9" borderId="10" xfId="0" applyNumberFormat="1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13" fillId="10" borderId="13" xfId="0" applyFont="1" applyFill="1" applyBorder="1" applyAlignment="1">
      <alignment horizontal="center" vertical="center"/>
    </xf>
    <xf numFmtId="0" fontId="13" fillId="10" borderId="13" xfId="0" applyFont="1" applyFill="1" applyBorder="1" applyAlignment="1">
      <alignment horizontal="left" vertical="center"/>
    </xf>
    <xf numFmtId="0" fontId="14" fillId="10" borderId="12" xfId="0" applyFont="1" applyFill="1" applyBorder="1" applyAlignment="1">
      <alignment horizontal="center" vertical="center" wrapText="1"/>
    </xf>
    <xf numFmtId="0" fontId="14" fillId="11" borderId="13" xfId="0" applyFont="1" applyFill="1" applyBorder="1" applyAlignment="1">
      <alignment horizontal="center" vertical="center" wrapText="1"/>
    </xf>
    <xf numFmtId="0" fontId="14" fillId="10" borderId="13" xfId="0" applyFont="1" applyFill="1" applyBorder="1" applyAlignment="1">
      <alignment horizontal="center" vertical="center" wrapText="1"/>
    </xf>
    <xf numFmtId="9" fontId="14" fillId="10" borderId="13" xfId="0" applyNumberFormat="1" applyFont="1" applyFill="1" applyBorder="1" applyAlignment="1">
      <alignment horizontal="center" vertical="center" wrapText="1"/>
    </xf>
    <xf numFmtId="9" fontId="14" fillId="10" borderId="14" xfId="0" applyNumberFormat="1" applyFont="1" applyFill="1" applyBorder="1" applyAlignment="1">
      <alignment horizontal="center" vertical="center" wrapText="1"/>
    </xf>
    <xf numFmtId="10" fontId="14" fillId="10" borderId="13" xfId="0" applyNumberFormat="1" applyFont="1" applyFill="1" applyBorder="1" applyAlignment="1">
      <alignment horizontal="center" vertical="center" wrapText="1"/>
    </xf>
    <xf numFmtId="10" fontId="14" fillId="11" borderId="13" xfId="0" applyNumberFormat="1" applyFont="1" applyFill="1" applyBorder="1" applyAlignment="1">
      <alignment horizontal="center" vertical="center" wrapText="1"/>
    </xf>
    <xf numFmtId="1" fontId="14" fillId="10" borderId="13" xfId="0" applyNumberFormat="1" applyFont="1" applyFill="1" applyBorder="1" applyAlignment="1">
      <alignment horizontal="center" vertical="center" wrapText="1"/>
    </xf>
    <xf numFmtId="10" fontId="14" fillId="10" borderId="14" xfId="0" applyNumberFormat="1" applyFont="1" applyFill="1" applyBorder="1" applyAlignment="1">
      <alignment horizontal="center" vertical="center" wrapText="1"/>
    </xf>
    <xf numFmtId="0" fontId="14" fillId="11" borderId="13" xfId="0" applyFont="1" applyFill="1" applyBorder="1" applyAlignment="1">
      <alignment horizontal="center" vertical="center"/>
    </xf>
    <xf numFmtId="0" fontId="14" fillId="11" borderId="14" xfId="0" applyFont="1" applyFill="1" applyBorder="1" applyAlignment="1">
      <alignment horizontal="center" vertical="center"/>
    </xf>
    <xf numFmtId="0" fontId="0" fillId="0" borderId="0" xfId="0" applyBorder="1"/>
    <xf numFmtId="0" fontId="13" fillId="10" borderId="15" xfId="0" applyFont="1" applyFill="1" applyBorder="1" applyAlignment="1">
      <alignment horizontal="center" vertical="center"/>
    </xf>
    <xf numFmtId="0" fontId="13" fillId="10" borderId="15" xfId="0" applyFont="1" applyFill="1" applyBorder="1" applyAlignment="1">
      <alignment horizontal="left" vertical="center"/>
    </xf>
    <xf numFmtId="0" fontId="14" fillId="10" borderId="7" xfId="0" applyFont="1" applyFill="1" applyBorder="1" applyAlignment="1">
      <alignment horizontal="center" vertical="center" wrapText="1"/>
    </xf>
    <xf numFmtId="0" fontId="14" fillId="11" borderId="15" xfId="0" applyFont="1" applyFill="1" applyBorder="1" applyAlignment="1">
      <alignment horizontal="center" vertical="center" wrapText="1"/>
    </xf>
    <xf numFmtId="0" fontId="14" fillId="10" borderId="15" xfId="0" applyFont="1" applyFill="1" applyBorder="1" applyAlignment="1">
      <alignment horizontal="center" vertical="center" wrapText="1"/>
    </xf>
    <xf numFmtId="9" fontId="14" fillId="10" borderId="15" xfId="0" applyNumberFormat="1" applyFont="1" applyFill="1" applyBorder="1" applyAlignment="1">
      <alignment horizontal="center" vertical="center" wrapText="1"/>
    </xf>
    <xf numFmtId="9" fontId="14" fillId="10" borderId="8" xfId="0" applyNumberFormat="1" applyFont="1" applyFill="1" applyBorder="1" applyAlignment="1">
      <alignment horizontal="center" vertical="center" wrapText="1"/>
    </xf>
    <xf numFmtId="10" fontId="14" fillId="10" borderId="15" xfId="0" applyNumberFormat="1" applyFont="1" applyFill="1" applyBorder="1" applyAlignment="1">
      <alignment horizontal="center" vertical="center" wrapText="1"/>
    </xf>
    <xf numFmtId="10" fontId="14" fillId="11" borderId="15" xfId="0" applyNumberFormat="1" applyFont="1" applyFill="1" applyBorder="1" applyAlignment="1">
      <alignment horizontal="center" vertical="center" wrapText="1"/>
    </xf>
    <xf numFmtId="1" fontId="14" fillId="10" borderId="15" xfId="0" applyNumberFormat="1" applyFont="1" applyFill="1" applyBorder="1" applyAlignment="1">
      <alignment horizontal="center" vertical="center" wrapText="1"/>
    </xf>
    <xf numFmtId="10" fontId="14" fillId="10" borderId="8" xfId="0" applyNumberFormat="1" applyFont="1" applyFill="1" applyBorder="1" applyAlignment="1">
      <alignment horizontal="center" vertical="center" wrapText="1"/>
    </xf>
    <xf numFmtId="0" fontId="14" fillId="11" borderId="15" xfId="0" applyFont="1" applyFill="1" applyBorder="1" applyAlignment="1">
      <alignment horizontal="center" vertical="center"/>
    </xf>
    <xf numFmtId="0" fontId="14" fillId="11" borderId="8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horizontal="center" vertical="center"/>
    </xf>
    <xf numFmtId="0" fontId="14" fillId="10" borderId="15" xfId="0" applyFont="1" applyFill="1" applyBorder="1" applyAlignment="1">
      <alignment horizontal="center" vertical="center"/>
    </xf>
    <xf numFmtId="0" fontId="18" fillId="10" borderId="15" xfId="0" applyFont="1" applyFill="1" applyBorder="1" applyAlignment="1">
      <alignment horizontal="center" vertical="center" wrapText="1"/>
    </xf>
    <xf numFmtId="0" fontId="18" fillId="11" borderId="15" xfId="0" applyFont="1" applyFill="1" applyBorder="1" applyAlignment="1">
      <alignment horizontal="center" vertical="center" wrapText="1"/>
    </xf>
    <xf numFmtId="0" fontId="19" fillId="10" borderId="15" xfId="0" applyFont="1" applyFill="1" applyBorder="1" applyAlignment="1">
      <alignment horizontal="center" vertical="center" wrapText="1"/>
    </xf>
    <xf numFmtId="0" fontId="13" fillId="9" borderId="9" xfId="0" applyNumberFormat="1" applyFont="1" applyFill="1" applyBorder="1" applyAlignment="1">
      <alignment horizontal="center" vertical="center"/>
    </xf>
    <xf numFmtId="0" fontId="13" fillId="9" borderId="10" xfId="0" applyNumberFormat="1" applyFont="1" applyFill="1" applyBorder="1" applyAlignment="1">
      <alignment horizontal="center" vertical="center"/>
    </xf>
    <xf numFmtId="9" fontId="13" fillId="9" borderId="11" xfId="0" applyNumberFormat="1" applyFont="1" applyFill="1" applyBorder="1" applyAlignment="1">
      <alignment horizontal="center" vertical="center" wrapText="1"/>
    </xf>
    <xf numFmtId="1" fontId="13" fillId="9" borderId="10" xfId="0" applyNumberFormat="1" applyFont="1" applyFill="1" applyBorder="1" applyAlignment="1">
      <alignment horizontal="center" vertical="center" wrapText="1"/>
    </xf>
    <xf numFmtId="0" fontId="13" fillId="9" borderId="11" xfId="0" applyNumberFormat="1" applyFont="1" applyFill="1" applyBorder="1" applyAlignment="1">
      <alignment horizontal="center" vertical="center"/>
    </xf>
    <xf numFmtId="0" fontId="13" fillId="0" borderId="0" xfId="0" applyFont="1" applyBorder="1"/>
    <xf numFmtId="0" fontId="13" fillId="12" borderId="15" xfId="0" applyFont="1" applyFill="1" applyBorder="1" applyAlignment="1">
      <alignment horizontal="center" vertical="center"/>
    </xf>
    <xf numFmtId="0" fontId="13" fillId="12" borderId="15" xfId="0" applyFont="1" applyFill="1" applyBorder="1" applyAlignment="1">
      <alignment horizontal="left" vertical="center"/>
    </xf>
    <xf numFmtId="0" fontId="14" fillId="12" borderId="12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2" borderId="13" xfId="0" applyNumberFormat="1" applyFont="1" applyFill="1" applyBorder="1" applyAlignment="1">
      <alignment horizontal="center" vertical="center"/>
    </xf>
    <xf numFmtId="9" fontId="14" fillId="12" borderId="13" xfId="0" applyNumberFormat="1" applyFont="1" applyFill="1" applyBorder="1" applyAlignment="1">
      <alignment horizontal="center" vertical="center" wrapText="1"/>
    </xf>
    <xf numFmtId="0" fontId="14" fillId="12" borderId="13" xfId="0" applyNumberFormat="1" applyFont="1" applyFill="1" applyBorder="1" applyAlignment="1">
      <alignment horizontal="center" vertical="center" wrapText="1"/>
    </xf>
    <xf numFmtId="9" fontId="14" fillId="12" borderId="14" xfId="0" applyNumberFormat="1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/>
    </xf>
    <xf numFmtId="0" fontId="14" fillId="12" borderId="7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/>
    </xf>
    <xf numFmtId="0" fontId="14" fillId="12" borderId="15" xfId="0" applyNumberFormat="1" applyFont="1" applyFill="1" applyBorder="1" applyAlignment="1">
      <alignment horizontal="center" vertical="center"/>
    </xf>
    <xf numFmtId="9" fontId="14" fillId="12" borderId="15" xfId="0" applyNumberFormat="1" applyFont="1" applyFill="1" applyBorder="1" applyAlignment="1">
      <alignment horizontal="center" vertical="center" wrapText="1"/>
    </xf>
    <xf numFmtId="0" fontId="14" fillId="12" borderId="15" xfId="0" applyNumberFormat="1" applyFont="1" applyFill="1" applyBorder="1" applyAlignment="1">
      <alignment horizontal="center" vertical="center" wrapText="1"/>
    </xf>
    <xf numFmtId="9" fontId="14" fillId="12" borderId="8" xfId="0" applyNumberFormat="1" applyFont="1" applyFill="1" applyBorder="1" applyAlignment="1">
      <alignment horizontal="center" vertical="center" wrapText="1"/>
    </xf>
    <xf numFmtId="0" fontId="14" fillId="13" borderId="7" xfId="0" applyFont="1" applyFill="1" applyBorder="1" applyAlignment="1">
      <alignment horizontal="center" vertical="center"/>
    </xf>
    <xf numFmtId="0" fontId="14" fillId="13" borderId="8" xfId="0" applyFont="1" applyFill="1" applyBorder="1" applyAlignment="1">
      <alignment horizontal="center" vertical="center"/>
    </xf>
    <xf numFmtId="0" fontId="20" fillId="12" borderId="15" xfId="0" applyFont="1" applyFill="1" applyBorder="1" applyAlignment="1">
      <alignment horizontal="left" vertical="center"/>
    </xf>
    <xf numFmtId="0" fontId="21" fillId="9" borderId="9" xfId="0" applyNumberFormat="1" applyFont="1" applyFill="1" applyBorder="1" applyAlignment="1">
      <alignment horizontal="center" vertical="center"/>
    </xf>
    <xf numFmtId="0" fontId="21" fillId="9" borderId="10" xfId="0" applyNumberFormat="1" applyFont="1" applyFill="1" applyBorder="1" applyAlignment="1">
      <alignment horizontal="center" vertical="center"/>
    </xf>
    <xf numFmtId="9" fontId="21" fillId="9" borderId="10" xfId="0" applyNumberFormat="1" applyFont="1" applyFill="1" applyBorder="1" applyAlignment="1">
      <alignment horizontal="center" vertical="center" wrapText="1"/>
    </xf>
    <xf numFmtId="0" fontId="21" fillId="9" borderId="10" xfId="0" applyNumberFormat="1" applyFont="1" applyFill="1" applyBorder="1" applyAlignment="1">
      <alignment horizontal="center" vertical="center" wrapText="1"/>
    </xf>
    <xf numFmtId="9" fontId="21" fillId="9" borderId="11" xfId="0" applyNumberFormat="1" applyFont="1" applyFill="1" applyBorder="1" applyAlignment="1">
      <alignment horizontal="center" vertical="center" wrapText="1"/>
    </xf>
    <xf numFmtId="0" fontId="21" fillId="9" borderId="11" xfId="0" applyNumberFormat="1" applyFont="1" applyFill="1" applyBorder="1" applyAlignment="1">
      <alignment horizontal="center" vertical="center"/>
    </xf>
    <xf numFmtId="0" fontId="13" fillId="14" borderId="14" xfId="0" applyFont="1" applyFill="1" applyBorder="1" applyAlignment="1">
      <alignment horizontal="left" vertical="center"/>
    </xf>
    <xf numFmtId="0" fontId="14" fillId="14" borderId="12" xfId="0" applyFont="1" applyFill="1" applyBorder="1" applyAlignment="1">
      <alignment horizontal="center" vertical="center"/>
    </xf>
    <xf numFmtId="0" fontId="14" fillId="15" borderId="13" xfId="0" applyFont="1" applyFill="1" applyBorder="1" applyAlignment="1">
      <alignment horizontal="center" vertical="center"/>
    </xf>
    <xf numFmtId="0" fontId="14" fillId="14" borderId="13" xfId="0" applyNumberFormat="1" applyFont="1" applyFill="1" applyBorder="1" applyAlignment="1">
      <alignment horizontal="center" vertical="center"/>
    </xf>
    <xf numFmtId="9" fontId="14" fillId="14" borderId="13" xfId="0" applyNumberFormat="1" applyFont="1" applyFill="1" applyBorder="1" applyAlignment="1">
      <alignment horizontal="center" vertical="center" wrapText="1"/>
    </xf>
    <xf numFmtId="0" fontId="14" fillId="14" borderId="13" xfId="0" applyNumberFormat="1" applyFont="1" applyFill="1" applyBorder="1" applyAlignment="1">
      <alignment horizontal="center" vertical="center" wrapText="1"/>
    </xf>
    <xf numFmtId="9" fontId="14" fillId="14" borderId="14" xfId="0" applyNumberFormat="1" applyFont="1" applyFill="1" applyBorder="1" applyAlignment="1">
      <alignment horizontal="center" vertical="center" wrapText="1"/>
    </xf>
    <xf numFmtId="0" fontId="14" fillId="15" borderId="7" xfId="0" applyFont="1" applyFill="1" applyBorder="1" applyAlignment="1">
      <alignment horizontal="center" vertical="center"/>
    </xf>
    <xf numFmtId="0" fontId="14" fillId="15" borderId="15" xfId="0" applyFont="1" applyFill="1" applyBorder="1" applyAlignment="1">
      <alignment horizontal="center" vertical="center"/>
    </xf>
    <xf numFmtId="0" fontId="14" fillId="15" borderId="8" xfId="0" applyFont="1" applyFill="1" applyBorder="1" applyAlignment="1">
      <alignment horizontal="center" vertical="center"/>
    </xf>
    <xf numFmtId="0" fontId="13" fillId="14" borderId="8" xfId="0" applyFont="1" applyFill="1" applyBorder="1" applyAlignment="1">
      <alignment horizontal="left" vertical="center"/>
    </xf>
    <xf numFmtId="0" fontId="14" fillId="14" borderId="7" xfId="0" applyFont="1" applyFill="1" applyBorder="1" applyAlignment="1">
      <alignment horizontal="center" vertical="center"/>
    </xf>
    <xf numFmtId="0" fontId="14" fillId="14" borderId="15" xfId="0" applyFont="1" applyFill="1" applyBorder="1" applyAlignment="1">
      <alignment horizontal="center" vertical="center"/>
    </xf>
    <xf numFmtId="9" fontId="14" fillId="14" borderId="15" xfId="0" applyNumberFormat="1" applyFont="1" applyFill="1" applyBorder="1" applyAlignment="1">
      <alignment horizontal="center" vertical="center" wrapText="1"/>
    </xf>
    <xf numFmtId="0" fontId="14" fillId="14" borderId="15" xfId="0" applyFont="1" applyFill="1" applyBorder="1" applyAlignment="1">
      <alignment horizontal="center" vertical="center" wrapText="1"/>
    </xf>
    <xf numFmtId="9" fontId="14" fillId="14" borderId="8" xfId="0" applyNumberFormat="1" applyFont="1" applyFill="1" applyBorder="1" applyAlignment="1">
      <alignment horizontal="center" vertical="center" wrapText="1"/>
    </xf>
    <xf numFmtId="0" fontId="13" fillId="14" borderId="15" xfId="0" applyFont="1" applyFill="1" applyBorder="1" applyAlignment="1">
      <alignment horizontal="center" vertical="center"/>
    </xf>
    <xf numFmtId="0" fontId="13" fillId="16" borderId="15" xfId="0" applyFont="1" applyFill="1" applyBorder="1" applyAlignment="1">
      <alignment horizontal="center" vertical="center"/>
    </xf>
    <xf numFmtId="0" fontId="13" fillId="16" borderId="15" xfId="0" applyFont="1" applyFill="1" applyBorder="1" applyAlignment="1">
      <alignment horizontal="left" vertical="center"/>
    </xf>
    <xf numFmtId="0" fontId="14" fillId="16" borderId="12" xfId="0" applyFont="1" applyFill="1" applyBorder="1" applyAlignment="1">
      <alignment horizontal="center" vertical="center"/>
    </xf>
    <xf numFmtId="0" fontId="14" fillId="17" borderId="13" xfId="0" applyFont="1" applyFill="1" applyBorder="1" applyAlignment="1">
      <alignment horizontal="center" vertical="center"/>
    </xf>
    <xf numFmtId="0" fontId="14" fillId="16" borderId="13" xfId="0" applyNumberFormat="1" applyFont="1" applyFill="1" applyBorder="1" applyAlignment="1">
      <alignment horizontal="center" vertical="center"/>
    </xf>
    <xf numFmtId="9" fontId="14" fillId="16" borderId="13" xfId="0" applyNumberFormat="1" applyFont="1" applyFill="1" applyBorder="1" applyAlignment="1">
      <alignment horizontal="center" vertical="center" wrapText="1"/>
    </xf>
    <xf numFmtId="0" fontId="14" fillId="16" borderId="13" xfId="0" applyNumberFormat="1" applyFont="1" applyFill="1" applyBorder="1" applyAlignment="1">
      <alignment horizontal="center" vertical="center" wrapText="1"/>
    </xf>
    <xf numFmtId="9" fontId="14" fillId="16" borderId="14" xfId="0" applyNumberFormat="1" applyFont="1" applyFill="1" applyBorder="1" applyAlignment="1">
      <alignment horizontal="center" vertical="center" wrapText="1"/>
    </xf>
    <xf numFmtId="0" fontId="14" fillId="16" borderId="15" xfId="0" applyFont="1" applyFill="1" applyBorder="1" applyAlignment="1">
      <alignment horizontal="center" vertical="center"/>
    </xf>
    <xf numFmtId="0" fontId="14" fillId="17" borderId="15" xfId="0" applyFont="1" applyFill="1" applyBorder="1" applyAlignment="1">
      <alignment horizontal="center" vertical="center"/>
    </xf>
    <xf numFmtId="0" fontId="14" fillId="16" borderId="15" xfId="0" applyFont="1" applyFill="1" applyBorder="1" applyAlignment="1">
      <alignment horizontal="center" vertical="center" wrapText="1"/>
    </xf>
    <xf numFmtId="9" fontId="14" fillId="16" borderId="15" xfId="0" applyNumberFormat="1" applyFont="1" applyFill="1" applyBorder="1" applyAlignment="1">
      <alignment horizontal="center" vertical="center" wrapText="1"/>
    </xf>
    <xf numFmtId="9" fontId="14" fillId="16" borderId="8" xfId="0" applyNumberFormat="1" applyFont="1" applyFill="1" applyBorder="1" applyAlignment="1">
      <alignment horizontal="center" vertical="center" wrapText="1"/>
    </xf>
    <xf numFmtId="0" fontId="14" fillId="17" borderId="8" xfId="0" applyFont="1" applyFill="1" applyBorder="1" applyAlignment="1">
      <alignment horizontal="center" vertical="center"/>
    </xf>
    <xf numFmtId="0" fontId="14" fillId="16" borderId="7" xfId="0" applyFont="1" applyFill="1" applyBorder="1" applyAlignment="1">
      <alignment horizontal="center" vertical="center"/>
    </xf>
    <xf numFmtId="3" fontId="13" fillId="9" borderId="4" xfId="0" applyNumberFormat="1" applyFont="1" applyFill="1" applyBorder="1" applyAlignment="1">
      <alignment horizontal="center" vertical="center"/>
    </xf>
    <xf numFmtId="3" fontId="13" fillId="9" borderId="5" xfId="0" applyNumberFormat="1" applyFont="1" applyFill="1" applyBorder="1" applyAlignment="1">
      <alignment horizontal="center" vertical="center"/>
    </xf>
    <xf numFmtId="9" fontId="13" fillId="9" borderId="5" xfId="0" applyNumberFormat="1" applyFont="1" applyFill="1" applyBorder="1" applyAlignment="1">
      <alignment horizontal="center" vertical="center" wrapText="1"/>
    </xf>
    <xf numFmtId="9" fontId="13" fillId="9" borderId="6" xfId="0" applyNumberFormat="1" applyFont="1" applyFill="1" applyBorder="1" applyAlignment="1">
      <alignment horizontal="center" vertical="center" wrapText="1"/>
    </xf>
    <xf numFmtId="3" fontId="13" fillId="9" borderId="6" xfId="0" applyNumberFormat="1" applyFont="1" applyFill="1" applyBorder="1" applyAlignment="1">
      <alignment horizontal="center" vertical="center"/>
    </xf>
    <xf numFmtId="9" fontId="13" fillId="0" borderId="0" xfId="0" applyNumberFormat="1" applyFont="1" applyBorder="1" applyAlignment="1">
      <alignment horizontal="left" vertical="center"/>
    </xf>
    <xf numFmtId="10" fontId="13" fillId="0" borderId="0" xfId="0" applyNumberFormat="1" applyFont="1" applyBorder="1" applyAlignment="1">
      <alignment horizontal="left" vertical="center"/>
    </xf>
    <xf numFmtId="0" fontId="13" fillId="9" borderId="15" xfId="0" applyFont="1" applyFill="1" applyBorder="1" applyAlignment="1">
      <alignment horizontal="center" vertical="center" wrapText="1"/>
    </xf>
    <xf numFmtId="9" fontId="13" fillId="9" borderId="15" xfId="0" applyNumberFormat="1" applyFont="1" applyFill="1" applyBorder="1" applyAlignment="1">
      <alignment horizontal="center" vertical="center" wrapText="1"/>
    </xf>
    <xf numFmtId="3" fontId="13" fillId="10" borderId="15" xfId="0" applyNumberFormat="1" applyFont="1" applyFill="1" applyBorder="1" applyAlignment="1">
      <alignment horizontal="center" vertical="center"/>
    </xf>
    <xf numFmtId="3" fontId="13" fillId="11" borderId="15" xfId="0" applyNumberFormat="1" applyFont="1" applyFill="1" applyBorder="1" applyAlignment="1">
      <alignment horizontal="center" vertical="center"/>
    </xf>
    <xf numFmtId="9" fontId="13" fillId="10" borderId="15" xfId="0" applyNumberFormat="1" applyFont="1" applyFill="1" applyBorder="1" applyAlignment="1">
      <alignment horizontal="center" vertical="center"/>
    </xf>
    <xf numFmtId="3" fontId="13" fillId="18" borderId="15" xfId="0" applyNumberFormat="1" applyFont="1" applyFill="1" applyBorder="1" applyAlignment="1">
      <alignment horizontal="center" vertical="center"/>
    </xf>
    <xf numFmtId="3" fontId="13" fillId="18" borderId="8" xfId="0" applyNumberFormat="1" applyFont="1" applyFill="1" applyBorder="1" applyAlignment="1">
      <alignment horizontal="center" vertical="center"/>
    </xf>
    <xf numFmtId="3" fontId="13" fillId="12" borderId="15" xfId="0" applyNumberFormat="1" applyFont="1" applyFill="1" applyBorder="1" applyAlignment="1">
      <alignment horizontal="center" vertical="center"/>
    </xf>
    <xf numFmtId="3" fontId="13" fillId="19" borderId="15" xfId="0" applyNumberFormat="1" applyFont="1" applyFill="1" applyBorder="1" applyAlignment="1">
      <alignment horizontal="center" vertical="center"/>
    </xf>
    <xf numFmtId="9" fontId="13" fillId="12" borderId="15" xfId="0" applyNumberFormat="1" applyFont="1" applyFill="1" applyBorder="1" applyAlignment="1">
      <alignment horizontal="center" vertical="center"/>
    </xf>
    <xf numFmtId="3" fontId="13" fillId="19" borderId="8" xfId="0" applyNumberFormat="1" applyFont="1" applyFill="1" applyBorder="1" applyAlignment="1">
      <alignment horizontal="center" vertical="center"/>
    </xf>
    <xf numFmtId="3" fontId="13" fillId="14" borderId="15" xfId="0" applyNumberFormat="1" applyFont="1" applyFill="1" applyBorder="1" applyAlignment="1">
      <alignment horizontal="center" vertical="center"/>
    </xf>
    <xf numFmtId="3" fontId="13" fillId="15" borderId="15" xfId="0" applyNumberFormat="1" applyFont="1" applyFill="1" applyBorder="1" applyAlignment="1">
      <alignment horizontal="center" vertical="center"/>
    </xf>
    <xf numFmtId="9" fontId="13" fillId="14" borderId="15" xfId="0" applyNumberFormat="1" applyFont="1" applyFill="1" applyBorder="1" applyAlignment="1">
      <alignment horizontal="center" vertical="center"/>
    </xf>
    <xf numFmtId="3" fontId="13" fillId="20" borderId="15" xfId="0" applyNumberFormat="1" applyFont="1" applyFill="1" applyBorder="1" applyAlignment="1">
      <alignment horizontal="center" vertical="center"/>
    </xf>
    <xf numFmtId="3" fontId="13" fillId="20" borderId="8" xfId="0" applyNumberFormat="1" applyFont="1" applyFill="1" applyBorder="1" applyAlignment="1">
      <alignment horizontal="center" vertical="center"/>
    </xf>
    <xf numFmtId="3" fontId="13" fillId="16" borderId="15" xfId="0" applyNumberFormat="1" applyFont="1" applyFill="1" applyBorder="1" applyAlignment="1">
      <alignment horizontal="center" vertical="center"/>
    </xf>
    <xf numFmtId="3" fontId="13" fillId="17" borderId="15" xfId="0" applyNumberFormat="1" applyFont="1" applyFill="1" applyBorder="1" applyAlignment="1">
      <alignment horizontal="center" vertical="center"/>
    </xf>
    <xf numFmtId="9" fontId="13" fillId="16" borderId="15" xfId="0" applyNumberFormat="1" applyFont="1" applyFill="1" applyBorder="1" applyAlignment="1">
      <alignment horizontal="center" vertical="center"/>
    </xf>
    <xf numFmtId="3" fontId="13" fillId="17" borderId="8" xfId="0" applyNumberFormat="1" applyFont="1" applyFill="1" applyBorder="1" applyAlignment="1">
      <alignment horizontal="center" vertical="center"/>
    </xf>
    <xf numFmtId="3" fontId="13" fillId="9" borderId="10" xfId="0" applyNumberFormat="1" applyFont="1" applyFill="1" applyBorder="1" applyAlignment="1">
      <alignment horizontal="center" vertical="center"/>
    </xf>
    <xf numFmtId="9" fontId="13" fillId="9" borderId="10" xfId="0" applyNumberFormat="1" applyFont="1" applyFill="1" applyBorder="1" applyAlignment="1">
      <alignment horizontal="center" vertical="center"/>
    </xf>
    <xf numFmtId="3" fontId="13" fillId="9" borderId="11" xfId="0" applyNumberFormat="1" applyFont="1" applyFill="1" applyBorder="1" applyAlignment="1">
      <alignment horizontal="center" vertical="center"/>
    </xf>
    <xf numFmtId="9" fontId="13" fillId="10" borderId="8" xfId="0" applyNumberFormat="1" applyFont="1" applyFill="1" applyBorder="1" applyAlignment="1">
      <alignment horizontal="center" vertical="center"/>
    </xf>
    <xf numFmtId="3" fontId="13" fillId="21" borderId="15" xfId="0" applyNumberFormat="1" applyFont="1" applyFill="1" applyBorder="1" applyAlignment="1">
      <alignment horizontal="center" vertical="center"/>
    </xf>
    <xf numFmtId="3" fontId="13" fillId="22" borderId="15" xfId="0" applyNumberFormat="1" applyFont="1" applyFill="1" applyBorder="1" applyAlignment="1">
      <alignment horizontal="center" vertical="center"/>
    </xf>
    <xf numFmtId="9" fontId="13" fillId="21" borderId="15" xfId="0" applyNumberFormat="1" applyFont="1" applyFill="1" applyBorder="1" applyAlignment="1">
      <alignment horizontal="center" vertical="center"/>
    </xf>
    <xf numFmtId="9" fontId="13" fillId="21" borderId="8" xfId="0" applyNumberFormat="1" applyFont="1" applyFill="1" applyBorder="1" applyAlignment="1">
      <alignment horizontal="center" vertical="center"/>
    </xf>
    <xf numFmtId="9" fontId="13" fillId="14" borderId="8" xfId="0" applyNumberFormat="1" applyFont="1" applyFill="1" applyBorder="1" applyAlignment="1">
      <alignment horizontal="center" vertical="center"/>
    </xf>
    <xf numFmtId="9" fontId="13" fillId="16" borderId="8" xfId="0" applyNumberFormat="1" applyFont="1" applyFill="1" applyBorder="1" applyAlignment="1">
      <alignment horizontal="center" vertical="center"/>
    </xf>
    <xf numFmtId="3" fontId="13" fillId="23" borderId="10" xfId="0" applyNumberFormat="1" applyFont="1" applyFill="1" applyBorder="1" applyAlignment="1">
      <alignment horizontal="center" vertical="center"/>
    </xf>
    <xf numFmtId="9" fontId="13" fillId="23" borderId="10" xfId="0" applyNumberFormat="1" applyFont="1" applyFill="1" applyBorder="1" applyAlignment="1">
      <alignment horizontal="center" vertical="center"/>
    </xf>
    <xf numFmtId="9" fontId="13" fillId="23" borderId="11" xfId="0" applyNumberFormat="1" applyFont="1" applyFill="1" applyBorder="1" applyAlignment="1">
      <alignment horizontal="center" vertical="center"/>
    </xf>
    <xf numFmtId="0" fontId="17" fillId="23" borderId="7" xfId="0" applyFont="1" applyFill="1" applyBorder="1" applyAlignment="1">
      <alignment horizontal="center" vertical="center" wrapText="1"/>
    </xf>
    <xf numFmtId="0" fontId="17" fillId="23" borderId="15" xfId="0" applyFont="1" applyFill="1" applyBorder="1" applyAlignment="1">
      <alignment horizontal="center" vertical="center" wrapText="1"/>
    </xf>
    <xf numFmtId="164" fontId="25" fillId="23" borderId="8" xfId="0" applyNumberFormat="1" applyFont="1" applyFill="1" applyBorder="1" applyAlignment="1">
      <alignment horizontal="center" vertical="center" textRotation="90" wrapText="1"/>
    </xf>
    <xf numFmtId="0" fontId="24" fillId="10" borderId="13" xfId="0" applyFont="1" applyFill="1" applyBorder="1" applyAlignment="1">
      <alignment horizontal="center" vertical="center"/>
    </xf>
    <xf numFmtId="9" fontId="24" fillId="10" borderId="14" xfId="0" applyNumberFormat="1" applyFont="1" applyFill="1" applyBorder="1" applyAlignment="1">
      <alignment horizontal="center" vertical="center"/>
    </xf>
    <xf numFmtId="0" fontId="24" fillId="10" borderId="15" xfId="0" applyFont="1" applyFill="1" applyBorder="1" applyAlignment="1">
      <alignment horizontal="center" vertical="center"/>
    </xf>
    <xf numFmtId="9" fontId="24" fillId="10" borderId="8" xfId="0" applyNumberFormat="1" applyFont="1" applyFill="1" applyBorder="1" applyAlignment="1">
      <alignment horizontal="center" vertical="center"/>
    </xf>
    <xf numFmtId="0" fontId="24" fillId="10" borderId="10" xfId="0" applyFont="1" applyFill="1" applyBorder="1" applyAlignment="1">
      <alignment horizontal="center" vertical="center"/>
    </xf>
    <xf numFmtId="9" fontId="24" fillId="10" borderId="11" xfId="0" applyNumberFormat="1" applyFont="1" applyFill="1" applyBorder="1" applyAlignment="1">
      <alignment horizontal="center" vertical="center"/>
    </xf>
    <xf numFmtId="0" fontId="24" fillId="24" borderId="15" xfId="0" applyFont="1" applyFill="1" applyBorder="1" applyAlignment="1">
      <alignment horizontal="center" vertical="center"/>
    </xf>
    <xf numFmtId="9" fontId="24" fillId="24" borderId="8" xfId="0" applyNumberFormat="1" applyFont="1" applyFill="1" applyBorder="1" applyAlignment="1">
      <alignment horizontal="center" vertical="center"/>
    </xf>
    <xf numFmtId="0" fontId="24" fillId="14" borderId="13" xfId="0" applyFont="1" applyFill="1" applyBorder="1" applyAlignment="1">
      <alignment horizontal="center" vertical="center"/>
    </xf>
    <xf numFmtId="9" fontId="24" fillId="14" borderId="14" xfId="0" applyNumberFormat="1" applyFont="1" applyFill="1" applyBorder="1" applyAlignment="1">
      <alignment horizontal="center" vertical="center"/>
    </xf>
    <xf numFmtId="0" fontId="24" fillId="14" borderId="15" xfId="0" applyFont="1" applyFill="1" applyBorder="1" applyAlignment="1">
      <alignment horizontal="center" vertical="center"/>
    </xf>
    <xf numFmtId="9" fontId="24" fillId="14" borderId="8" xfId="0" applyNumberFormat="1" applyFont="1" applyFill="1" applyBorder="1" applyAlignment="1">
      <alignment horizontal="center" vertical="center"/>
    </xf>
    <xf numFmtId="0" fontId="24" fillId="14" borderId="10" xfId="0" applyFont="1" applyFill="1" applyBorder="1" applyAlignment="1">
      <alignment horizontal="center" vertical="center"/>
    </xf>
    <xf numFmtId="9" fontId="24" fillId="14" borderId="11" xfId="0" applyNumberFormat="1" applyFont="1" applyFill="1" applyBorder="1" applyAlignment="1">
      <alignment horizontal="center" vertical="center"/>
    </xf>
    <xf numFmtId="0" fontId="24" fillId="16" borderId="15" xfId="0" applyFont="1" applyFill="1" applyBorder="1" applyAlignment="1">
      <alignment horizontal="center" vertical="center"/>
    </xf>
    <xf numFmtId="9" fontId="24" fillId="16" borderId="8" xfId="0" applyNumberFormat="1" applyFont="1" applyFill="1" applyBorder="1" applyAlignment="1">
      <alignment horizontal="center" vertical="center"/>
    </xf>
    <xf numFmtId="0" fontId="24" fillId="23" borderId="13" xfId="0" applyFont="1" applyFill="1" applyBorder="1" applyAlignment="1">
      <alignment horizontal="center" vertical="center"/>
    </xf>
    <xf numFmtId="9" fontId="24" fillId="23" borderId="14" xfId="0" applyNumberFormat="1" applyFont="1" applyFill="1" applyBorder="1" applyAlignment="1">
      <alignment horizontal="center" vertical="center"/>
    </xf>
    <xf numFmtId="0" fontId="24" fillId="23" borderId="15" xfId="0" applyFont="1" applyFill="1" applyBorder="1" applyAlignment="1">
      <alignment horizontal="center" vertical="center"/>
    </xf>
    <xf numFmtId="9" fontId="24" fillId="23" borderId="8" xfId="0" applyNumberFormat="1" applyFont="1" applyFill="1" applyBorder="1" applyAlignment="1">
      <alignment horizontal="center" vertical="center"/>
    </xf>
    <xf numFmtId="0" fontId="24" fillId="23" borderId="10" xfId="0" applyFont="1" applyFill="1" applyBorder="1" applyAlignment="1">
      <alignment horizontal="center" vertical="center"/>
    </xf>
    <xf numFmtId="9" fontId="24" fillId="23" borderId="11" xfId="0" applyNumberFormat="1" applyFont="1" applyFill="1" applyBorder="1" applyAlignment="1">
      <alignment horizontal="center" vertical="center"/>
    </xf>
    <xf numFmtId="0" fontId="13" fillId="0" borderId="0" xfId="0" applyFont="1"/>
    <xf numFmtId="0" fontId="13" fillId="25" borderId="0" xfId="0" applyFont="1" applyFill="1" applyBorder="1" applyAlignment="1">
      <alignment horizontal="left" vertical="center"/>
    </xf>
    <xf numFmtId="0" fontId="14" fillId="25" borderId="0" xfId="0" applyFont="1" applyFill="1" applyBorder="1" applyAlignment="1">
      <alignment horizontal="center" vertical="center"/>
    </xf>
    <xf numFmtId="0" fontId="14" fillId="25" borderId="0" xfId="0" applyFont="1" applyFill="1" applyBorder="1"/>
    <xf numFmtId="0" fontId="13" fillId="23" borderId="12" xfId="0" applyFont="1" applyFill="1" applyBorder="1" applyAlignment="1">
      <alignment horizontal="center" vertical="center" wrapText="1"/>
    </xf>
    <xf numFmtId="0" fontId="13" fillId="23" borderId="13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left" vertical="center"/>
    </xf>
    <xf numFmtId="3" fontId="13" fillId="0" borderId="15" xfId="0" applyNumberFormat="1" applyFont="1" applyBorder="1" applyAlignment="1">
      <alignment horizontal="center" vertical="center"/>
    </xf>
    <xf numFmtId="0" fontId="13" fillId="23" borderId="9" xfId="0" applyFont="1" applyFill="1" applyBorder="1" applyAlignment="1">
      <alignment horizontal="center" vertical="center"/>
    </xf>
    <xf numFmtId="0" fontId="13" fillId="23" borderId="13" xfId="0" applyFont="1" applyFill="1" applyBorder="1" applyAlignment="1">
      <alignment horizontal="center" vertical="center" textRotation="90" wrapText="1"/>
    </xf>
    <xf numFmtId="0" fontId="13" fillId="0" borderId="15" xfId="0" applyFont="1" applyBorder="1" applyAlignment="1">
      <alignment horizontal="center" vertical="center"/>
    </xf>
    <xf numFmtId="0" fontId="13" fillId="23" borderId="10" xfId="0" applyNumberFormat="1" applyFont="1" applyFill="1" applyBorder="1" applyAlignment="1">
      <alignment horizontal="center" vertical="center"/>
    </xf>
    <xf numFmtId="0" fontId="26" fillId="10" borderId="15" xfId="0" applyFont="1" applyFill="1" applyBorder="1" applyAlignment="1">
      <alignment horizontal="center" vertical="center" wrapText="1"/>
    </xf>
    <xf numFmtId="0" fontId="26" fillId="26" borderId="15" xfId="0" applyFont="1" applyFill="1" applyBorder="1" applyAlignment="1">
      <alignment horizontal="center" vertical="center" wrapText="1"/>
    </xf>
    <xf numFmtId="0" fontId="26" fillId="27" borderId="15" xfId="0" applyFont="1" applyFill="1" applyBorder="1" applyAlignment="1">
      <alignment horizontal="center" vertical="center" wrapText="1"/>
    </xf>
    <xf numFmtId="0" fontId="26" fillId="27" borderId="8" xfId="0" applyFont="1" applyFill="1" applyBorder="1" applyAlignment="1">
      <alignment horizontal="center" vertical="center" wrapText="1"/>
    </xf>
    <xf numFmtId="0" fontId="24" fillId="9" borderId="7" xfId="0" applyFont="1" applyFill="1" applyBorder="1" applyAlignment="1">
      <alignment horizontal="center" vertical="center" wrapText="1"/>
    </xf>
    <xf numFmtId="3" fontId="13" fillId="10" borderId="15" xfId="0" applyNumberFormat="1" applyFont="1" applyFill="1" applyBorder="1" applyAlignment="1">
      <alignment horizontal="center" vertical="center" wrapText="1"/>
    </xf>
    <xf numFmtId="3" fontId="13" fillId="26" borderId="15" xfId="0" applyNumberFormat="1" applyFont="1" applyFill="1" applyBorder="1" applyAlignment="1">
      <alignment horizontal="center" vertical="center" wrapText="1"/>
    </xf>
    <xf numFmtId="3" fontId="13" fillId="27" borderId="15" xfId="0" applyNumberFormat="1" applyFont="1" applyFill="1" applyBorder="1" applyAlignment="1">
      <alignment horizontal="center" vertical="center" wrapText="1"/>
    </xf>
    <xf numFmtId="3" fontId="13" fillId="27" borderId="8" xfId="0" applyNumberFormat="1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center" vertical="center" wrapText="1"/>
    </xf>
    <xf numFmtId="3" fontId="13" fillId="10" borderId="10" xfId="0" applyNumberFormat="1" applyFont="1" applyFill="1" applyBorder="1" applyAlignment="1">
      <alignment horizontal="center" vertical="center" wrapText="1"/>
    </xf>
    <xf numFmtId="3" fontId="13" fillId="26" borderId="10" xfId="0" applyNumberFormat="1" applyFont="1" applyFill="1" applyBorder="1" applyAlignment="1">
      <alignment horizontal="center" vertical="center" wrapText="1"/>
    </xf>
    <xf numFmtId="3" fontId="13" fillId="27" borderId="10" xfId="0" applyNumberFormat="1" applyFont="1" applyFill="1" applyBorder="1" applyAlignment="1">
      <alignment horizontal="center" vertical="center" wrapText="1"/>
    </xf>
    <xf numFmtId="3" fontId="13" fillId="27" borderId="11" xfId="0" applyNumberFormat="1" applyFont="1" applyFill="1" applyBorder="1" applyAlignment="1">
      <alignment horizontal="center" vertical="center" wrapText="1"/>
    </xf>
    <xf numFmtId="0" fontId="25" fillId="23" borderId="7" xfId="0" applyFont="1" applyFill="1" applyBorder="1" applyAlignment="1">
      <alignment horizontal="center" vertical="center"/>
    </xf>
    <xf numFmtId="164" fontId="25" fillId="4" borderId="8" xfId="0" applyNumberFormat="1" applyFont="1" applyFill="1" applyBorder="1" applyAlignment="1">
      <alignment horizontal="center" vertical="center" textRotation="90"/>
    </xf>
    <xf numFmtId="0" fontId="25" fillId="21" borderId="7" xfId="0" applyFont="1" applyFill="1" applyBorder="1" applyAlignment="1">
      <alignment horizontal="center" vertical="center"/>
    </xf>
    <xf numFmtId="3" fontId="27" fillId="21" borderId="8" xfId="0" applyNumberFormat="1" applyFont="1" applyFill="1" applyBorder="1" applyAlignment="1">
      <alignment horizontal="center" vertical="center"/>
    </xf>
    <xf numFmtId="0" fontId="25" fillId="10" borderId="7" xfId="0" applyFont="1" applyFill="1" applyBorder="1" applyAlignment="1">
      <alignment horizontal="center" vertical="center" wrapText="1"/>
    </xf>
    <xf numFmtId="3" fontId="27" fillId="10" borderId="8" xfId="0" applyNumberFormat="1" applyFont="1" applyFill="1" applyBorder="1" applyAlignment="1">
      <alignment horizontal="center" vertical="center"/>
    </xf>
    <xf numFmtId="0" fontId="25" fillId="4" borderId="9" xfId="0" applyFont="1" applyFill="1" applyBorder="1" applyAlignment="1">
      <alignment horizontal="center" vertical="center" wrapText="1"/>
    </xf>
    <xf numFmtId="3" fontId="27" fillId="4" borderId="11" xfId="0" applyNumberFormat="1" applyFont="1" applyFill="1" applyBorder="1" applyAlignment="1">
      <alignment horizontal="center" vertical="center"/>
    </xf>
    <xf numFmtId="0" fontId="25" fillId="23" borderId="19" xfId="0" applyFont="1" applyFill="1" applyBorder="1" applyAlignment="1">
      <alignment horizontal="center" vertical="center"/>
    </xf>
    <xf numFmtId="164" fontId="25" fillId="4" borderId="20" xfId="0" applyNumberFormat="1" applyFont="1" applyFill="1" applyBorder="1" applyAlignment="1">
      <alignment horizontal="center" vertical="center" textRotation="90"/>
    </xf>
    <xf numFmtId="0" fontId="25" fillId="21" borderId="19" xfId="0" applyFont="1" applyFill="1" applyBorder="1" applyAlignment="1">
      <alignment horizontal="center" vertical="center"/>
    </xf>
    <xf numFmtId="3" fontId="13" fillId="21" borderId="20" xfId="0" applyNumberFormat="1" applyFont="1" applyFill="1" applyBorder="1" applyAlignment="1">
      <alignment horizontal="center" vertical="center"/>
    </xf>
    <xf numFmtId="0" fontId="25" fillId="10" borderId="19" xfId="0" applyFont="1" applyFill="1" applyBorder="1" applyAlignment="1">
      <alignment horizontal="center" vertical="center" wrapText="1"/>
    </xf>
    <xf numFmtId="3" fontId="13" fillId="10" borderId="20" xfId="0" applyNumberFormat="1" applyFont="1" applyFill="1" applyBorder="1" applyAlignment="1">
      <alignment horizontal="center" vertical="center"/>
    </xf>
    <xf numFmtId="0" fontId="25" fillId="4" borderId="21" xfId="0" applyFont="1" applyFill="1" applyBorder="1" applyAlignment="1">
      <alignment horizontal="center" vertical="center" wrapText="1"/>
    </xf>
    <xf numFmtId="3" fontId="13" fillId="4" borderId="22" xfId="0" applyNumberFormat="1" applyFont="1" applyFill="1" applyBorder="1" applyAlignment="1">
      <alignment horizontal="center" vertical="center"/>
    </xf>
    <xf numFmtId="2" fontId="13" fillId="10" borderId="23" xfId="0" applyNumberFormat="1" applyFont="1" applyFill="1" applyBorder="1" applyAlignment="1">
      <alignment horizontal="center" vertical="center"/>
    </xf>
    <xf numFmtId="2" fontId="13" fillId="10" borderId="27" xfId="0" applyNumberFormat="1" applyFont="1" applyFill="1" applyBorder="1" applyAlignment="1">
      <alignment horizontal="center" vertical="center"/>
    </xf>
    <xf numFmtId="2" fontId="13" fillId="10" borderId="24" xfId="0" applyNumberFormat="1" applyFont="1" applyFill="1" applyBorder="1" applyAlignment="1">
      <alignment horizontal="center" vertical="center"/>
    </xf>
    <xf numFmtId="2" fontId="13" fillId="10" borderId="21" xfId="0" applyNumberFormat="1" applyFont="1" applyFill="1" applyBorder="1" applyAlignment="1">
      <alignment horizontal="center" vertical="center"/>
    </xf>
    <xf numFmtId="2" fontId="13" fillId="10" borderId="25" xfId="0" applyNumberFormat="1" applyFont="1" applyFill="1" applyBorder="1" applyAlignment="1">
      <alignment horizontal="center" vertical="center"/>
    </xf>
    <xf numFmtId="2" fontId="13" fillId="10" borderId="22" xfId="0" applyNumberFormat="1" applyFont="1" applyFill="1" applyBorder="1" applyAlignment="1">
      <alignment horizontal="center" vertical="center"/>
    </xf>
    <xf numFmtId="2" fontId="13" fillId="21" borderId="19" xfId="0" applyNumberFormat="1" applyFont="1" applyFill="1" applyBorder="1" applyAlignment="1">
      <alignment horizontal="center" vertical="center"/>
    </xf>
    <xf numFmtId="2" fontId="13" fillId="21" borderId="15" xfId="0" applyNumberFormat="1" applyFont="1" applyFill="1" applyBorder="1" applyAlignment="1">
      <alignment horizontal="center" vertical="center"/>
    </xf>
    <xf numFmtId="2" fontId="13" fillId="21" borderId="20" xfId="0" applyNumberFormat="1" applyFont="1" applyFill="1" applyBorder="1" applyAlignment="1">
      <alignment horizontal="center" vertical="center"/>
    </xf>
    <xf numFmtId="2" fontId="13" fillId="14" borderId="23" xfId="0" applyNumberFormat="1" applyFont="1" applyFill="1" applyBorder="1" applyAlignment="1">
      <alignment horizontal="center" vertical="center"/>
    </xf>
    <xf numFmtId="2" fontId="13" fillId="14" borderId="27" xfId="0" applyNumberFormat="1" applyFont="1" applyFill="1" applyBorder="1" applyAlignment="1">
      <alignment horizontal="center" vertical="center"/>
    </xf>
    <xf numFmtId="2" fontId="13" fillId="14" borderId="24" xfId="0" applyNumberFormat="1" applyFont="1" applyFill="1" applyBorder="1" applyAlignment="1">
      <alignment horizontal="center" vertical="center"/>
    </xf>
    <xf numFmtId="2" fontId="13" fillId="14" borderId="21" xfId="0" applyNumberFormat="1" applyFont="1" applyFill="1" applyBorder="1" applyAlignment="1">
      <alignment horizontal="center" vertical="center"/>
    </xf>
    <xf numFmtId="2" fontId="13" fillId="14" borderId="25" xfId="0" applyNumberFormat="1" applyFont="1" applyFill="1" applyBorder="1" applyAlignment="1">
      <alignment horizontal="center" vertical="center"/>
    </xf>
    <xf numFmtId="2" fontId="13" fillId="14" borderId="22" xfId="0" applyNumberFormat="1" applyFont="1" applyFill="1" applyBorder="1" applyAlignment="1">
      <alignment horizontal="center" vertical="center"/>
    </xf>
    <xf numFmtId="2" fontId="13" fillId="16" borderId="23" xfId="0" applyNumberFormat="1" applyFont="1" applyFill="1" applyBorder="1" applyAlignment="1">
      <alignment horizontal="center" vertical="center"/>
    </xf>
    <xf numFmtId="2" fontId="13" fillId="16" borderId="27" xfId="0" applyNumberFormat="1" applyFont="1" applyFill="1" applyBorder="1" applyAlignment="1">
      <alignment horizontal="center" vertical="center"/>
    </xf>
    <xf numFmtId="2" fontId="13" fillId="16" borderId="24" xfId="0" applyNumberFormat="1" applyFont="1" applyFill="1" applyBorder="1" applyAlignment="1">
      <alignment horizontal="center" vertical="center"/>
    </xf>
    <xf numFmtId="2" fontId="13" fillId="16" borderId="21" xfId="0" applyNumberFormat="1" applyFont="1" applyFill="1" applyBorder="1" applyAlignment="1">
      <alignment horizontal="center" vertical="center"/>
    </xf>
    <xf numFmtId="2" fontId="13" fillId="16" borderId="25" xfId="0" applyNumberFormat="1" applyFont="1" applyFill="1" applyBorder="1" applyAlignment="1">
      <alignment horizontal="center" vertical="center"/>
    </xf>
    <xf numFmtId="2" fontId="13" fillId="16" borderId="22" xfId="0" applyNumberFormat="1" applyFont="1" applyFill="1" applyBorder="1" applyAlignment="1">
      <alignment horizontal="center" vertical="center"/>
    </xf>
    <xf numFmtId="2" fontId="13" fillId="29" borderId="19" xfId="0" applyNumberFormat="1" applyFont="1" applyFill="1" applyBorder="1" applyAlignment="1">
      <alignment horizontal="center" vertical="center"/>
    </xf>
    <xf numFmtId="2" fontId="13" fillId="29" borderId="15" xfId="0" applyNumberFormat="1" applyFont="1" applyFill="1" applyBorder="1" applyAlignment="1">
      <alignment horizontal="center" vertical="center"/>
    </xf>
    <xf numFmtId="2" fontId="13" fillId="29" borderId="20" xfId="0" applyNumberFormat="1" applyFont="1" applyFill="1" applyBorder="1" applyAlignment="1">
      <alignment horizontal="center" vertical="center"/>
    </xf>
    <xf numFmtId="2" fontId="13" fillId="29" borderId="21" xfId="0" applyNumberFormat="1" applyFont="1" applyFill="1" applyBorder="1" applyAlignment="1">
      <alignment horizontal="center" vertical="center"/>
    </xf>
    <xf numFmtId="2" fontId="13" fillId="29" borderId="25" xfId="0" applyNumberFormat="1" applyFont="1" applyFill="1" applyBorder="1" applyAlignment="1">
      <alignment horizontal="center" vertical="center"/>
    </xf>
    <xf numFmtId="2" fontId="13" fillId="29" borderId="22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9" fontId="32" fillId="0" borderId="0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9" fontId="24" fillId="23" borderId="14" xfId="0" applyNumberFormat="1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/>
    </xf>
    <xf numFmtId="164" fontId="16" fillId="0" borderId="3" xfId="0" applyNumberFormat="1" applyFont="1" applyBorder="1" applyAlignment="1">
      <alignment horizontal="center" vertical="center"/>
    </xf>
    <xf numFmtId="0" fontId="17" fillId="9" borderId="2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wrapText="1"/>
    </xf>
    <xf numFmtId="0" fontId="13" fillId="9" borderId="12" xfId="0" applyFont="1" applyFill="1" applyBorder="1" applyAlignment="1">
      <alignment horizontal="center" vertical="center" textRotation="90"/>
    </xf>
    <xf numFmtId="0" fontId="13" fillId="10" borderId="13" xfId="0" applyFont="1" applyFill="1" applyBorder="1" applyAlignment="1">
      <alignment horizontal="center" vertical="center"/>
    </xf>
    <xf numFmtId="0" fontId="13" fillId="10" borderId="15" xfId="0" applyFont="1" applyFill="1" applyBorder="1" applyAlignment="1">
      <alignment horizontal="center" vertical="center"/>
    </xf>
    <xf numFmtId="0" fontId="13" fillId="9" borderId="9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 textRotation="90"/>
    </xf>
    <xf numFmtId="0" fontId="13" fillId="12" borderId="15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14" borderId="13" xfId="0" applyFont="1" applyFill="1" applyBorder="1" applyAlignment="1">
      <alignment horizontal="center" vertical="center"/>
    </xf>
    <xf numFmtId="0" fontId="13" fillId="14" borderId="15" xfId="0" applyFont="1" applyFill="1" applyBorder="1" applyAlignment="1">
      <alignment horizontal="center" vertical="center"/>
    </xf>
    <xf numFmtId="0" fontId="13" fillId="9" borderId="16" xfId="0" applyFont="1" applyFill="1" applyBorder="1" applyAlignment="1">
      <alignment horizontal="center" vertical="center"/>
    </xf>
    <xf numFmtId="0" fontId="13" fillId="16" borderId="15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164" fontId="22" fillId="0" borderId="15" xfId="0" applyNumberFormat="1" applyFont="1" applyBorder="1" applyAlignment="1">
      <alignment horizontal="center" vertical="center"/>
    </xf>
    <xf numFmtId="0" fontId="23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24" fillId="9" borderId="15" xfId="0" applyFont="1" applyFill="1" applyBorder="1" applyAlignment="1">
      <alignment horizontal="center" vertical="center" wrapText="1"/>
    </xf>
    <xf numFmtId="0" fontId="13" fillId="9" borderId="15" xfId="0" applyFont="1" applyFill="1" applyBorder="1" applyAlignment="1">
      <alignment horizontal="center" vertical="center" wrapText="1"/>
    </xf>
    <xf numFmtId="0" fontId="17" fillId="10" borderId="7" xfId="0" applyFont="1" applyFill="1" applyBorder="1" applyAlignment="1">
      <alignment horizontal="center" vertical="center"/>
    </xf>
    <xf numFmtId="0" fontId="17" fillId="12" borderId="7" xfId="0" applyFont="1" applyFill="1" applyBorder="1" applyAlignment="1">
      <alignment horizontal="center" vertical="center"/>
    </xf>
    <xf numFmtId="0" fontId="17" fillId="14" borderId="7" xfId="0" applyFont="1" applyFill="1" applyBorder="1" applyAlignment="1">
      <alignment horizontal="center" vertical="center"/>
    </xf>
    <xf numFmtId="0" fontId="17" fillId="16" borderId="7" xfId="0" applyFont="1" applyFill="1" applyBorder="1" applyAlignment="1">
      <alignment horizontal="center" vertical="center"/>
    </xf>
    <xf numFmtId="0" fontId="17" fillId="9" borderId="9" xfId="0" applyFont="1" applyFill="1" applyBorder="1" applyAlignment="1">
      <alignment horizontal="center" vertical="center"/>
    </xf>
    <xf numFmtId="0" fontId="24" fillId="9" borderId="8" xfId="0" applyFont="1" applyFill="1" applyBorder="1" applyAlignment="1">
      <alignment horizontal="center" vertical="center" wrapText="1"/>
    </xf>
    <xf numFmtId="0" fontId="17" fillId="21" borderId="7" xfId="0" applyFont="1" applyFill="1" applyBorder="1" applyAlignment="1">
      <alignment horizontal="center" vertical="center"/>
    </xf>
    <xf numFmtId="0" fontId="17" fillId="23" borderId="9" xfId="0" applyFont="1" applyFill="1" applyBorder="1" applyAlignment="1">
      <alignment horizontal="center" vertical="center"/>
    </xf>
    <xf numFmtId="0" fontId="17" fillId="23" borderId="17" xfId="0" applyFont="1" applyFill="1" applyBorder="1" applyAlignment="1">
      <alignment horizontal="center" vertical="center" wrapText="1"/>
    </xf>
    <xf numFmtId="0" fontId="24" fillId="10" borderId="4" xfId="0" applyFont="1" applyFill="1" applyBorder="1" applyAlignment="1">
      <alignment horizontal="center" vertical="center"/>
    </xf>
    <xf numFmtId="0" fontId="24" fillId="24" borderId="7" xfId="0" applyFont="1" applyFill="1" applyBorder="1" applyAlignment="1">
      <alignment horizontal="center" vertical="center"/>
    </xf>
    <xf numFmtId="0" fontId="24" fillId="14" borderId="4" xfId="0" applyFont="1" applyFill="1" applyBorder="1" applyAlignment="1">
      <alignment horizontal="center" vertical="center"/>
    </xf>
    <xf numFmtId="0" fontId="24" fillId="16" borderId="7" xfId="0" applyFont="1" applyFill="1" applyBorder="1" applyAlignment="1">
      <alignment horizontal="center" vertical="center"/>
    </xf>
    <xf numFmtId="0" fontId="24" fillId="23" borderId="4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9" fontId="13" fillId="23" borderId="14" xfId="0" applyNumberFormat="1" applyFont="1" applyFill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10" fontId="13" fillId="0" borderId="0" xfId="0" applyNumberFormat="1" applyFont="1" applyBorder="1" applyAlignment="1">
      <alignment horizontal="center" vertical="center"/>
    </xf>
    <xf numFmtId="9" fontId="13" fillId="23" borderId="11" xfId="0" applyNumberFormat="1" applyFont="1" applyFill="1" applyBorder="1" applyAlignment="1">
      <alignment horizontal="center" vertical="center"/>
    </xf>
    <xf numFmtId="9" fontId="13" fillId="23" borderId="14" xfId="0" applyNumberFormat="1" applyFont="1" applyFill="1" applyBorder="1" applyAlignment="1">
      <alignment horizontal="center" vertical="center" wrapText="1"/>
    </xf>
    <xf numFmtId="1" fontId="13" fillId="0" borderId="8" xfId="0" applyNumberFormat="1" applyFont="1" applyBorder="1" applyAlignment="1">
      <alignment horizontal="center" vertical="center"/>
    </xf>
    <xf numFmtId="3" fontId="13" fillId="23" borderId="11" xfId="0" applyNumberFormat="1" applyFont="1" applyFill="1" applyBorder="1" applyAlignment="1">
      <alignment horizontal="center" vertical="center"/>
    </xf>
    <xf numFmtId="0" fontId="24" fillId="9" borderId="2" xfId="0" applyFont="1" applyFill="1" applyBorder="1" applyAlignment="1">
      <alignment horizontal="center" vertical="center" wrapText="1"/>
    </xf>
    <xf numFmtId="0" fontId="24" fillId="9" borderId="7" xfId="0" applyFont="1" applyFill="1" applyBorder="1" applyAlignment="1">
      <alignment horizontal="center" vertical="center"/>
    </xf>
    <xf numFmtId="0" fontId="24" fillId="10" borderId="15" xfId="0" applyFont="1" applyFill="1" applyBorder="1" applyAlignment="1">
      <alignment horizontal="center" vertical="center" wrapText="1"/>
    </xf>
    <xf numFmtId="0" fontId="24" fillId="26" borderId="15" xfId="0" applyFont="1" applyFill="1" applyBorder="1" applyAlignment="1">
      <alignment horizontal="center" vertical="center" wrapText="1"/>
    </xf>
    <xf numFmtId="0" fontId="24" fillId="27" borderId="8" xfId="0" applyFont="1" applyFill="1" applyBorder="1" applyAlignment="1">
      <alignment horizontal="center" vertical="center" wrapText="1"/>
    </xf>
    <xf numFmtId="0" fontId="25" fillId="9" borderId="2" xfId="0" applyFont="1" applyFill="1" applyBorder="1" applyAlignment="1">
      <alignment horizontal="center" vertical="center" wrapText="1"/>
    </xf>
    <xf numFmtId="0" fontId="23" fillId="23" borderId="12" xfId="0" applyFont="1" applyFill="1" applyBorder="1" applyAlignment="1">
      <alignment horizontal="center" vertical="center" wrapText="1"/>
    </xf>
    <xf numFmtId="0" fontId="24" fillId="28" borderId="2" xfId="0" applyFont="1" applyFill="1" applyBorder="1" applyAlignment="1">
      <alignment horizontal="center" vertical="center" wrapText="1"/>
    </xf>
    <xf numFmtId="0" fontId="13" fillId="12" borderId="14" xfId="0" applyFont="1" applyFill="1" applyBorder="1" applyAlignment="1">
      <alignment horizontal="center" vertical="center" wrapText="1"/>
    </xf>
    <xf numFmtId="0" fontId="13" fillId="16" borderId="14" xfId="0" applyFont="1" applyFill="1" applyBorder="1" applyAlignment="1">
      <alignment horizontal="center" vertical="center" wrapText="1"/>
    </xf>
    <xf numFmtId="0" fontId="24" fillId="29" borderId="14" xfId="0" applyFont="1" applyFill="1" applyBorder="1" applyAlignment="1">
      <alignment horizontal="center" vertical="center" wrapText="1"/>
    </xf>
    <xf numFmtId="0" fontId="27" fillId="28" borderId="7" xfId="0" applyFont="1" applyFill="1" applyBorder="1" applyAlignment="1">
      <alignment horizontal="center" vertical="center"/>
    </xf>
    <xf numFmtId="9" fontId="27" fillId="28" borderId="8" xfId="0" applyNumberFormat="1" applyFont="1" applyFill="1" applyBorder="1" applyAlignment="1">
      <alignment horizontal="center" vertical="center"/>
    </xf>
    <xf numFmtId="0" fontId="27" fillId="12" borderId="7" xfId="0" applyFont="1" applyFill="1" applyBorder="1" applyAlignment="1">
      <alignment horizontal="center" vertical="center"/>
    </xf>
    <xf numFmtId="9" fontId="27" fillId="12" borderId="8" xfId="0" applyNumberFormat="1" applyFont="1" applyFill="1" applyBorder="1" applyAlignment="1">
      <alignment horizontal="center" vertical="center"/>
    </xf>
    <xf numFmtId="0" fontId="27" fillId="16" borderId="7" xfId="0" applyFont="1" applyFill="1" applyBorder="1" applyAlignment="1">
      <alignment horizontal="center" vertical="center"/>
    </xf>
    <xf numFmtId="9" fontId="27" fillId="16" borderId="8" xfId="0" applyNumberFormat="1" applyFont="1" applyFill="1" applyBorder="1" applyAlignment="1">
      <alignment horizontal="center" vertical="center"/>
    </xf>
    <xf numFmtId="0" fontId="24" fillId="29" borderId="7" xfId="0" applyFont="1" applyFill="1" applyBorder="1" applyAlignment="1">
      <alignment horizontal="center" vertical="center"/>
    </xf>
    <xf numFmtId="9" fontId="24" fillId="29" borderId="8" xfId="0" applyNumberFormat="1" applyFont="1" applyFill="1" applyBorder="1" applyAlignment="1">
      <alignment horizontal="center" vertical="center"/>
    </xf>
    <xf numFmtId="0" fontId="24" fillId="29" borderId="15" xfId="0" applyFont="1" applyFill="1" applyBorder="1" applyAlignment="1">
      <alignment horizontal="left" vertical="center" wrapText="1"/>
    </xf>
    <xf numFmtId="3" fontId="28" fillId="29" borderId="15" xfId="0" applyNumberFormat="1" applyFont="1" applyFill="1" applyBorder="1" applyAlignment="1">
      <alignment horizontal="center" vertical="center"/>
    </xf>
    <xf numFmtId="3" fontId="13" fillId="28" borderId="7" xfId="0" applyNumberFormat="1" applyFont="1" applyFill="1" applyBorder="1" applyAlignment="1">
      <alignment horizontal="center" vertical="center"/>
    </xf>
    <xf numFmtId="10" fontId="13" fillId="28" borderId="8" xfId="0" applyNumberFormat="1" applyFont="1" applyFill="1" applyBorder="1" applyAlignment="1">
      <alignment horizontal="center" vertical="center"/>
    </xf>
    <xf numFmtId="3" fontId="13" fillId="12" borderId="7" xfId="0" applyNumberFormat="1" applyFont="1" applyFill="1" applyBorder="1" applyAlignment="1">
      <alignment horizontal="center" vertical="center"/>
    </xf>
    <xf numFmtId="10" fontId="13" fillId="12" borderId="8" xfId="0" applyNumberFormat="1" applyFont="1" applyFill="1" applyBorder="1" applyAlignment="1">
      <alignment horizontal="center" vertical="center"/>
    </xf>
    <xf numFmtId="3" fontId="13" fillId="16" borderId="7" xfId="0" applyNumberFormat="1" applyFont="1" applyFill="1" applyBorder="1" applyAlignment="1">
      <alignment horizontal="center" vertical="center"/>
    </xf>
    <xf numFmtId="10" fontId="13" fillId="16" borderId="8" xfId="0" applyNumberFormat="1" applyFont="1" applyFill="1" applyBorder="1" applyAlignment="1">
      <alignment horizontal="center" vertical="center"/>
    </xf>
    <xf numFmtId="3" fontId="27" fillId="29" borderId="7" xfId="0" applyNumberFormat="1" applyFont="1" applyFill="1" applyBorder="1" applyAlignment="1">
      <alignment horizontal="center" vertical="center"/>
    </xf>
    <xf numFmtId="10" fontId="27" fillId="29" borderId="8" xfId="0" applyNumberFormat="1" applyFont="1" applyFill="1" applyBorder="1" applyAlignment="1">
      <alignment horizontal="center" vertical="center"/>
    </xf>
    <xf numFmtId="3" fontId="27" fillId="29" borderId="15" xfId="0" applyNumberFormat="1" applyFont="1" applyFill="1" applyBorder="1" applyAlignment="1">
      <alignment horizontal="center" vertical="center"/>
    </xf>
    <xf numFmtId="0" fontId="25" fillId="23" borderId="9" xfId="0" applyFont="1" applyFill="1" applyBorder="1" applyAlignment="1">
      <alignment horizontal="center" vertical="center" wrapText="1"/>
    </xf>
    <xf numFmtId="3" fontId="13" fillId="23" borderId="9" xfId="0" applyNumberFormat="1" applyFont="1" applyFill="1" applyBorder="1" applyAlignment="1">
      <alignment horizontal="center" vertical="center"/>
    </xf>
    <xf numFmtId="3" fontId="27" fillId="23" borderId="9" xfId="0" applyNumberFormat="1" applyFont="1" applyFill="1" applyBorder="1" applyAlignment="1">
      <alignment horizontal="center" vertical="center"/>
    </xf>
    <xf numFmtId="9" fontId="27" fillId="23" borderId="11" xfId="0" applyNumberFormat="1" applyFont="1" applyFill="1" applyBorder="1" applyAlignment="1">
      <alignment horizontal="center" vertical="center"/>
    </xf>
    <xf numFmtId="0" fontId="23" fillId="9" borderId="18" xfId="0" applyFont="1" applyFill="1" applyBorder="1" applyAlignment="1">
      <alignment horizontal="center" vertical="center" wrapText="1"/>
    </xf>
    <xf numFmtId="0" fontId="17" fillId="23" borderId="23" xfId="0" applyFont="1" applyFill="1" applyBorder="1" applyAlignment="1">
      <alignment horizontal="center" vertical="center" wrapText="1"/>
    </xf>
    <xf numFmtId="0" fontId="13" fillId="23" borderId="24" xfId="0" applyFont="1" applyFill="1" applyBorder="1" applyAlignment="1">
      <alignment horizontal="center" vertical="center" wrapText="1"/>
    </xf>
    <xf numFmtId="0" fontId="26" fillId="23" borderId="15" xfId="0" applyFont="1" applyFill="1" applyBorder="1" applyAlignment="1">
      <alignment horizontal="center" vertical="center" wrapText="1"/>
    </xf>
    <xf numFmtId="0" fontId="26" fillId="23" borderId="20" xfId="0" applyFont="1" applyFill="1" applyBorder="1" applyAlignment="1">
      <alignment horizontal="center" vertical="center" wrapText="1"/>
    </xf>
    <xf numFmtId="0" fontId="24" fillId="30" borderId="21" xfId="0" applyFont="1" applyFill="1" applyBorder="1" applyAlignment="1">
      <alignment horizontal="center" vertical="center" wrapText="1"/>
    </xf>
    <xf numFmtId="0" fontId="13" fillId="30" borderId="15" xfId="0" applyFont="1" applyFill="1" applyBorder="1" applyAlignment="1">
      <alignment horizontal="center" vertical="center"/>
    </xf>
    <xf numFmtId="0" fontId="27" fillId="30" borderId="25" xfId="0" applyFont="1" applyFill="1" applyBorder="1" applyAlignment="1">
      <alignment horizontal="center" vertical="center" wrapText="1"/>
    </xf>
    <xf numFmtId="0" fontId="27" fillId="30" borderId="22" xfId="0" applyFont="1" applyFill="1" applyBorder="1" applyAlignment="1">
      <alignment horizontal="center" vertical="center" wrapText="1"/>
    </xf>
    <xf numFmtId="0" fontId="13" fillId="30" borderId="25" xfId="0" applyFont="1" applyFill="1" applyBorder="1" applyAlignment="1">
      <alignment horizontal="center" vertical="center"/>
    </xf>
    <xf numFmtId="0" fontId="24" fillId="10" borderId="26" xfId="0" applyFont="1" applyFill="1" applyBorder="1" applyAlignment="1">
      <alignment horizontal="center" vertical="center" wrapText="1"/>
    </xf>
    <xf numFmtId="165" fontId="26" fillId="10" borderId="27" xfId="0" applyNumberFormat="1" applyFont="1" applyFill="1" applyBorder="1" applyAlignment="1">
      <alignment horizontal="center" vertical="center"/>
    </xf>
    <xf numFmtId="165" fontId="26" fillId="10" borderId="25" xfId="0" applyNumberFormat="1" applyFont="1" applyFill="1" applyBorder="1" applyAlignment="1">
      <alignment horizontal="center" vertical="center"/>
    </xf>
    <xf numFmtId="0" fontId="24" fillId="21" borderId="19" xfId="0" applyFont="1" applyFill="1" applyBorder="1" applyAlignment="1">
      <alignment horizontal="center" vertical="center" wrapText="1"/>
    </xf>
    <xf numFmtId="165" fontId="26" fillId="21" borderId="15" xfId="0" applyNumberFormat="1" applyFont="1" applyFill="1" applyBorder="1" applyAlignment="1">
      <alignment horizontal="center" vertical="center"/>
    </xf>
    <xf numFmtId="0" fontId="24" fillId="14" borderId="26" xfId="0" applyFont="1" applyFill="1" applyBorder="1" applyAlignment="1">
      <alignment horizontal="center" vertical="center" wrapText="1"/>
    </xf>
    <xf numFmtId="165" fontId="26" fillId="14" borderId="27" xfId="0" applyNumberFormat="1" applyFont="1" applyFill="1" applyBorder="1" applyAlignment="1">
      <alignment horizontal="center" vertical="center"/>
    </xf>
    <xf numFmtId="165" fontId="26" fillId="14" borderId="25" xfId="0" applyNumberFormat="1" applyFont="1" applyFill="1" applyBorder="1" applyAlignment="1">
      <alignment horizontal="center" vertical="center"/>
    </xf>
    <xf numFmtId="0" fontId="24" fillId="16" borderId="26" xfId="0" applyFont="1" applyFill="1" applyBorder="1" applyAlignment="1">
      <alignment horizontal="center" vertical="center" wrapText="1"/>
    </xf>
    <xf numFmtId="165" fontId="26" fillId="16" borderId="27" xfId="0" applyNumberFormat="1" applyFont="1" applyFill="1" applyBorder="1" applyAlignment="1">
      <alignment horizontal="center" vertical="center"/>
    </xf>
    <xf numFmtId="165" fontId="26" fillId="16" borderId="25" xfId="0" applyNumberFormat="1" applyFont="1" applyFill="1" applyBorder="1" applyAlignment="1">
      <alignment horizontal="center" vertical="center"/>
    </xf>
    <xf numFmtId="0" fontId="24" fillId="29" borderId="21" xfId="0" applyFont="1" applyFill="1" applyBorder="1" applyAlignment="1">
      <alignment horizontal="center" vertical="center" wrapText="1"/>
    </xf>
    <xf numFmtId="165" fontId="26" fillId="29" borderId="15" xfId="0" applyNumberFormat="1" applyFont="1" applyFill="1" applyBorder="1" applyAlignment="1">
      <alignment horizontal="center" vertical="center"/>
    </xf>
    <xf numFmtId="165" fontId="26" fillId="29" borderId="25" xfId="0" applyNumberFormat="1" applyFont="1" applyFill="1" applyBorder="1" applyAlignment="1">
      <alignment horizontal="center" vertical="center"/>
    </xf>
    <xf numFmtId="0" fontId="13" fillId="23" borderId="18" xfId="0" applyFont="1" applyFill="1" applyBorder="1" applyAlignment="1">
      <alignment horizontal="center" vertical="center" wrapText="1"/>
    </xf>
    <xf numFmtId="0" fontId="29" fillId="29" borderId="18" xfId="0" applyFont="1" applyFill="1" applyBorder="1" applyAlignment="1">
      <alignment horizontal="center" vertical="center" wrapText="1"/>
    </xf>
    <xf numFmtId="0" fontId="29" fillId="30" borderId="19" xfId="0" applyFont="1" applyFill="1" applyBorder="1" applyAlignment="1">
      <alignment horizontal="center" vertical="center"/>
    </xf>
    <xf numFmtId="0" fontId="29" fillId="30" borderId="15" xfId="0" applyFont="1" applyFill="1" applyBorder="1" applyAlignment="1">
      <alignment horizontal="center" vertical="center"/>
    </xf>
    <xf numFmtId="0" fontId="29" fillId="30" borderId="20" xfId="0" applyFont="1" applyFill="1" applyBorder="1" applyAlignment="1">
      <alignment horizontal="center" vertical="center"/>
    </xf>
    <xf numFmtId="0" fontId="29" fillId="29" borderId="19" xfId="0" applyFont="1" applyFill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9" fontId="29" fillId="0" borderId="20" xfId="0" applyNumberFormat="1" applyFont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3" fontId="29" fillId="30" borderId="25" xfId="0" applyNumberFormat="1" applyFont="1" applyFill="1" applyBorder="1" applyAlignment="1">
      <alignment horizontal="center" vertical="center"/>
    </xf>
    <xf numFmtId="9" fontId="29" fillId="30" borderId="22" xfId="0" applyNumberFormat="1" applyFont="1" applyFill="1" applyBorder="1" applyAlignment="1">
      <alignment horizontal="center" vertical="center"/>
    </xf>
  </cellXfs>
  <cellStyles count="35">
    <cellStyle name="Accent 1 1" xfId="1"/>
    <cellStyle name="Accent 1 2" xfId="2"/>
    <cellStyle name="Accent 2 1" xfId="3"/>
    <cellStyle name="Accent 2 2" xfId="4"/>
    <cellStyle name="Accent 3 1" xfId="5"/>
    <cellStyle name="Accent 3 2" xfId="6"/>
    <cellStyle name="Accent 4" xfId="7"/>
    <cellStyle name="Accent 5" xfId="8"/>
    <cellStyle name="Bad 1" xfId="9"/>
    <cellStyle name="Bad 2" xfId="10"/>
    <cellStyle name="Error 1" xfId="11"/>
    <cellStyle name="Error 2" xfId="12"/>
    <cellStyle name="Footnote 1" xfId="13"/>
    <cellStyle name="Footnote 2" xfId="14"/>
    <cellStyle name="Good 1" xfId="15"/>
    <cellStyle name="Good 2" xfId="16"/>
    <cellStyle name="Heading 1 1" xfId="17"/>
    <cellStyle name="Heading 1 2" xfId="18"/>
    <cellStyle name="Heading 2 1" xfId="19"/>
    <cellStyle name="Heading 2 2" xfId="20"/>
    <cellStyle name="Heading 3" xfId="21"/>
    <cellStyle name="Heading 4" xfId="22"/>
    <cellStyle name="Hyperlink 1" xfId="23"/>
    <cellStyle name="Hyperlink 2" xfId="24"/>
    <cellStyle name="Neutral 1" xfId="25"/>
    <cellStyle name="Neutral 2" xfId="26"/>
    <cellStyle name="Normal" xfId="0" builtinId="0"/>
    <cellStyle name="Note 1" xfId="27"/>
    <cellStyle name="Note 2" xfId="28"/>
    <cellStyle name="Status 1" xfId="29"/>
    <cellStyle name="Status 2" xfId="30"/>
    <cellStyle name="Text 1" xfId="31"/>
    <cellStyle name="Text 2" xfId="32"/>
    <cellStyle name="Warning 1" xfId="33"/>
    <cellStyle name="Warning 2" xfId="3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685"/>
      <rgbColor rgb="00FF00FF"/>
      <rgbColor rgb="00FFFBCC"/>
      <rgbColor rgb="00800000"/>
      <rgbColor rgb="00006600"/>
      <rgbColor rgb="00000080"/>
      <rgbColor rgb="00996600"/>
      <rgbColor rgb="00800080"/>
      <rgbColor rgb="00008080"/>
      <rgbColor rgb="00CCCCCC"/>
      <rgbColor rgb="00808080"/>
      <rgbColor rgb="00DEDCE6"/>
      <rgbColor rgb="00993366"/>
      <rgbColor rgb="00FFFFCC"/>
      <rgbColor rgb="00E0EFD4"/>
      <rgbColor rgb="00660066"/>
      <rgbColor rgb="00FFDAA2"/>
      <rgbColor rgb="000066CC"/>
      <rgbColor rgb="00DFCCE4"/>
      <rgbColor rgb="00000080"/>
      <rgbColor rgb="00FF00FF"/>
      <rgbColor rgb="00FFE994"/>
      <rgbColor rgb="0000FFFF"/>
      <rgbColor rgb="00800080"/>
      <rgbColor rgb="00800000"/>
      <rgbColor rgb="00008080"/>
      <rgbColor rgb="000000EE"/>
      <rgbColor rgb="00FFE5CA"/>
      <rgbColor rgb="00EEEEEE"/>
      <rgbColor rgb="00CCFFCC"/>
      <rgbColor rgb="00FFF9AE"/>
      <rgbColor rgb="00ADC5E7"/>
      <rgbColor rgb="00FFCCCC"/>
      <rgbColor rgb="00C7A0CB"/>
      <rgbColor rgb="00FCC79B"/>
      <rgbColor rgb="003366FF"/>
      <rgbColor rgb="0087D1D1"/>
      <rgbColor rgb="00ADD58A"/>
      <rgbColor rgb="00FDC578"/>
      <rgbColor rgb="00FFDBB6"/>
      <rgbColor rgb="00FEDCC6"/>
      <rgbColor rgb="00DDDDDD"/>
      <rgbColor rgb="00B2B2B2"/>
      <rgbColor rgb="00003366"/>
      <rgbColor rgb="00C2E0AE"/>
      <rgbColor rgb="00003300"/>
      <rgbColor rgb="00333300"/>
      <rgbColor rgb="00CE181E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7" workbookViewId="0">
      <selection activeCell="AA331" sqref="AA331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44105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>
        <v>1</v>
      </c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20</v>
      </c>
      <c r="G13" s="30">
        <f t="shared" ref="G13:G14" si="0">E13-F13</f>
        <v>0</v>
      </c>
      <c r="H13" s="31">
        <f t="shared" ref="H13:H14" si="1">F13/E13</f>
        <v>1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>
        <v>2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7</v>
      </c>
      <c r="K14" s="30">
        <f t="shared" si="2"/>
        <v>3</v>
      </c>
      <c r="L14" s="32">
        <f t="shared" si="3"/>
        <v>0.7</v>
      </c>
      <c r="M14" s="40"/>
      <c r="N14" s="37"/>
      <c r="O14" s="35"/>
      <c r="P14" s="31"/>
      <c r="Q14" s="40"/>
      <c r="R14" s="29"/>
      <c r="S14" s="30"/>
      <c r="T14" s="32"/>
      <c r="U14" s="37">
        <v>1</v>
      </c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10</v>
      </c>
      <c r="F16" s="29">
        <v>6</v>
      </c>
      <c r="G16" s="30">
        <f t="shared" ref="G16:G17" si="4">E16-F16</f>
        <v>4</v>
      </c>
      <c r="H16" s="31">
        <f t="shared" ref="H16:H17" si="5">F16/E16</f>
        <v>0.6</v>
      </c>
      <c r="I16" s="30">
        <v>15</v>
      </c>
      <c r="J16" s="29">
        <v>3</v>
      </c>
      <c r="K16" s="30">
        <f t="shared" ref="K16:K17" si="6">I16-J16</f>
        <v>12</v>
      </c>
      <c r="L16" s="32">
        <f t="shared" ref="L16:L17" si="7">J16/I16</f>
        <v>0.2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65</v>
      </c>
      <c r="F17" s="29">
        <v>42</v>
      </c>
      <c r="G17" s="30">
        <f t="shared" si="4"/>
        <v>23</v>
      </c>
      <c r="H17" s="31">
        <f t="shared" si="5"/>
        <v>0.64615384615384619</v>
      </c>
      <c r="I17" s="30">
        <v>70</v>
      </c>
      <c r="J17" s="29">
        <v>37</v>
      </c>
      <c r="K17" s="30">
        <f t="shared" si="6"/>
        <v>33</v>
      </c>
      <c r="L17" s="32">
        <f t="shared" si="7"/>
        <v>0.52857142857142858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53</v>
      </c>
      <c r="G19" s="30">
        <f>E19-F19</f>
        <v>8</v>
      </c>
      <c r="H19" s="31">
        <f>F19/E19</f>
        <v>0.86885245901639341</v>
      </c>
      <c r="I19" s="30">
        <v>83</v>
      </c>
      <c r="J19" s="29">
        <v>76</v>
      </c>
      <c r="K19" s="30">
        <f>I19-J19</f>
        <v>7</v>
      </c>
      <c r="L19" s="32">
        <f>J19/I19</f>
        <v>0.91566265060240959</v>
      </c>
      <c r="M19" s="40">
        <v>5</v>
      </c>
      <c r="N19" s="37">
        <v>5</v>
      </c>
      <c r="O19" s="35">
        <f t="shared" ref="O19:O20" si="8">M19-N19</f>
        <v>0</v>
      </c>
      <c r="P19" s="31">
        <f t="shared" ref="P19:P20" si="9">N19/M19</f>
        <v>1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5</v>
      </c>
      <c r="S20" s="30">
        <f>Q20-R20</f>
        <v>5</v>
      </c>
      <c r="T20" s="32">
        <f>R20/Q20</f>
        <v>0.5</v>
      </c>
      <c r="U20" s="37"/>
      <c r="V20" s="37"/>
      <c r="W20" s="37">
        <v>1</v>
      </c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3</v>
      </c>
      <c r="K22" s="30">
        <f>I22-J22</f>
        <v>5</v>
      </c>
      <c r="L22" s="32">
        <f>J22/I22</f>
        <v>0.375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29</v>
      </c>
      <c r="G24" s="30">
        <f t="shared" ref="G24:G25" si="10">E24-F24</f>
        <v>4</v>
      </c>
      <c r="H24" s="31">
        <f t="shared" ref="H24:H25" si="11">F24/E24</f>
        <v>0.87878787878787878</v>
      </c>
      <c r="I24" s="30">
        <v>48</v>
      </c>
      <c r="J24" s="29">
        <v>37</v>
      </c>
      <c r="K24" s="30">
        <f t="shared" ref="K24:K25" si="12">I24-J24</f>
        <v>11</v>
      </c>
      <c r="L24" s="32">
        <f t="shared" ref="L24:L25" si="13">J24/I24</f>
        <v>0.77083333333333337</v>
      </c>
      <c r="M24" s="40">
        <v>6</v>
      </c>
      <c r="N24" s="37">
        <v>1</v>
      </c>
      <c r="O24" s="35">
        <f>M24-N24</f>
        <v>5</v>
      </c>
      <c r="P24" s="31">
        <f>N24/M24</f>
        <v>0.16666666666666666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58</v>
      </c>
      <c r="G25" s="30">
        <f t="shared" si="10"/>
        <v>4</v>
      </c>
      <c r="H25" s="31">
        <f t="shared" si="11"/>
        <v>0.93548387096774188</v>
      </c>
      <c r="I25" s="41">
        <v>90</v>
      </c>
      <c r="J25" s="42">
        <v>90</v>
      </c>
      <c r="K25" s="30">
        <f t="shared" si="12"/>
        <v>0</v>
      </c>
      <c r="L25" s="32">
        <f t="shared" si="13"/>
        <v>1</v>
      </c>
      <c r="M25" s="40"/>
      <c r="N25" s="29"/>
      <c r="O25" s="35"/>
      <c r="P25" s="31"/>
      <c r="Q25" s="30"/>
      <c r="R25" s="29"/>
      <c r="S25" s="30"/>
      <c r="T25" s="32"/>
      <c r="U25" s="37"/>
      <c r="V25" s="37">
        <v>3</v>
      </c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22</v>
      </c>
      <c r="F27" s="29">
        <v>20</v>
      </c>
      <c r="G27" s="30">
        <f>E27-F27</f>
        <v>2</v>
      </c>
      <c r="H27" s="31">
        <f>F27/E27</f>
        <v>0.90909090909090906</v>
      </c>
      <c r="I27" s="30">
        <v>20</v>
      </c>
      <c r="J27" s="29">
        <v>14</v>
      </c>
      <c r="K27" s="30">
        <f>I27-J27</f>
        <v>6</v>
      </c>
      <c r="L27" s="32">
        <f>J27/I27</f>
        <v>0.7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37</v>
      </c>
      <c r="G29" s="30">
        <f t="shared" ref="G29:G30" si="14">E29-F29</f>
        <v>15</v>
      </c>
      <c r="H29" s="31">
        <f t="shared" ref="H29:H30" si="15">F29/E29</f>
        <v>0.71153846153846156</v>
      </c>
      <c r="I29" s="30">
        <v>32</v>
      </c>
      <c r="J29" s="29">
        <v>6</v>
      </c>
      <c r="K29" s="30">
        <f>I29-J29</f>
        <v>26</v>
      </c>
      <c r="L29" s="32">
        <f>J29/I29</f>
        <v>0.1875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>
        <v>1</v>
      </c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2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2</v>
      </c>
      <c r="X33" s="38">
        <v>1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10</v>
      </c>
      <c r="K34" s="30">
        <f t="shared" ref="K34:K35" si="18">I34-J34</f>
        <v>0</v>
      </c>
      <c r="L34" s="32">
        <f t="shared" ref="L34:L35" si="19">J34/I34</f>
        <v>1</v>
      </c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117</v>
      </c>
      <c r="G35" s="30">
        <f t="shared" si="16"/>
        <v>8</v>
      </c>
      <c r="H35" s="31">
        <f t="shared" si="17"/>
        <v>0.93600000000000005</v>
      </c>
      <c r="I35" s="30">
        <v>212</v>
      </c>
      <c r="J35" s="29">
        <v>48</v>
      </c>
      <c r="K35" s="30">
        <f t="shared" si="18"/>
        <v>164</v>
      </c>
      <c r="L35" s="32">
        <f t="shared" si="19"/>
        <v>0.22641509433962265</v>
      </c>
      <c r="M35" s="40"/>
      <c r="N35" s="37"/>
      <c r="O35" s="35"/>
      <c r="P35" s="31"/>
      <c r="Q35" s="40"/>
      <c r="R35" s="29"/>
      <c r="S35" s="30"/>
      <c r="T35" s="32"/>
      <c r="U35" s="37">
        <v>4</v>
      </c>
      <c r="V35" s="37">
        <v>4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3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>
        <v>1</v>
      </c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3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/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84</v>
      </c>
      <c r="E50" s="39">
        <v>30</v>
      </c>
      <c r="F50" s="29">
        <v>24</v>
      </c>
      <c r="G50" s="30">
        <f>E50-F50</f>
        <v>6</v>
      </c>
      <c r="H50" s="31">
        <f>F50/E50</f>
        <v>0.8</v>
      </c>
      <c r="I50" s="30">
        <v>34</v>
      </c>
      <c r="J50" s="29">
        <v>27</v>
      </c>
      <c r="K50" s="30">
        <f>I50-J50</f>
        <v>7</v>
      </c>
      <c r="L50" s="32">
        <f>J50/I50</f>
        <v>0.79411764705882348</v>
      </c>
      <c r="M50" s="40"/>
      <c r="N50" s="37"/>
      <c r="O50" s="35"/>
      <c r="P50" s="31"/>
      <c r="Q50" s="40"/>
      <c r="R50" s="29"/>
      <c r="S50" s="30"/>
      <c r="T50" s="32"/>
      <c r="U50" s="37">
        <v>1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>
        <v>1</v>
      </c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3</v>
      </c>
      <c r="G65" s="30">
        <f>E65-F65</f>
        <v>1</v>
      </c>
      <c r="H65" s="31">
        <f>F65/E65</f>
        <v>0.75</v>
      </c>
      <c r="I65" s="30">
        <v>4</v>
      </c>
      <c r="J65" s="29">
        <v>3</v>
      </c>
      <c r="K65" s="30">
        <f>I65-J65</f>
        <v>1</v>
      </c>
      <c r="L65" s="32">
        <f>J65/I65</f>
        <v>0.75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5</v>
      </c>
      <c r="G67" s="30">
        <f>E67-F67</f>
        <v>15</v>
      </c>
      <c r="H67" s="31">
        <f>F67/E67</f>
        <v>0.25</v>
      </c>
      <c r="I67" s="30">
        <v>60</v>
      </c>
      <c r="J67" s="29">
        <v>5</v>
      </c>
      <c r="K67" s="30">
        <f>I67-J67</f>
        <v>55</v>
      </c>
      <c r="L67" s="32">
        <f>J67/I67</f>
        <v>8.3333333333333329E-2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2</v>
      </c>
      <c r="G71" s="30">
        <f>E71-F71</f>
        <v>8</v>
      </c>
      <c r="H71" s="31">
        <f>F71/E71</f>
        <v>0.2</v>
      </c>
      <c r="I71" s="30">
        <v>20</v>
      </c>
      <c r="J71" s="29">
        <v>5</v>
      </c>
      <c r="K71" s="30">
        <f>I71-J71</f>
        <v>15</v>
      </c>
      <c r="L71" s="32">
        <f>J71/I71</f>
        <v>0.25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3</v>
      </c>
      <c r="G73" s="30">
        <f t="shared" ref="G73:G74" si="20">E73-F73</f>
        <v>1</v>
      </c>
      <c r="H73" s="31">
        <f t="shared" ref="H73:H74" si="21">F73/E73</f>
        <v>0.75</v>
      </c>
      <c r="I73" s="30">
        <v>8</v>
      </c>
      <c r="J73" s="29">
        <v>0</v>
      </c>
      <c r="K73" s="30">
        <f t="shared" ref="K73:K74" si="22">I73-J73</f>
        <v>8</v>
      </c>
      <c r="L73" s="32">
        <f t="shared" ref="L73:L74" si="23">J73/I73</f>
        <v>0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1</v>
      </c>
      <c r="G74" s="30">
        <f t="shared" si="20"/>
        <v>1</v>
      </c>
      <c r="H74" s="31">
        <f t="shared" si="21"/>
        <v>0.5</v>
      </c>
      <c r="I74" s="30">
        <v>4</v>
      </c>
      <c r="J74" s="29">
        <v>1</v>
      </c>
      <c r="K74" s="30">
        <f t="shared" si="22"/>
        <v>3</v>
      </c>
      <c r="L74" s="32">
        <f t="shared" si="23"/>
        <v>0.25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/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13</v>
      </c>
      <c r="G80" s="30">
        <f t="shared" ref="G80:G84" si="24">E80-F80</f>
        <v>7</v>
      </c>
      <c r="H80" s="31">
        <f t="shared" ref="H80:H84" si="25">F80/E80</f>
        <v>0.65</v>
      </c>
      <c r="I80" s="30">
        <v>20</v>
      </c>
      <c r="J80" s="29">
        <v>2</v>
      </c>
      <c r="K80" s="30">
        <f t="shared" ref="K80:K84" si="26">I80-J80</f>
        <v>18</v>
      </c>
      <c r="L80" s="32">
        <f t="shared" ref="L80:L84" si="27">J80/I80</f>
        <v>0.1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3</v>
      </c>
      <c r="K81" s="30">
        <f t="shared" si="26"/>
        <v>3</v>
      </c>
      <c r="L81" s="32">
        <f t="shared" si="27"/>
        <v>0.5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/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575</v>
      </c>
      <c r="F82" s="45">
        <f>SUM(F10:F81)</f>
        <v>463</v>
      </c>
      <c r="G82" s="45">
        <f t="shared" si="24"/>
        <v>112</v>
      </c>
      <c r="H82" s="10">
        <f t="shared" si="25"/>
        <v>0.80521739130434777</v>
      </c>
      <c r="I82" s="9">
        <f>SUM(I10:I81)</f>
        <v>764</v>
      </c>
      <c r="J82" s="9">
        <f>SUM(J10:J81)</f>
        <v>377</v>
      </c>
      <c r="K82" s="9">
        <f t="shared" si="26"/>
        <v>387</v>
      </c>
      <c r="L82" s="46">
        <f t="shared" si="27"/>
        <v>0.49345549738219896</v>
      </c>
      <c r="M82" s="45">
        <f>SUM(M10:M81)</f>
        <v>16</v>
      </c>
      <c r="N82" s="45">
        <f>SUM(N10:N81)</f>
        <v>11</v>
      </c>
      <c r="O82" s="47">
        <f t="shared" ref="O82:O83" si="30">M82-N82</f>
        <v>5</v>
      </c>
      <c r="P82" s="10">
        <f t="shared" ref="P82:P83" si="31">N82/M82</f>
        <v>0.6875</v>
      </c>
      <c r="Q82" s="45">
        <f>SUM(Q10:Q81)</f>
        <v>22</v>
      </c>
      <c r="R82" s="45">
        <f>SUM(R10:R81)</f>
        <v>7</v>
      </c>
      <c r="S82" s="9">
        <f t="shared" si="28"/>
        <v>15</v>
      </c>
      <c r="T82" s="46">
        <f t="shared" si="29"/>
        <v>0.31818181818181818</v>
      </c>
      <c r="U82" s="45">
        <f>SUM(U10:U81)</f>
        <v>9</v>
      </c>
      <c r="V82" s="45">
        <f>SUM(V10:V81)</f>
        <v>30</v>
      </c>
      <c r="W82" s="45">
        <f>SUM(W10:W81)</f>
        <v>3</v>
      </c>
      <c r="X82" s="48">
        <f>SUM(X10:X81)</f>
        <v>11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3</v>
      </c>
      <c r="G83" s="54">
        <f t="shared" si="24"/>
        <v>4</v>
      </c>
      <c r="H83" s="55">
        <f t="shared" si="25"/>
        <v>0.42857142857142855</v>
      </c>
      <c r="I83" s="54">
        <v>7</v>
      </c>
      <c r="J83" s="53">
        <v>4</v>
      </c>
      <c r="K83" s="56">
        <f t="shared" si="26"/>
        <v>3</v>
      </c>
      <c r="L83" s="57">
        <f t="shared" si="27"/>
        <v>0.5714285714285714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15</v>
      </c>
      <c r="J84" s="61">
        <v>2</v>
      </c>
      <c r="K84" s="64">
        <f t="shared" si="26"/>
        <v>13</v>
      </c>
      <c r="L84" s="65">
        <f t="shared" si="27"/>
        <v>0.13333333333333333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7</v>
      </c>
      <c r="G87" s="62">
        <f>E87-F87</f>
        <v>3</v>
      </c>
      <c r="H87" s="63">
        <f>F87/E87</f>
        <v>0.7</v>
      </c>
      <c r="I87" s="62">
        <v>20</v>
      </c>
      <c r="J87" s="61">
        <v>12</v>
      </c>
      <c r="K87" s="64">
        <f>I87-J87</f>
        <v>8</v>
      </c>
      <c r="L87" s="65">
        <f>J87/I87</f>
        <v>0.6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1</v>
      </c>
      <c r="G89" s="62">
        <f>E89-F89</f>
        <v>9</v>
      </c>
      <c r="H89" s="63">
        <f>F89/E89</f>
        <v>0.1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>
        <v>1</v>
      </c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4</v>
      </c>
      <c r="G100" s="62">
        <f>E100-F100</f>
        <v>6</v>
      </c>
      <c r="H100" s="63">
        <f>F100/E100</f>
        <v>0.4</v>
      </c>
      <c r="I100" s="62">
        <v>10</v>
      </c>
      <c r="J100" s="61">
        <v>9</v>
      </c>
      <c r="K100" s="64">
        <f>I100-J100</f>
        <v>1</v>
      </c>
      <c r="L100" s="65">
        <f>J100/I100</f>
        <v>0.9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3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/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3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29</v>
      </c>
      <c r="G106" s="62">
        <f>E106-F106</f>
        <v>1</v>
      </c>
      <c r="H106" s="63">
        <f>F106/E106</f>
        <v>0.96666666666666667</v>
      </c>
      <c r="I106" s="62">
        <v>52</v>
      </c>
      <c r="J106" s="61">
        <v>28</v>
      </c>
      <c r="K106" s="64">
        <f>I106-J106</f>
        <v>24</v>
      </c>
      <c r="L106" s="65">
        <f>J106/I106</f>
        <v>0.53846153846153844</v>
      </c>
      <c r="M106" s="62"/>
      <c r="N106" s="61"/>
      <c r="O106" s="64"/>
      <c r="P106" s="63"/>
      <c r="Q106" s="62"/>
      <c r="R106" s="61"/>
      <c r="S106" s="64"/>
      <c r="T106" s="65"/>
      <c r="U106" s="66">
        <v>10</v>
      </c>
      <c r="V106" s="61">
        <v>20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6</v>
      </c>
      <c r="V107" s="61">
        <v>1</v>
      </c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16</v>
      </c>
      <c r="G109" s="62">
        <f t="shared" ref="G109:G111" si="32">E109-F109</f>
        <v>14</v>
      </c>
      <c r="H109" s="63">
        <f t="shared" ref="H109:H111" si="33">F109/E109</f>
        <v>0.53333333333333333</v>
      </c>
      <c r="I109" s="62">
        <v>27</v>
      </c>
      <c r="J109" s="61">
        <v>19</v>
      </c>
      <c r="K109" s="64">
        <f t="shared" ref="K109:K111" si="34">I109-J109</f>
        <v>8</v>
      </c>
      <c r="L109" s="65">
        <f t="shared" ref="L109:L111" si="35">J109/I109</f>
        <v>0.70370370370370372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13</v>
      </c>
      <c r="K110" s="64">
        <f t="shared" si="34"/>
        <v>15</v>
      </c>
      <c r="L110" s="65">
        <f t="shared" si="35"/>
        <v>0.4642857142857143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1</v>
      </c>
      <c r="G111" s="62">
        <f t="shared" si="32"/>
        <v>1</v>
      </c>
      <c r="H111" s="63">
        <f t="shared" si="33"/>
        <v>0.5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>
        <v>1</v>
      </c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>
        <v>1</v>
      </c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1</v>
      </c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/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10</v>
      </c>
      <c r="G128" s="62">
        <f t="shared" ref="G128:G129" si="36">E128-F128</f>
        <v>4</v>
      </c>
      <c r="H128" s="63">
        <f t="shared" ref="H128:H129" si="37">F128/E128</f>
        <v>0.7142857142857143</v>
      </c>
      <c r="I128" s="62">
        <v>14</v>
      </c>
      <c r="J128" s="61">
        <v>1</v>
      </c>
      <c r="K128" s="64">
        <f>I128-J128</f>
        <v>13</v>
      </c>
      <c r="L128" s="65">
        <f>J128/I128</f>
        <v>7.1428571428571425E-2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12</v>
      </c>
      <c r="G129" s="62">
        <f t="shared" si="36"/>
        <v>12</v>
      </c>
      <c r="H129" s="63">
        <f t="shared" si="37"/>
        <v>0.5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>
        <v>2</v>
      </c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94</v>
      </c>
      <c r="G137" s="70">
        <f t="shared" ref="G137:G138" si="38">E137-F137</f>
        <v>62</v>
      </c>
      <c r="H137" s="71">
        <f t="shared" ref="H137:H138" si="39">F137/E137</f>
        <v>0.60256410256410253</v>
      </c>
      <c r="I137" s="70">
        <f>SUM(I83:I136)</f>
        <v>184</v>
      </c>
      <c r="J137" s="70">
        <f>SUM(J83:J136)</f>
        <v>89</v>
      </c>
      <c r="K137" s="72">
        <f t="shared" ref="K137:K138" si="40">I137-J137</f>
        <v>95</v>
      </c>
      <c r="L137" s="73">
        <f t="shared" ref="L137:L138" si="41">J137/I137</f>
        <v>0.48369565217391303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16</v>
      </c>
      <c r="V137" s="70">
        <f>SUM(V83:V136)</f>
        <v>41</v>
      </c>
      <c r="W137" s="70">
        <f>SUM(W83:W136)</f>
        <v>0</v>
      </c>
      <c r="X137" s="74">
        <f>SUM(X83:X136)</f>
        <v>3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6</v>
      </c>
      <c r="G138" s="78">
        <f t="shared" si="38"/>
        <v>9</v>
      </c>
      <c r="H138" s="79">
        <f t="shared" si="39"/>
        <v>0.4</v>
      </c>
      <c r="I138" s="78">
        <v>10</v>
      </c>
      <c r="J138" s="77">
        <v>7</v>
      </c>
      <c r="K138" s="80">
        <f t="shared" si="40"/>
        <v>3</v>
      </c>
      <c r="L138" s="81">
        <f t="shared" si="41"/>
        <v>0.7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/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5</v>
      </c>
      <c r="G141" s="87">
        <f>E141-F141</f>
        <v>5</v>
      </c>
      <c r="H141" s="88">
        <f>F141/E141</f>
        <v>0.5</v>
      </c>
      <c r="I141" s="87">
        <v>5</v>
      </c>
      <c r="J141" s="83">
        <v>3</v>
      </c>
      <c r="K141" s="89">
        <f>I141-J141</f>
        <v>2</v>
      </c>
      <c r="L141" s="90">
        <f>J141/I141</f>
        <v>0.6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>
        <v>1</v>
      </c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1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9</v>
      </c>
      <c r="K147" s="89">
        <f t="shared" ref="K147:K148" si="44">I147-J147</f>
        <v>1</v>
      </c>
      <c r="L147" s="90">
        <f t="shared" ref="L147:L148" si="45">J147/I147</f>
        <v>0.9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2</v>
      </c>
      <c r="G148" s="87">
        <f t="shared" si="42"/>
        <v>8</v>
      </c>
      <c r="H148" s="88">
        <f t="shared" si="43"/>
        <v>0.2</v>
      </c>
      <c r="I148" s="87">
        <v>5</v>
      </c>
      <c r="J148" s="83">
        <v>1</v>
      </c>
      <c r="K148" s="89">
        <f t="shared" si="44"/>
        <v>4</v>
      </c>
      <c r="L148" s="90">
        <f t="shared" si="45"/>
        <v>0.2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>
        <v>1</v>
      </c>
      <c r="V149" s="83"/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>
        <v>1</v>
      </c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0</v>
      </c>
      <c r="G157" s="87">
        <f t="shared" ref="G157:G158" si="46">E157-F157</f>
        <v>6</v>
      </c>
      <c r="H157" s="88">
        <f t="shared" ref="H157:H158" si="47">F157/E157</f>
        <v>0</v>
      </c>
      <c r="I157" s="87">
        <v>6</v>
      </c>
      <c r="J157" s="83">
        <v>2</v>
      </c>
      <c r="K157" s="89">
        <f t="shared" ref="K157:K158" si="48">I157-J157</f>
        <v>4</v>
      </c>
      <c r="L157" s="90">
        <f t="shared" ref="L157:L158" si="49">J157/I157</f>
        <v>0.33333333333333331</v>
      </c>
      <c r="M157" s="87"/>
      <c r="N157" s="83"/>
      <c r="O157" s="89"/>
      <c r="P157" s="88"/>
      <c r="Q157" s="87"/>
      <c r="R157" s="83"/>
      <c r="S157" s="89"/>
      <c r="T157" s="90"/>
      <c r="U157" s="82"/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3</v>
      </c>
      <c r="K158" s="89">
        <f t="shared" si="48"/>
        <v>7</v>
      </c>
      <c r="L158" s="90">
        <f t="shared" si="49"/>
        <v>0.3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>
        <v>1</v>
      </c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>
        <v>1</v>
      </c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5</v>
      </c>
      <c r="G170" s="87">
        <f t="shared" ref="G170:G173" si="50">E170-F170</f>
        <v>5</v>
      </c>
      <c r="H170" s="88">
        <f t="shared" ref="H170:H173" si="51">F170/E170</f>
        <v>0.5</v>
      </c>
      <c r="I170" s="87">
        <v>5</v>
      </c>
      <c r="J170" s="83">
        <v>1</v>
      </c>
      <c r="K170" s="89">
        <f t="shared" ref="K170:K172" si="52">I170-J170</f>
        <v>4</v>
      </c>
      <c r="L170" s="90">
        <f t="shared" ref="L170:L172" si="53">J170/I170</f>
        <v>0.2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>
        <v>3</v>
      </c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16</v>
      </c>
      <c r="G171" s="87">
        <f t="shared" si="50"/>
        <v>9</v>
      </c>
      <c r="H171" s="88">
        <f t="shared" si="51"/>
        <v>0.64</v>
      </c>
      <c r="I171" s="87">
        <v>20</v>
      </c>
      <c r="J171" s="83">
        <v>6</v>
      </c>
      <c r="K171" s="89">
        <f t="shared" si="52"/>
        <v>14</v>
      </c>
      <c r="L171" s="90">
        <f t="shared" si="53"/>
        <v>0.3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10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8</v>
      </c>
      <c r="G172" s="87">
        <f t="shared" si="50"/>
        <v>2</v>
      </c>
      <c r="H172" s="88">
        <f t="shared" si="51"/>
        <v>0.8</v>
      </c>
      <c r="I172" s="87">
        <v>10</v>
      </c>
      <c r="J172" s="83">
        <v>3</v>
      </c>
      <c r="K172" s="89">
        <f t="shared" si="52"/>
        <v>7</v>
      </c>
      <c r="L172" s="90">
        <f t="shared" si="53"/>
        <v>0.3</v>
      </c>
      <c r="M172" s="87">
        <v>9</v>
      </c>
      <c r="N172" s="83">
        <v>1</v>
      </c>
      <c r="O172" s="89">
        <f>M172-N172</f>
        <v>8</v>
      </c>
      <c r="P172" s="88">
        <f>N172/M172</f>
        <v>0.1111111111111111</v>
      </c>
      <c r="Q172" s="87">
        <v>18</v>
      </c>
      <c r="R172" s="83">
        <v>2</v>
      </c>
      <c r="S172" s="89">
        <f>Q172-R172</f>
        <v>16</v>
      </c>
      <c r="T172" s="90">
        <f>R172/Q172</f>
        <v>0.1111111111111111</v>
      </c>
      <c r="U172" s="82">
        <v>1</v>
      </c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10</v>
      </c>
      <c r="G173" s="87">
        <f t="shared" si="50"/>
        <v>0</v>
      </c>
      <c r="H173" s="88">
        <f t="shared" si="51"/>
        <v>1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1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9</v>
      </c>
      <c r="G176" s="87">
        <f>E176-F176</f>
        <v>11</v>
      </c>
      <c r="H176" s="88">
        <f>F176/E176</f>
        <v>0.45</v>
      </c>
      <c r="I176" s="87">
        <v>20</v>
      </c>
      <c r="J176" s="83">
        <v>12</v>
      </c>
      <c r="K176" s="89">
        <f>I176-J176</f>
        <v>8</v>
      </c>
      <c r="L176" s="90">
        <f>J176/I176</f>
        <v>0.6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6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6</v>
      </c>
      <c r="G179" s="87">
        <f>E179-F179</f>
        <v>6</v>
      </c>
      <c r="H179" s="88">
        <f>F179/E179</f>
        <v>0.5</v>
      </c>
      <c r="I179" s="87">
        <v>12</v>
      </c>
      <c r="J179" s="83">
        <v>9</v>
      </c>
      <c r="K179" s="89">
        <f>I179-J179</f>
        <v>3</v>
      </c>
      <c r="L179" s="90">
        <f>J179/I179</f>
        <v>0.75</v>
      </c>
      <c r="M179" s="87">
        <v>2</v>
      </c>
      <c r="N179" s="83">
        <v>1</v>
      </c>
      <c r="O179" s="89">
        <f>M179-N179</f>
        <v>1</v>
      </c>
      <c r="P179" s="88">
        <f>N179/M179</f>
        <v>0.5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1</v>
      </c>
      <c r="V179" s="83">
        <v>5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71</v>
      </c>
      <c r="G181" s="45">
        <f t="shared" ref="G181:G182" si="54">E181-F181</f>
        <v>77</v>
      </c>
      <c r="H181" s="10">
        <f t="shared" ref="H181:H182" si="55">F181/E181</f>
        <v>0.47972972972972971</v>
      </c>
      <c r="I181" s="45">
        <f>SUM(I138:I180)</f>
        <v>113</v>
      </c>
      <c r="J181" s="45">
        <f>SUM(J138:J180)</f>
        <v>56</v>
      </c>
      <c r="K181" s="9">
        <f t="shared" ref="K181:K182" si="56">I181-J181</f>
        <v>57</v>
      </c>
      <c r="L181" s="46">
        <f t="shared" ref="L181:L182" si="57">J181/I181</f>
        <v>0.49557522123893805</v>
      </c>
      <c r="M181" s="45">
        <f>SUM(M138:M180)</f>
        <v>11</v>
      </c>
      <c r="N181" s="45">
        <f>SUM(N138:N180)</f>
        <v>2</v>
      </c>
      <c r="O181" s="9">
        <f>M181-N181</f>
        <v>9</v>
      </c>
      <c r="P181" s="10">
        <f>N181/M181</f>
        <v>0.18181818181818182</v>
      </c>
      <c r="Q181" s="45">
        <f>SUM(Q138:Q180)</f>
        <v>20</v>
      </c>
      <c r="R181" s="45">
        <f>SUM(R138:R180)</f>
        <v>2</v>
      </c>
      <c r="S181" s="9">
        <f>Q181-R181</f>
        <v>18</v>
      </c>
      <c r="T181" s="46">
        <f>R181/Q181</f>
        <v>0.1</v>
      </c>
      <c r="U181" s="44">
        <f>SUM(U138:U180)</f>
        <v>6</v>
      </c>
      <c r="V181" s="45">
        <f>SUM(V138:V180)</f>
        <v>32</v>
      </c>
      <c r="W181" s="45">
        <f>SUM(W138:W180)</f>
        <v>2</v>
      </c>
      <c r="X181" s="48">
        <f>SUM(X138:X180)</f>
        <v>2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12</v>
      </c>
      <c r="G182" s="96">
        <f t="shared" si="54"/>
        <v>18</v>
      </c>
      <c r="H182" s="97">
        <f t="shared" si="55"/>
        <v>0.4</v>
      </c>
      <c r="I182" s="96">
        <v>40</v>
      </c>
      <c r="J182" s="95">
        <v>6</v>
      </c>
      <c r="K182" s="98">
        <f t="shared" si="56"/>
        <v>34</v>
      </c>
      <c r="L182" s="99">
        <f t="shared" si="57"/>
        <v>0.15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100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10</v>
      </c>
      <c r="G186" s="100">
        <f>E186-F186</f>
        <v>3</v>
      </c>
      <c r="H186" s="103">
        <f>F186/E186</f>
        <v>0.76923076923076927</v>
      </c>
      <c r="I186" s="100">
        <v>20</v>
      </c>
      <c r="J186" s="101">
        <v>12</v>
      </c>
      <c r="K186" s="102">
        <f>I186-J186</f>
        <v>8</v>
      </c>
      <c r="L186" s="104">
        <f>J186/I186</f>
        <v>0.6</v>
      </c>
      <c r="M186" s="100"/>
      <c r="N186" s="101"/>
      <c r="O186" s="102"/>
      <c r="P186" s="103"/>
      <c r="Q186" s="100"/>
      <c r="R186" s="101"/>
      <c r="S186" s="102"/>
      <c r="T186" s="104"/>
      <c r="U186" s="101">
        <v>1</v>
      </c>
      <c r="V186" s="101">
        <v>4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2</v>
      </c>
      <c r="S187" s="102">
        <f>Q187-R187</f>
        <v>12</v>
      </c>
      <c r="T187" s="104">
        <f>R187/Q187</f>
        <v>0.14285714285714285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20</v>
      </c>
      <c r="G191" s="100">
        <f t="shared" ref="G191:G192" si="58">E191-F191</f>
        <v>30</v>
      </c>
      <c r="H191" s="103">
        <f t="shared" ref="H191:H192" si="59">F191/E191</f>
        <v>0.4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46</v>
      </c>
      <c r="G192" s="100">
        <f t="shared" si="58"/>
        <v>20</v>
      </c>
      <c r="H192" s="103">
        <f t="shared" si="59"/>
        <v>0.69696969696969702</v>
      </c>
      <c r="I192" s="100">
        <v>96</v>
      </c>
      <c r="J192" s="101">
        <v>66</v>
      </c>
      <c r="K192" s="102">
        <f>I192-J192</f>
        <v>30</v>
      </c>
      <c r="L192" s="104">
        <f>J192/I192</f>
        <v>0.6875</v>
      </c>
      <c r="M192" s="100">
        <v>14</v>
      </c>
      <c r="N192" s="101">
        <v>2</v>
      </c>
      <c r="O192" s="102">
        <f>M192-N192</f>
        <v>12</v>
      </c>
      <c r="P192" s="103">
        <f>N192/M192</f>
        <v>0.14285714285714285</v>
      </c>
      <c r="Q192" s="100"/>
      <c r="R192" s="101"/>
      <c r="S192" s="102"/>
      <c r="T192" s="104"/>
      <c r="U192" s="101">
        <v>11</v>
      </c>
      <c r="V192" s="101">
        <v>26</v>
      </c>
      <c r="W192" s="101"/>
      <c r="X192" s="105">
        <v>1</v>
      </c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3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4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10</v>
      </c>
      <c r="G216" s="100">
        <f>E216-F216</f>
        <v>0</v>
      </c>
      <c r="H216" s="103">
        <f>F216/E216</f>
        <v>1</v>
      </c>
      <c r="I216" s="100">
        <v>10</v>
      </c>
      <c r="J216" s="101">
        <v>10</v>
      </c>
      <c r="K216" s="102">
        <f>I216-J216</f>
        <v>0</v>
      </c>
      <c r="L216" s="104">
        <f>J216/I216</f>
        <v>1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>
        <v>1</v>
      </c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0</v>
      </c>
      <c r="G218" s="100">
        <f>E218-F218</f>
        <v>1</v>
      </c>
      <c r="H218" s="103">
        <f>F218/E218</f>
        <v>0</v>
      </c>
      <c r="I218" s="100">
        <v>10</v>
      </c>
      <c r="J218" s="101">
        <v>4</v>
      </c>
      <c r="K218" s="102">
        <f>I218-J218</f>
        <v>6</v>
      </c>
      <c r="L218" s="104">
        <f>J218/I218</f>
        <v>0.4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2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6</v>
      </c>
      <c r="G226" s="100">
        <f>E226-F226</f>
        <v>4</v>
      </c>
      <c r="H226" s="103">
        <f>F226/E226</f>
        <v>0.6</v>
      </c>
      <c r="I226" s="100">
        <v>9</v>
      </c>
      <c r="J226" s="101">
        <v>6</v>
      </c>
      <c r="K226" s="102">
        <f>I226-J226</f>
        <v>3</v>
      </c>
      <c r="L226" s="104">
        <f>J226/I226</f>
        <v>0.66666666666666663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>
        <v>1</v>
      </c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7</v>
      </c>
      <c r="G235" s="100">
        <f t="shared" ref="G235:G237" si="60">E235-F235</f>
        <v>13</v>
      </c>
      <c r="H235" s="103">
        <f t="shared" ref="H235:H237" si="61">F235/E235</f>
        <v>0.35</v>
      </c>
      <c r="I235" s="100">
        <v>60</v>
      </c>
      <c r="J235" s="101">
        <v>8</v>
      </c>
      <c r="K235" s="102">
        <f t="shared" ref="K235:K237" si="62">I235-J235</f>
        <v>52</v>
      </c>
      <c r="L235" s="104">
        <f t="shared" ref="L235:L237" si="63">J235/I235</f>
        <v>0.13333333333333333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2</v>
      </c>
      <c r="K237" s="102">
        <f t="shared" si="62"/>
        <v>2</v>
      </c>
      <c r="L237" s="104">
        <f t="shared" si="63"/>
        <v>0.5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111</v>
      </c>
      <c r="G243" s="45">
        <f>E243-F243</f>
        <v>95</v>
      </c>
      <c r="H243" s="10">
        <f t="shared" ref="H243:H244" si="64">F243/E243</f>
        <v>0.53883495145631066</v>
      </c>
      <c r="I243" s="45">
        <f>SUM(I182:I242)</f>
        <v>263</v>
      </c>
      <c r="J243" s="45">
        <f>SUM(J182:J242)</f>
        <v>114</v>
      </c>
      <c r="K243" s="45">
        <f>I243-J243</f>
        <v>149</v>
      </c>
      <c r="L243" s="46">
        <f t="shared" ref="L243:L244" si="65">J243/I243</f>
        <v>0.43346007604562736</v>
      </c>
      <c r="M243" s="45">
        <f>SUM(M182:M242)</f>
        <v>15</v>
      </c>
      <c r="N243" s="45">
        <f>SUM(N182:N242)</f>
        <v>2</v>
      </c>
      <c r="O243" s="45">
        <f>M243-N243</f>
        <v>13</v>
      </c>
      <c r="P243" s="10">
        <f t="shared" ref="P243:P244" si="66">N243/M243</f>
        <v>0.13333333333333333</v>
      </c>
      <c r="Q243" s="45">
        <f>SUM(Q182:Q242)</f>
        <v>14</v>
      </c>
      <c r="R243" s="45">
        <f>SUM(R182:R242)</f>
        <v>2</v>
      </c>
      <c r="S243" s="45">
        <f>Q243-R243</f>
        <v>12</v>
      </c>
      <c r="T243" s="46">
        <f t="shared" ref="T243:T244" si="67">R243/Q243</f>
        <v>0.14285714285714285</v>
      </c>
      <c r="U243" s="45">
        <f>SUM(U182:U242)</f>
        <v>15</v>
      </c>
      <c r="V243" s="45">
        <f>SUM(V182:V242)</f>
        <v>148</v>
      </c>
      <c r="W243" s="45">
        <f>SUM(W182:W242)</f>
        <v>0</v>
      </c>
      <c r="X243" s="48">
        <f>SUM(X182:X242)</f>
        <v>1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1085</v>
      </c>
      <c r="F244" s="108">
        <f>F82+F137+F181+F243</f>
        <v>739</v>
      </c>
      <c r="G244" s="108">
        <f>G82+G137+G181+G243</f>
        <v>346</v>
      </c>
      <c r="H244" s="109">
        <f t="shared" si="64"/>
        <v>0.68110599078341016</v>
      </c>
      <c r="I244" s="108">
        <f>I82+I137+I181+I243</f>
        <v>1324</v>
      </c>
      <c r="J244" s="108">
        <f>J82+J137+J181+J243</f>
        <v>636</v>
      </c>
      <c r="K244" s="108">
        <f>K82+K137+K181+K243</f>
        <v>688</v>
      </c>
      <c r="L244" s="110">
        <f t="shared" si="65"/>
        <v>0.48036253776435045</v>
      </c>
      <c r="M244" s="108">
        <f>M82+M137+M181+M243</f>
        <v>44</v>
      </c>
      <c r="N244" s="108">
        <f>N82+N137+N181+N243</f>
        <v>16</v>
      </c>
      <c r="O244" s="108">
        <f>O82+O137+O181+O243</f>
        <v>28</v>
      </c>
      <c r="P244" s="109">
        <f t="shared" si="66"/>
        <v>0.36363636363636365</v>
      </c>
      <c r="Q244" s="108">
        <f>Q82+Q137+Q181+Q243</f>
        <v>59</v>
      </c>
      <c r="R244" s="108">
        <f>R82+R137+R181+R243</f>
        <v>11</v>
      </c>
      <c r="S244" s="108">
        <f>S82+S137+S181+S243</f>
        <v>48</v>
      </c>
      <c r="T244" s="110">
        <f t="shared" si="67"/>
        <v>0.1864406779661017</v>
      </c>
      <c r="U244" s="107">
        <f>U82+U137+U181+U243</f>
        <v>46</v>
      </c>
      <c r="V244" s="108">
        <f>V82+V137+V181+V243</f>
        <v>251</v>
      </c>
      <c r="W244" s="108">
        <f>W82+W137+W181+W243</f>
        <v>5</v>
      </c>
      <c r="X244" s="111">
        <f>X82+X137+X181+X243</f>
        <v>17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398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575</v>
      </c>
      <c r="F256" s="117">
        <f>F82</f>
        <v>463</v>
      </c>
      <c r="G256" s="116">
        <f>G82</f>
        <v>112</v>
      </c>
      <c r="H256" s="118">
        <f t="shared" ref="H256:H257" si="68">F256/E256</f>
        <v>0.80521739130434777</v>
      </c>
      <c r="I256" s="116">
        <f t="shared" ref="I256:O256" si="69">(I82)</f>
        <v>764</v>
      </c>
      <c r="J256" s="117">
        <f t="shared" si="69"/>
        <v>377</v>
      </c>
      <c r="K256" s="116">
        <f t="shared" si="69"/>
        <v>387</v>
      </c>
      <c r="L256" s="118">
        <f t="shared" si="69"/>
        <v>0.49345549738219896</v>
      </c>
      <c r="M256" s="116">
        <f t="shared" si="69"/>
        <v>16</v>
      </c>
      <c r="N256" s="117">
        <f t="shared" si="69"/>
        <v>11</v>
      </c>
      <c r="O256" s="116">
        <f t="shared" si="69"/>
        <v>5</v>
      </c>
      <c r="P256" s="118">
        <f t="shared" ref="P256:X256" si="70">P82</f>
        <v>0.6875</v>
      </c>
      <c r="Q256" s="116">
        <f t="shared" si="70"/>
        <v>22</v>
      </c>
      <c r="R256" s="117">
        <f t="shared" si="70"/>
        <v>7</v>
      </c>
      <c r="S256" s="116">
        <f t="shared" si="70"/>
        <v>15</v>
      </c>
      <c r="T256" s="118">
        <f t="shared" si="70"/>
        <v>0.31818181818181818</v>
      </c>
      <c r="U256" s="119">
        <f t="shared" si="70"/>
        <v>9</v>
      </c>
      <c r="V256" s="119">
        <f t="shared" si="70"/>
        <v>30</v>
      </c>
      <c r="W256" s="119">
        <f t="shared" si="70"/>
        <v>3</v>
      </c>
      <c r="X256" s="120">
        <f t="shared" si="70"/>
        <v>11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94</v>
      </c>
      <c r="G257" s="121">
        <f>G137</f>
        <v>62</v>
      </c>
      <c r="H257" s="123">
        <f t="shared" si="68"/>
        <v>0.60256410256410253</v>
      </c>
      <c r="I257" s="121">
        <f>I137</f>
        <v>184</v>
      </c>
      <c r="J257" s="122">
        <f>J137</f>
        <v>89</v>
      </c>
      <c r="K257" s="121">
        <f>K137</f>
        <v>95</v>
      </c>
      <c r="L257" s="123">
        <f>L137</f>
        <v>0.48369565217391303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16</v>
      </c>
      <c r="V257" s="122">
        <f t="shared" si="71"/>
        <v>41</v>
      </c>
      <c r="W257" s="122">
        <f t="shared" si="71"/>
        <v>0</v>
      </c>
      <c r="X257" s="124">
        <f t="shared" si="71"/>
        <v>3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71</v>
      </c>
      <c r="G258" s="125">
        <f t="shared" si="72"/>
        <v>77</v>
      </c>
      <c r="H258" s="127">
        <f t="shared" si="72"/>
        <v>0.47972972972972971</v>
      </c>
      <c r="I258" s="125">
        <f t="shared" si="72"/>
        <v>113</v>
      </c>
      <c r="J258" s="126">
        <f t="shared" si="72"/>
        <v>56</v>
      </c>
      <c r="K258" s="125">
        <f t="shared" si="72"/>
        <v>57</v>
      </c>
      <c r="L258" s="127">
        <f t="shared" si="72"/>
        <v>0.49557522123893805</v>
      </c>
      <c r="M258" s="125">
        <f t="shared" si="72"/>
        <v>11</v>
      </c>
      <c r="N258" s="126">
        <f t="shared" si="72"/>
        <v>2</v>
      </c>
      <c r="O258" s="125">
        <f t="shared" si="72"/>
        <v>9</v>
      </c>
      <c r="P258" s="127">
        <f t="shared" si="72"/>
        <v>0.18181818181818182</v>
      </c>
      <c r="Q258" s="125">
        <f t="shared" si="72"/>
        <v>20</v>
      </c>
      <c r="R258" s="126">
        <f t="shared" si="72"/>
        <v>2</v>
      </c>
      <c r="S258" s="125">
        <f t="shared" si="72"/>
        <v>18</v>
      </c>
      <c r="T258" s="127">
        <f t="shared" si="72"/>
        <v>0.1</v>
      </c>
      <c r="U258" s="128">
        <f t="shared" si="72"/>
        <v>6</v>
      </c>
      <c r="V258" s="128">
        <f t="shared" si="72"/>
        <v>32</v>
      </c>
      <c r="W258" s="128">
        <f t="shared" si="72"/>
        <v>2</v>
      </c>
      <c r="X258" s="129">
        <f t="shared" si="72"/>
        <v>2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111</v>
      </c>
      <c r="G259" s="130">
        <f t="shared" ref="G259:G260" si="75">G243</f>
        <v>95</v>
      </c>
      <c r="H259" s="132">
        <f t="shared" ref="H259:H260" si="76">H243</f>
        <v>0.53883495145631066</v>
      </c>
      <c r="I259" s="130">
        <f t="shared" ref="I259:I260" si="77">I243</f>
        <v>263</v>
      </c>
      <c r="J259" s="131">
        <f t="shared" ref="J259:J260" si="78">J243</f>
        <v>114</v>
      </c>
      <c r="K259" s="130">
        <f t="shared" ref="K259:K260" si="79">K243</f>
        <v>149</v>
      </c>
      <c r="L259" s="132">
        <f t="shared" ref="L259:L260" si="80">L243</f>
        <v>0.43346007604562736</v>
      </c>
      <c r="M259" s="130">
        <f t="shared" ref="M259:M260" si="81">M243</f>
        <v>15</v>
      </c>
      <c r="N259" s="131">
        <f t="shared" ref="N259:N260" si="82">N243</f>
        <v>2</v>
      </c>
      <c r="O259" s="130">
        <f t="shared" ref="O259:O260" si="83">O243</f>
        <v>13</v>
      </c>
      <c r="P259" s="132">
        <f t="shared" ref="P259:P260" si="84">P243</f>
        <v>0.13333333333333333</v>
      </c>
      <c r="Q259" s="130">
        <f t="shared" ref="Q259:Q260" si="85">Q243</f>
        <v>14</v>
      </c>
      <c r="R259" s="131">
        <f t="shared" ref="R259:R260" si="86">R243</f>
        <v>2</v>
      </c>
      <c r="S259" s="130">
        <f t="shared" ref="S259:S260" si="87">S243</f>
        <v>12</v>
      </c>
      <c r="T259" s="132">
        <f t="shared" ref="T259:T260" si="88">T243</f>
        <v>0.14285714285714285</v>
      </c>
      <c r="U259" s="131">
        <f t="shared" ref="U259:U260" si="89">U243</f>
        <v>15</v>
      </c>
      <c r="V259" s="131">
        <f t="shared" ref="V259:V260" si="90">V243</f>
        <v>148</v>
      </c>
      <c r="W259" s="131">
        <f t="shared" ref="W259:W260" si="91">W243</f>
        <v>0</v>
      </c>
      <c r="X259" s="133">
        <f t="shared" ref="X259:X260" si="92">X243</f>
        <v>1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1085</v>
      </c>
      <c r="F260" s="134">
        <f t="shared" si="74"/>
        <v>739</v>
      </c>
      <c r="G260" s="134">
        <f t="shared" si="75"/>
        <v>346</v>
      </c>
      <c r="H260" s="135">
        <f t="shared" si="76"/>
        <v>0.68110599078341016</v>
      </c>
      <c r="I260" s="134">
        <f t="shared" si="77"/>
        <v>1324</v>
      </c>
      <c r="J260" s="134">
        <f t="shared" si="78"/>
        <v>636</v>
      </c>
      <c r="K260" s="134">
        <f t="shared" si="79"/>
        <v>688</v>
      </c>
      <c r="L260" s="135">
        <f t="shared" si="80"/>
        <v>0.48036253776435045</v>
      </c>
      <c r="M260" s="134">
        <f t="shared" si="81"/>
        <v>44</v>
      </c>
      <c r="N260" s="134">
        <f t="shared" si="82"/>
        <v>16</v>
      </c>
      <c r="O260" s="134">
        <f t="shared" si="83"/>
        <v>28</v>
      </c>
      <c r="P260" s="135">
        <f t="shared" si="84"/>
        <v>0.36363636363636365</v>
      </c>
      <c r="Q260" s="134">
        <f t="shared" si="85"/>
        <v>59</v>
      </c>
      <c r="R260" s="134">
        <f t="shared" si="86"/>
        <v>11</v>
      </c>
      <c r="S260" s="134">
        <f t="shared" si="87"/>
        <v>48</v>
      </c>
      <c r="T260" s="135">
        <f t="shared" si="88"/>
        <v>0.1864406779661017</v>
      </c>
      <c r="U260" s="134">
        <f t="shared" si="89"/>
        <v>46</v>
      </c>
      <c r="V260" s="134">
        <f t="shared" si="90"/>
        <v>251</v>
      </c>
      <c r="W260" s="134">
        <f t="shared" si="91"/>
        <v>5</v>
      </c>
      <c r="X260" s="136">
        <f t="shared" si="92"/>
        <v>17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591</v>
      </c>
      <c r="F268" s="117">
        <f t="shared" ref="F268:F272" si="94">F256+N256</f>
        <v>474</v>
      </c>
      <c r="G268" s="116">
        <f t="shared" ref="G268:G272" si="95">G256+O256</f>
        <v>117</v>
      </c>
      <c r="H268" s="118">
        <f t="shared" ref="H268:H272" si="96">F268/E268</f>
        <v>0.80203045685279184</v>
      </c>
      <c r="I268" s="116">
        <f t="shared" ref="I268:I272" si="97">I256+Q256</f>
        <v>786</v>
      </c>
      <c r="J268" s="117">
        <f t="shared" ref="J268:J272" si="98">J256+R256</f>
        <v>384</v>
      </c>
      <c r="K268" s="116">
        <f t="shared" ref="K268:K272" si="99">K256+S256</f>
        <v>402</v>
      </c>
      <c r="L268" s="137">
        <f t="shared" ref="L268:L272" si="100">J268/I268</f>
        <v>0.48854961832061067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95</v>
      </c>
      <c r="G269" s="138">
        <f t="shared" si="95"/>
        <v>63</v>
      </c>
      <c r="H269" s="140">
        <f t="shared" si="96"/>
        <v>0.60126582278481011</v>
      </c>
      <c r="I269" s="138">
        <f t="shared" si="97"/>
        <v>187</v>
      </c>
      <c r="J269" s="139">
        <f t="shared" si="98"/>
        <v>89</v>
      </c>
      <c r="K269" s="138">
        <f t="shared" si="99"/>
        <v>98</v>
      </c>
      <c r="L269" s="141">
        <f t="shared" si="100"/>
        <v>0.47593582887700536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73</v>
      </c>
      <c r="G270" s="125">
        <f t="shared" si="95"/>
        <v>86</v>
      </c>
      <c r="H270" s="127">
        <f t="shared" si="96"/>
        <v>0.45911949685534592</v>
      </c>
      <c r="I270" s="125">
        <f t="shared" si="97"/>
        <v>133</v>
      </c>
      <c r="J270" s="126">
        <f t="shared" si="98"/>
        <v>58</v>
      </c>
      <c r="K270" s="125">
        <f t="shared" si="99"/>
        <v>75</v>
      </c>
      <c r="L270" s="142">
        <f t="shared" si="100"/>
        <v>0.43609022556390975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113</v>
      </c>
      <c r="G271" s="130">
        <f t="shared" si="95"/>
        <v>108</v>
      </c>
      <c r="H271" s="132">
        <f t="shared" si="96"/>
        <v>0.5113122171945701</v>
      </c>
      <c r="I271" s="130">
        <f t="shared" si="97"/>
        <v>277</v>
      </c>
      <c r="J271" s="131">
        <f t="shared" si="98"/>
        <v>116</v>
      </c>
      <c r="K271" s="130">
        <f t="shared" si="99"/>
        <v>161</v>
      </c>
      <c r="L271" s="143">
        <f t="shared" si="100"/>
        <v>0.41877256317689532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1129</v>
      </c>
      <c r="F272" s="134">
        <f t="shared" si="94"/>
        <v>755</v>
      </c>
      <c r="G272" s="144">
        <f t="shared" si="95"/>
        <v>374</v>
      </c>
      <c r="H272" s="145">
        <f t="shared" si="96"/>
        <v>0.66873339238263951</v>
      </c>
      <c r="I272" s="144">
        <f t="shared" si="97"/>
        <v>1383</v>
      </c>
      <c r="J272" s="134">
        <f t="shared" si="98"/>
        <v>647</v>
      </c>
      <c r="K272" s="144">
        <f t="shared" si="99"/>
        <v>736</v>
      </c>
      <c r="L272" s="146">
        <f t="shared" si="100"/>
        <v>0.46782357194504698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44083</v>
      </c>
      <c r="F278" s="149">
        <v>44084</v>
      </c>
      <c r="G278" s="149">
        <v>44085</v>
      </c>
      <c r="H278" s="149">
        <v>44086</v>
      </c>
      <c r="I278" s="149">
        <v>44087</v>
      </c>
      <c r="J278" s="149">
        <v>44088</v>
      </c>
      <c r="K278" s="149">
        <v>44089</v>
      </c>
      <c r="L278" s="149">
        <v>44090</v>
      </c>
      <c r="M278" s="149">
        <v>44091</v>
      </c>
      <c r="N278" s="149">
        <v>44092</v>
      </c>
      <c r="O278" s="149">
        <v>44093</v>
      </c>
      <c r="P278" s="149">
        <v>44094</v>
      </c>
      <c r="Q278" s="149">
        <v>44095</v>
      </c>
      <c r="R278" s="149">
        <v>44096</v>
      </c>
      <c r="S278" s="149">
        <v>44097</v>
      </c>
      <c r="T278" s="149">
        <v>44098</v>
      </c>
      <c r="U278" s="149">
        <v>44099</v>
      </c>
      <c r="V278" s="149">
        <v>44100</v>
      </c>
      <c r="W278" s="149">
        <v>44101</v>
      </c>
      <c r="X278" s="149">
        <v>44102</v>
      </c>
      <c r="Y278" s="149">
        <v>44103</v>
      </c>
      <c r="Z278" s="149">
        <v>44104</v>
      </c>
      <c r="AA278" s="149">
        <v>44105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0.83</v>
      </c>
      <c r="F279" s="151">
        <v>0.83</v>
      </c>
      <c r="G279" s="151">
        <v>0.84</v>
      </c>
      <c r="H279" s="151">
        <v>0.83</v>
      </c>
      <c r="I279" s="151">
        <v>0.83</v>
      </c>
      <c r="J279" s="151">
        <v>0.84</v>
      </c>
      <c r="K279" s="151">
        <v>0.84</v>
      </c>
      <c r="L279" s="151">
        <v>0.85</v>
      </c>
      <c r="M279" s="151">
        <v>0.85</v>
      </c>
      <c r="N279" s="151">
        <v>0.85</v>
      </c>
      <c r="O279" s="151">
        <v>0.85</v>
      </c>
      <c r="P279" s="151">
        <v>0.84</v>
      </c>
      <c r="Q279" s="151">
        <v>0.83</v>
      </c>
      <c r="R279" s="151">
        <v>0.82</v>
      </c>
      <c r="S279" s="151">
        <v>0.82</v>
      </c>
      <c r="T279" s="151">
        <v>0.81</v>
      </c>
      <c r="U279" s="151">
        <v>0.8</v>
      </c>
      <c r="V279" s="151">
        <v>0.8</v>
      </c>
      <c r="W279" s="151">
        <v>0.79</v>
      </c>
      <c r="X279" s="151">
        <v>0.79</v>
      </c>
      <c r="Y279" s="151">
        <v>0.79</v>
      </c>
      <c r="Z279" s="151">
        <v>0.8</v>
      </c>
      <c r="AA279" s="151">
        <v>0.8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0.55000000000000004</v>
      </c>
      <c r="F280" s="153">
        <v>0.55000000000000004</v>
      </c>
      <c r="G280" s="153">
        <v>0.55000000000000004</v>
      </c>
      <c r="H280" s="153">
        <v>0.55000000000000004</v>
      </c>
      <c r="I280" s="153">
        <v>0.55000000000000004</v>
      </c>
      <c r="J280" s="153">
        <v>0.54</v>
      </c>
      <c r="K280" s="153">
        <v>0.54</v>
      </c>
      <c r="L280" s="153">
        <v>0.53</v>
      </c>
      <c r="M280" s="153">
        <v>0.53</v>
      </c>
      <c r="N280" s="153">
        <v>0.52</v>
      </c>
      <c r="O280" s="153">
        <v>0.52</v>
      </c>
      <c r="P280" s="153">
        <v>0.51</v>
      </c>
      <c r="Q280" s="153">
        <v>0.51</v>
      </c>
      <c r="R280" s="153">
        <v>0.51</v>
      </c>
      <c r="S280" s="153">
        <v>0.51</v>
      </c>
      <c r="T280" s="153">
        <v>0.5</v>
      </c>
      <c r="U280" s="153">
        <v>0.49</v>
      </c>
      <c r="V280" s="153">
        <v>0.49</v>
      </c>
      <c r="W280" s="153">
        <v>0.49</v>
      </c>
      <c r="X280" s="153">
        <v>0.49</v>
      </c>
      <c r="Y280" s="153">
        <v>0.48</v>
      </c>
      <c r="Z280" s="153">
        <v>0.48</v>
      </c>
      <c r="AA280" s="153">
        <v>0.49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0.4</v>
      </c>
      <c r="F281" s="153">
        <v>0.4</v>
      </c>
      <c r="G281" s="153">
        <v>0.41</v>
      </c>
      <c r="H281" s="153">
        <v>0.41</v>
      </c>
      <c r="I281" s="153">
        <v>0.4</v>
      </c>
      <c r="J281" s="153">
        <v>0.41</v>
      </c>
      <c r="K281" s="153">
        <v>0.45</v>
      </c>
      <c r="L281" s="153">
        <v>0.49</v>
      </c>
      <c r="M281" s="153">
        <v>0.5</v>
      </c>
      <c r="N281" s="153">
        <v>0.5</v>
      </c>
      <c r="O281" s="153">
        <v>0.5</v>
      </c>
      <c r="P281" s="153">
        <v>0.53</v>
      </c>
      <c r="Q281" s="153">
        <v>0.57999999999999996</v>
      </c>
      <c r="R281" s="153">
        <v>0.60000000000000009</v>
      </c>
      <c r="S281" s="153">
        <v>0.64</v>
      </c>
      <c r="T281" s="153">
        <v>0.67</v>
      </c>
      <c r="U281" s="153">
        <v>0.68</v>
      </c>
      <c r="V281" s="153">
        <v>0.7</v>
      </c>
      <c r="W281" s="153">
        <v>0.69</v>
      </c>
      <c r="X281" s="153">
        <v>0.68</v>
      </c>
      <c r="Y281" s="153">
        <v>0.63</v>
      </c>
      <c r="Z281" s="153">
        <v>0.59</v>
      </c>
      <c r="AA281" s="153">
        <v>0.60000000000000009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0.18</v>
      </c>
      <c r="F282" s="155">
        <v>0.2</v>
      </c>
      <c r="G282" s="155">
        <v>0.2</v>
      </c>
      <c r="H282" s="155">
        <v>0.2</v>
      </c>
      <c r="I282" s="155">
        <v>0.2</v>
      </c>
      <c r="J282" s="155">
        <v>0.21</v>
      </c>
      <c r="K282" s="155">
        <v>0.22</v>
      </c>
      <c r="L282" s="155">
        <v>0.27</v>
      </c>
      <c r="M282" s="155">
        <v>0.28999999999999998</v>
      </c>
      <c r="N282" s="155">
        <v>0.31</v>
      </c>
      <c r="O282" s="155">
        <v>0.35</v>
      </c>
      <c r="P282" s="155">
        <v>0.38</v>
      </c>
      <c r="Q282" s="155">
        <v>0.4</v>
      </c>
      <c r="R282" s="155">
        <v>0.43</v>
      </c>
      <c r="S282" s="155">
        <v>0.4</v>
      </c>
      <c r="T282" s="155">
        <v>0.36</v>
      </c>
      <c r="U282" s="155">
        <v>0.35</v>
      </c>
      <c r="V282" s="155">
        <v>0.34</v>
      </c>
      <c r="W282" s="155">
        <v>0.34</v>
      </c>
      <c r="X282" s="155">
        <v>0.36</v>
      </c>
      <c r="Y282" s="155">
        <v>0.34</v>
      </c>
      <c r="Z282" s="155">
        <v>0.36</v>
      </c>
      <c r="AA282" s="155">
        <v>0.37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0.56000000000000005</v>
      </c>
      <c r="F283" s="157">
        <v>0.57000000000000006</v>
      </c>
      <c r="G283" s="157">
        <v>0.59</v>
      </c>
      <c r="H283" s="157">
        <v>0.60000000000000009</v>
      </c>
      <c r="I283" s="157">
        <v>0.62</v>
      </c>
      <c r="J283" s="157">
        <v>0.63</v>
      </c>
      <c r="K283" s="157">
        <v>0.64</v>
      </c>
      <c r="L283" s="157">
        <v>0.65</v>
      </c>
      <c r="M283" s="157">
        <v>0.65</v>
      </c>
      <c r="N283" s="157">
        <v>0.66</v>
      </c>
      <c r="O283" s="157">
        <v>0.66</v>
      </c>
      <c r="P283" s="157">
        <v>0.65</v>
      </c>
      <c r="Q283" s="157">
        <v>0.66</v>
      </c>
      <c r="R283" s="157">
        <v>0.65</v>
      </c>
      <c r="S283" s="157">
        <v>0.65</v>
      </c>
      <c r="T283" s="157">
        <v>0.64</v>
      </c>
      <c r="U283" s="157">
        <v>0.63</v>
      </c>
      <c r="V283" s="157">
        <v>0.63</v>
      </c>
      <c r="W283" s="157">
        <v>0.62</v>
      </c>
      <c r="X283" s="157">
        <v>0.61</v>
      </c>
      <c r="Y283" s="157">
        <v>0.61</v>
      </c>
      <c r="Z283" s="157">
        <v>0.61</v>
      </c>
      <c r="AA283" s="157">
        <v>0.61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0.52</v>
      </c>
      <c r="F284" s="157">
        <v>0.52</v>
      </c>
      <c r="G284" s="157">
        <v>0.52</v>
      </c>
      <c r="H284" s="157">
        <v>0.5</v>
      </c>
      <c r="I284" s="157">
        <v>0.5</v>
      </c>
      <c r="J284" s="157">
        <v>0.5</v>
      </c>
      <c r="K284" s="157">
        <v>0.48</v>
      </c>
      <c r="L284" s="157">
        <v>0.47</v>
      </c>
      <c r="M284" s="157">
        <v>0.47</v>
      </c>
      <c r="N284" s="157">
        <v>0.47</v>
      </c>
      <c r="O284" s="157">
        <v>0.46</v>
      </c>
      <c r="P284" s="157">
        <v>0.46</v>
      </c>
      <c r="Q284" s="157">
        <v>0.46</v>
      </c>
      <c r="R284" s="157">
        <v>0.46</v>
      </c>
      <c r="S284" s="157">
        <v>0.46</v>
      </c>
      <c r="T284" s="157">
        <v>0.46</v>
      </c>
      <c r="U284" s="157">
        <v>0.46</v>
      </c>
      <c r="V284" s="157">
        <v>0.48</v>
      </c>
      <c r="W284" s="157">
        <v>0.49</v>
      </c>
      <c r="X284" s="157">
        <v>0.49</v>
      </c>
      <c r="Y284" s="157">
        <v>0.49</v>
      </c>
      <c r="Z284" s="157">
        <v>0.5</v>
      </c>
      <c r="AA284" s="157">
        <v>0.5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0.5</v>
      </c>
      <c r="F285" s="157">
        <v>0.5</v>
      </c>
      <c r="G285" s="157">
        <v>0.5</v>
      </c>
      <c r="H285" s="157">
        <v>0.5</v>
      </c>
      <c r="I285" s="157">
        <v>0.43</v>
      </c>
      <c r="J285" s="157">
        <v>0.36</v>
      </c>
      <c r="K285" s="157">
        <v>0.28999999999999998</v>
      </c>
      <c r="L285" s="157">
        <v>0.21</v>
      </c>
      <c r="M285" s="157">
        <v>0.14000000000000001</v>
      </c>
      <c r="N285" s="157">
        <v>7.0000000000000007E-2</v>
      </c>
      <c r="O285" s="157">
        <v>0</v>
      </c>
      <c r="P285" s="157">
        <v>7.0000000000000007E-2</v>
      </c>
      <c r="Q285" s="157">
        <v>7.0000000000000007E-2</v>
      </c>
      <c r="R285" s="157">
        <v>0.14000000000000001</v>
      </c>
      <c r="S285" s="157">
        <v>0.21</v>
      </c>
      <c r="T285" s="157">
        <v>0.28999999999999998</v>
      </c>
      <c r="U285" s="157">
        <v>0.36</v>
      </c>
      <c r="V285" s="157">
        <v>0.43</v>
      </c>
      <c r="W285" s="157">
        <v>0.43</v>
      </c>
      <c r="X285" s="157">
        <v>0.5</v>
      </c>
      <c r="Y285" s="157">
        <v>0.5</v>
      </c>
      <c r="Z285" s="157">
        <v>0.5</v>
      </c>
      <c r="AA285" s="157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0.52</v>
      </c>
      <c r="F286" s="157">
        <v>0.52</v>
      </c>
      <c r="G286" s="157">
        <v>0.43</v>
      </c>
      <c r="H286" s="157">
        <v>0.33</v>
      </c>
      <c r="I286" s="157">
        <v>0.24</v>
      </c>
      <c r="J286" s="157">
        <v>0.1</v>
      </c>
      <c r="K286" s="157">
        <v>0.05</v>
      </c>
      <c r="L286" s="157">
        <v>0.05</v>
      </c>
      <c r="M286" s="157">
        <v>0.05</v>
      </c>
      <c r="N286" s="157">
        <v>0.05</v>
      </c>
      <c r="O286" s="157">
        <v>0.05</v>
      </c>
      <c r="P286" s="157">
        <v>0.05</v>
      </c>
      <c r="Q286" s="157">
        <v>0.1</v>
      </c>
      <c r="R286" s="157">
        <v>0.1</v>
      </c>
      <c r="S286" s="157">
        <v>0.1</v>
      </c>
      <c r="T286" s="157">
        <v>0.14000000000000001</v>
      </c>
      <c r="U286" s="157">
        <v>0.24</v>
      </c>
      <c r="V286" s="157">
        <v>0.33</v>
      </c>
      <c r="W286" s="157">
        <v>0.33</v>
      </c>
      <c r="X286" s="157">
        <v>0.28999999999999998</v>
      </c>
      <c r="Y286" s="157">
        <v>0.28999999999999998</v>
      </c>
      <c r="Z286" s="157">
        <v>0.28999999999999998</v>
      </c>
      <c r="AA286" s="157">
        <v>0.24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0.62</v>
      </c>
      <c r="F287" s="159">
        <v>0.61</v>
      </c>
      <c r="G287" s="159">
        <v>0.60000000000000009</v>
      </c>
      <c r="H287" s="159">
        <v>0.57999999999999996</v>
      </c>
      <c r="I287" s="159">
        <v>0.57000000000000006</v>
      </c>
      <c r="J287" s="159">
        <v>0.57999999999999996</v>
      </c>
      <c r="K287" s="159">
        <v>0.54</v>
      </c>
      <c r="L287" s="159">
        <v>0.52</v>
      </c>
      <c r="M287" s="159">
        <v>0.5</v>
      </c>
      <c r="N287" s="159">
        <v>0.49</v>
      </c>
      <c r="O287" s="159">
        <v>0.49</v>
      </c>
      <c r="P287" s="159">
        <v>0.48</v>
      </c>
      <c r="Q287" s="159">
        <v>0.48</v>
      </c>
      <c r="R287" s="159">
        <v>0.49</v>
      </c>
      <c r="S287" s="159">
        <v>0.5</v>
      </c>
      <c r="T287" s="159">
        <v>0.51</v>
      </c>
      <c r="U287" s="159">
        <v>0.52</v>
      </c>
      <c r="V287" s="159">
        <v>0.52</v>
      </c>
      <c r="W287" s="159">
        <v>0.51</v>
      </c>
      <c r="X287" s="159">
        <v>0.51</v>
      </c>
      <c r="Y287" s="159">
        <v>0.51</v>
      </c>
      <c r="Z287" s="159">
        <v>0.5</v>
      </c>
      <c r="AA287" s="159">
        <v>0.5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0.32</v>
      </c>
      <c r="F288" s="161">
        <v>0.32</v>
      </c>
      <c r="G288" s="161">
        <v>0.31</v>
      </c>
      <c r="H288" s="161">
        <v>0.31</v>
      </c>
      <c r="I288" s="161">
        <v>0.30000000000000004</v>
      </c>
      <c r="J288" s="161">
        <v>0.30000000000000004</v>
      </c>
      <c r="K288" s="161">
        <v>0.28999999999999998</v>
      </c>
      <c r="L288" s="161">
        <v>0.28999999999999998</v>
      </c>
      <c r="M288" s="161">
        <v>0.28000000000000003</v>
      </c>
      <c r="N288" s="161">
        <v>0.28000000000000003</v>
      </c>
      <c r="O288" s="161">
        <v>0.27</v>
      </c>
      <c r="P288" s="161">
        <v>0.26</v>
      </c>
      <c r="Q288" s="161">
        <v>0.25</v>
      </c>
      <c r="R288" s="161">
        <v>0.24</v>
      </c>
      <c r="S288" s="161">
        <v>0.22</v>
      </c>
      <c r="T288" s="161">
        <v>0.21</v>
      </c>
      <c r="U288" s="161">
        <v>0.2</v>
      </c>
      <c r="V288" s="161">
        <v>0.2</v>
      </c>
      <c r="W288" s="161">
        <v>0.19</v>
      </c>
      <c r="X288" s="161">
        <v>0.19</v>
      </c>
      <c r="Y288" s="161">
        <v>0.2</v>
      </c>
      <c r="Z288" s="161">
        <v>0.2</v>
      </c>
      <c r="AA288" s="161">
        <v>0.24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0.13</v>
      </c>
      <c r="F289" s="161">
        <v>0.12</v>
      </c>
      <c r="G289" s="161">
        <v>0.12</v>
      </c>
      <c r="H289" s="161">
        <v>0.1</v>
      </c>
      <c r="I289" s="161">
        <v>0.09</v>
      </c>
      <c r="J289" s="161">
        <v>0.09</v>
      </c>
      <c r="K289" s="161">
        <v>0.09</v>
      </c>
      <c r="L289" s="161">
        <v>0.09</v>
      </c>
      <c r="M289" s="161">
        <v>0.1</v>
      </c>
      <c r="N289" s="161">
        <v>0.1</v>
      </c>
      <c r="O289" s="161">
        <v>0.12</v>
      </c>
      <c r="P289" s="161">
        <v>0.12</v>
      </c>
      <c r="Q289" s="161">
        <v>0.12</v>
      </c>
      <c r="R289" s="161">
        <v>0.13</v>
      </c>
      <c r="S289" s="161">
        <v>0.13</v>
      </c>
      <c r="T289" s="161">
        <v>0.21</v>
      </c>
      <c r="U289" s="161">
        <v>0.19</v>
      </c>
      <c r="V289" s="161">
        <v>0.17</v>
      </c>
      <c r="W289" s="161">
        <v>0.16</v>
      </c>
      <c r="X289" s="161">
        <v>0.13</v>
      </c>
      <c r="Y289" s="161">
        <v>0.13</v>
      </c>
      <c r="Z289" s="161">
        <v>0.14000000000000001</v>
      </c>
      <c r="AA289" s="161">
        <v>0.08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0.14000000000000001</v>
      </c>
      <c r="F290" s="163">
        <v>0.11</v>
      </c>
      <c r="G290" s="163">
        <v>0.11</v>
      </c>
      <c r="H290" s="163">
        <v>0.11</v>
      </c>
      <c r="I290" s="163">
        <v>0.12</v>
      </c>
      <c r="J290" s="163">
        <v>0.13</v>
      </c>
      <c r="K290" s="163">
        <v>0.14000000000000001</v>
      </c>
      <c r="L290" s="163">
        <v>0.16</v>
      </c>
      <c r="M290" s="163">
        <v>0.17</v>
      </c>
      <c r="N290" s="163">
        <v>0.16</v>
      </c>
      <c r="O290" s="163">
        <v>0.14000000000000001</v>
      </c>
      <c r="P290" s="163">
        <v>0.14000000000000001</v>
      </c>
      <c r="Q290" s="163">
        <v>0.14000000000000001</v>
      </c>
      <c r="R290" s="163">
        <v>0.13</v>
      </c>
      <c r="S290" s="163">
        <v>0.14000000000000001</v>
      </c>
      <c r="T290" s="163">
        <v>0.13</v>
      </c>
      <c r="U290" s="163">
        <v>0.12</v>
      </c>
      <c r="V290" s="163">
        <v>0.13</v>
      </c>
      <c r="W290" s="163">
        <v>0.11</v>
      </c>
      <c r="X290" s="163">
        <v>0.1</v>
      </c>
      <c r="Y290" s="163">
        <v>0.1</v>
      </c>
      <c r="Z290" s="163">
        <v>0.08</v>
      </c>
      <c r="AA290" s="163">
        <v>0.08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0.62</v>
      </c>
      <c r="F291" s="165">
        <v>0.62</v>
      </c>
      <c r="G291" s="165">
        <v>0.63</v>
      </c>
      <c r="H291" s="165">
        <v>0.64</v>
      </c>
      <c r="I291" s="165">
        <v>0.64</v>
      </c>
      <c r="J291" s="165">
        <v>0.65</v>
      </c>
      <c r="K291" s="165">
        <v>0.65</v>
      </c>
      <c r="L291" s="165">
        <v>0.67</v>
      </c>
      <c r="M291" s="165">
        <v>0.66</v>
      </c>
      <c r="N291" s="165">
        <v>0.65</v>
      </c>
      <c r="O291" s="165">
        <v>0.65</v>
      </c>
      <c r="P291" s="165">
        <v>0.64</v>
      </c>
      <c r="Q291" s="165">
        <v>0.63</v>
      </c>
      <c r="R291" s="165">
        <v>0.63</v>
      </c>
      <c r="S291" s="165">
        <v>0.61</v>
      </c>
      <c r="T291" s="165">
        <v>0.60000000000000009</v>
      </c>
      <c r="U291" s="165">
        <v>0.59</v>
      </c>
      <c r="V291" s="165">
        <v>0.57999999999999996</v>
      </c>
      <c r="W291" s="165">
        <v>0.57000000000000006</v>
      </c>
      <c r="X291" s="165">
        <v>0.56000000000000005</v>
      </c>
      <c r="Y291" s="165">
        <v>0.54</v>
      </c>
      <c r="Z291" s="165">
        <v>0.53</v>
      </c>
      <c r="AA291" s="165">
        <v>0.53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0.52</v>
      </c>
      <c r="F292" s="165">
        <v>0.52</v>
      </c>
      <c r="G292" s="165">
        <v>0.52</v>
      </c>
      <c r="H292" s="165">
        <v>0.53</v>
      </c>
      <c r="I292" s="165">
        <v>0.53</v>
      </c>
      <c r="J292" s="165">
        <v>0.52</v>
      </c>
      <c r="K292" s="165">
        <v>0.51</v>
      </c>
      <c r="L292" s="165">
        <v>0.49</v>
      </c>
      <c r="M292" s="165">
        <v>0.49</v>
      </c>
      <c r="N292" s="165">
        <v>0.48</v>
      </c>
      <c r="O292" s="165">
        <v>0.48</v>
      </c>
      <c r="P292" s="165">
        <v>0.47</v>
      </c>
      <c r="Q292" s="165">
        <v>0.48</v>
      </c>
      <c r="R292" s="165">
        <v>0.47</v>
      </c>
      <c r="S292" s="165">
        <v>0.46</v>
      </c>
      <c r="T292" s="165">
        <v>0.46</v>
      </c>
      <c r="U292" s="165">
        <v>0.45</v>
      </c>
      <c r="V292" s="165">
        <v>0.44</v>
      </c>
      <c r="W292" s="165">
        <v>0.41</v>
      </c>
      <c r="X292" s="165">
        <v>0.4</v>
      </c>
      <c r="Y292" s="165">
        <v>0.41</v>
      </c>
      <c r="Z292" s="165">
        <v>0.41</v>
      </c>
      <c r="AA292" s="165">
        <v>0.42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0.31</v>
      </c>
      <c r="F293" s="165">
        <v>0.30000000000000004</v>
      </c>
      <c r="G293" s="165">
        <v>0.30000000000000004</v>
      </c>
      <c r="H293" s="165">
        <v>0.31</v>
      </c>
      <c r="I293" s="165">
        <v>0.30000000000000004</v>
      </c>
      <c r="J293" s="165">
        <v>0.28000000000000003</v>
      </c>
      <c r="K293" s="165">
        <v>0.28000000000000003</v>
      </c>
      <c r="L293" s="165">
        <v>0.30000000000000004</v>
      </c>
      <c r="M293" s="165">
        <v>0.31</v>
      </c>
      <c r="N293" s="165">
        <v>0.31</v>
      </c>
      <c r="O293" s="165">
        <v>0.30000000000000004</v>
      </c>
      <c r="P293" s="165">
        <v>0.31</v>
      </c>
      <c r="Q293" s="165">
        <v>0.31</v>
      </c>
      <c r="R293" s="165">
        <v>0.30000000000000004</v>
      </c>
      <c r="S293" s="165">
        <v>0.25</v>
      </c>
      <c r="T293" s="165">
        <v>0.2</v>
      </c>
      <c r="U293" s="165">
        <v>0.18</v>
      </c>
      <c r="V293" s="165">
        <v>0.15</v>
      </c>
      <c r="W293" s="165">
        <v>0.12</v>
      </c>
      <c r="X293" s="165">
        <v>0.1</v>
      </c>
      <c r="Y293" s="165">
        <v>0.1</v>
      </c>
      <c r="Z293" s="165">
        <v>0.11</v>
      </c>
      <c r="AA293" s="165">
        <v>0.12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0.05</v>
      </c>
      <c r="F294" s="165">
        <v>0.06</v>
      </c>
      <c r="G294" s="165">
        <v>0.08</v>
      </c>
      <c r="H294" s="165">
        <v>0.08</v>
      </c>
      <c r="I294" s="165">
        <v>0.08</v>
      </c>
      <c r="J294" s="165">
        <v>0.11</v>
      </c>
      <c r="K294" s="165">
        <v>0.11</v>
      </c>
      <c r="L294" s="165">
        <v>7.0000000000000007E-2</v>
      </c>
      <c r="M294" s="165">
        <v>0.05</v>
      </c>
      <c r="N294" s="165">
        <v>0.05</v>
      </c>
      <c r="O294" s="165">
        <v>0.03</v>
      </c>
      <c r="P294" s="165">
        <v>0.04</v>
      </c>
      <c r="Q294" s="165">
        <v>0.06</v>
      </c>
      <c r="R294" s="165">
        <v>0.09</v>
      </c>
      <c r="S294" s="165">
        <v>0.12</v>
      </c>
      <c r="T294" s="165">
        <v>0.14000000000000001</v>
      </c>
      <c r="U294" s="165">
        <v>0.12</v>
      </c>
      <c r="V294" s="165">
        <v>0.11</v>
      </c>
      <c r="W294" s="165">
        <v>0.1</v>
      </c>
      <c r="X294" s="165">
        <v>0.08</v>
      </c>
      <c r="Y294" s="165">
        <v>0.06</v>
      </c>
      <c r="Z294" s="165">
        <v>0.05</v>
      </c>
      <c r="AA294" s="165">
        <v>0.05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0.72</v>
      </c>
      <c r="F295" s="167">
        <v>0.73</v>
      </c>
      <c r="G295" s="167">
        <v>0.73</v>
      </c>
      <c r="H295" s="167">
        <v>0.73</v>
      </c>
      <c r="I295" s="167">
        <v>0.73</v>
      </c>
      <c r="J295" s="167">
        <v>0.74</v>
      </c>
      <c r="K295" s="167">
        <v>0.74</v>
      </c>
      <c r="L295" s="167">
        <v>0.74</v>
      </c>
      <c r="M295" s="167">
        <v>0.74</v>
      </c>
      <c r="N295" s="167">
        <v>0.74</v>
      </c>
      <c r="O295" s="167">
        <v>0.74</v>
      </c>
      <c r="P295" s="167">
        <v>0.73</v>
      </c>
      <c r="Q295" s="167">
        <v>0.72</v>
      </c>
      <c r="R295" s="167">
        <v>0.72</v>
      </c>
      <c r="S295" s="167">
        <v>0.71</v>
      </c>
      <c r="T295" s="167">
        <v>0.71</v>
      </c>
      <c r="U295" s="167">
        <v>0.7</v>
      </c>
      <c r="V295" s="167">
        <v>0.69</v>
      </c>
      <c r="W295" s="167">
        <v>0.69</v>
      </c>
      <c r="X295" s="167">
        <v>0.68</v>
      </c>
      <c r="Y295" s="167">
        <v>0.68</v>
      </c>
      <c r="Z295" s="167">
        <v>0.68</v>
      </c>
      <c r="AA295" s="167">
        <v>0.68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0.5</v>
      </c>
      <c r="F296" s="169">
        <v>0.5</v>
      </c>
      <c r="G296" s="169">
        <v>0.5</v>
      </c>
      <c r="H296" s="169">
        <v>0.5</v>
      </c>
      <c r="I296" s="169">
        <v>0.5</v>
      </c>
      <c r="J296" s="169">
        <v>0.49</v>
      </c>
      <c r="K296" s="169">
        <v>0.48</v>
      </c>
      <c r="L296" s="169">
        <v>0.48</v>
      </c>
      <c r="M296" s="169">
        <v>0.47</v>
      </c>
      <c r="N296" s="169">
        <v>0.47</v>
      </c>
      <c r="O296" s="169">
        <v>0.46</v>
      </c>
      <c r="P296" s="169">
        <v>0.45</v>
      </c>
      <c r="Q296" s="169">
        <v>0.45</v>
      </c>
      <c r="R296" s="169">
        <v>0.45</v>
      </c>
      <c r="S296" s="169">
        <v>0.44</v>
      </c>
      <c r="T296" s="169">
        <v>0.43</v>
      </c>
      <c r="U296" s="169">
        <v>0.43</v>
      </c>
      <c r="V296" s="169">
        <v>0.42</v>
      </c>
      <c r="W296" s="169">
        <v>0.42</v>
      </c>
      <c r="X296" s="169">
        <v>0.42</v>
      </c>
      <c r="Y296" s="169">
        <v>0.42</v>
      </c>
      <c r="Z296" s="169">
        <v>0.42</v>
      </c>
      <c r="AA296" s="169">
        <v>0.43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0.32</v>
      </c>
      <c r="F297" s="169">
        <v>0.31</v>
      </c>
      <c r="G297" s="169">
        <v>0.31</v>
      </c>
      <c r="H297" s="169">
        <v>0.31</v>
      </c>
      <c r="I297" s="169">
        <v>0.28999999999999998</v>
      </c>
      <c r="J297" s="169">
        <v>0.28000000000000003</v>
      </c>
      <c r="K297" s="169">
        <v>0.28999999999999998</v>
      </c>
      <c r="L297" s="169">
        <v>0.31</v>
      </c>
      <c r="M297" s="169">
        <v>0.32</v>
      </c>
      <c r="N297" s="169">
        <v>0.31</v>
      </c>
      <c r="O297" s="169">
        <v>0.31</v>
      </c>
      <c r="P297" s="169">
        <v>0.33</v>
      </c>
      <c r="Q297" s="169">
        <v>0.35</v>
      </c>
      <c r="R297" s="169">
        <v>0.36</v>
      </c>
      <c r="S297" s="169">
        <v>0.36</v>
      </c>
      <c r="T297" s="169">
        <v>0.38</v>
      </c>
      <c r="U297" s="169">
        <v>0.37</v>
      </c>
      <c r="V297" s="169">
        <v>0.37</v>
      </c>
      <c r="W297" s="169">
        <v>0.35</v>
      </c>
      <c r="X297" s="169">
        <v>0.34</v>
      </c>
      <c r="Y297" s="169">
        <v>0.32</v>
      </c>
      <c r="Z297" s="169">
        <v>0.31</v>
      </c>
      <c r="AA297" s="169">
        <v>0.30000000000000004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0.15</v>
      </c>
      <c r="F298" s="171">
        <v>0.16</v>
      </c>
      <c r="G298" s="171">
        <v>0.16</v>
      </c>
      <c r="H298" s="171">
        <v>0.16</v>
      </c>
      <c r="I298" s="171">
        <v>0.15</v>
      </c>
      <c r="J298" s="171">
        <v>0.16</v>
      </c>
      <c r="K298" s="171">
        <v>0.16</v>
      </c>
      <c r="L298" s="171">
        <v>0.18</v>
      </c>
      <c r="M298" s="171">
        <v>0.19</v>
      </c>
      <c r="N298" s="171">
        <v>0.19</v>
      </c>
      <c r="O298" s="171">
        <v>0.19</v>
      </c>
      <c r="P298" s="171">
        <v>0.21</v>
      </c>
      <c r="Q298" s="171">
        <v>0.22</v>
      </c>
      <c r="R298" s="171">
        <v>0.23</v>
      </c>
      <c r="S298" s="171">
        <v>0.23</v>
      </c>
      <c r="T298" s="171">
        <v>0.22</v>
      </c>
      <c r="U298" s="171">
        <v>0.21</v>
      </c>
      <c r="V298" s="171">
        <v>0.22</v>
      </c>
      <c r="W298" s="171">
        <v>0.21</v>
      </c>
      <c r="X298" s="171">
        <v>0.2</v>
      </c>
      <c r="Y298" s="171">
        <v>0.19</v>
      </c>
      <c r="Z298" s="171">
        <v>0.19</v>
      </c>
      <c r="AA298" s="171">
        <v>0.19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1085</v>
      </c>
      <c r="F304" s="179">
        <f>F244</f>
        <v>739</v>
      </c>
      <c r="G304" s="179">
        <f>G244</f>
        <v>346</v>
      </c>
      <c r="H304" s="291">
        <f t="shared" ref="H304:H308" si="101">F304/E304</f>
        <v>0.68110599078341016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1324</v>
      </c>
      <c r="F305" s="179">
        <f>J244</f>
        <v>636</v>
      </c>
      <c r="G305" s="179">
        <f>K244</f>
        <v>688</v>
      </c>
      <c r="H305" s="291">
        <f t="shared" si="101"/>
        <v>0.48036253776435045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16</v>
      </c>
      <c r="G306" s="179">
        <f>O244</f>
        <v>28</v>
      </c>
      <c r="H306" s="291">
        <f t="shared" si="101"/>
        <v>0.36363636363636365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11</v>
      </c>
      <c r="G307" s="179">
        <f>S244</f>
        <v>48</v>
      </c>
      <c r="H307" s="291">
        <f t="shared" si="101"/>
        <v>0.1864406779661017</v>
      </c>
      <c r="I307" s="291"/>
    </row>
    <row r="308" spans="1:14" ht="14.65" customHeight="1" x14ac:dyDescent="0.2">
      <c r="D308" s="180" t="s">
        <v>406</v>
      </c>
      <c r="E308" s="144">
        <f>SUM(E304:E307)</f>
        <v>2512</v>
      </c>
      <c r="F308" s="144">
        <f>SUM(F304:F307)</f>
        <v>1402</v>
      </c>
      <c r="G308" s="144">
        <f>SUM(G304:G307)</f>
        <v>1110</v>
      </c>
      <c r="H308" s="293">
        <f t="shared" si="101"/>
        <v>0.55812101910828027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739</v>
      </c>
      <c r="F311" s="179">
        <f>U244</f>
        <v>46</v>
      </c>
      <c r="G311" s="179">
        <v>90</v>
      </c>
      <c r="H311" s="295">
        <f t="shared" ref="H311:H314" si="103">E311+F311+G311</f>
        <v>875</v>
      </c>
      <c r="I311" s="295">
        <f>SUM(E311:H311)</f>
        <v>1750</v>
      </c>
      <c r="J311" s="4"/>
    </row>
    <row r="312" spans="1:14" ht="14.65" customHeight="1" x14ac:dyDescent="0.2">
      <c r="D312" s="178" t="s">
        <v>418</v>
      </c>
      <c r="E312" s="179">
        <f t="shared" si="102"/>
        <v>636</v>
      </c>
      <c r="F312" s="179">
        <f>V244</f>
        <v>251</v>
      </c>
      <c r="G312" s="179">
        <v>130</v>
      </c>
      <c r="H312" s="295">
        <f t="shared" si="103"/>
        <v>1017</v>
      </c>
      <c r="I312" s="295"/>
    </row>
    <row r="313" spans="1:14" ht="14.65" customHeight="1" x14ac:dyDescent="0.2">
      <c r="D313" s="178" t="s">
        <v>412</v>
      </c>
      <c r="E313" s="179">
        <f t="shared" si="102"/>
        <v>16</v>
      </c>
      <c r="F313" s="179">
        <f>W244</f>
        <v>5</v>
      </c>
      <c r="G313" s="182">
        <v>1</v>
      </c>
      <c r="H313" s="295">
        <f t="shared" si="103"/>
        <v>22</v>
      </c>
      <c r="I313" s="295"/>
    </row>
    <row r="314" spans="1:14" ht="14.65" customHeight="1" x14ac:dyDescent="0.2">
      <c r="D314" s="178" t="s">
        <v>419</v>
      </c>
      <c r="E314" s="179">
        <f t="shared" si="102"/>
        <v>11</v>
      </c>
      <c r="F314" s="179">
        <f>X244</f>
        <v>17</v>
      </c>
      <c r="G314" s="182">
        <v>1</v>
      </c>
      <c r="H314" s="295">
        <f t="shared" si="103"/>
        <v>29</v>
      </c>
      <c r="I314" s="295"/>
    </row>
    <row r="315" spans="1:14" ht="14.65" customHeight="1" x14ac:dyDescent="0.2">
      <c r="D315" s="180" t="s">
        <v>406</v>
      </c>
      <c r="E315" s="183">
        <f>SUM(E311:E314)</f>
        <v>1402</v>
      </c>
      <c r="F315" s="183">
        <f>SUM(F311:F314)</f>
        <v>319</v>
      </c>
      <c r="G315" s="183">
        <f>SUM(G311:G314)</f>
        <v>222</v>
      </c>
      <c r="H315" s="296">
        <f>H311+H312+H313+H314</f>
        <v>1943</v>
      </c>
      <c r="I315" s="296">
        <f>F315+G315+H315</f>
        <v>2484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421</v>
      </c>
      <c r="F322" s="189">
        <v>385</v>
      </c>
      <c r="G322" s="189">
        <f t="shared" ref="G322:G324" si="105">SUM(E322:F322)</f>
        <v>806</v>
      </c>
      <c r="H322" s="190">
        <v>23</v>
      </c>
      <c r="I322" s="190">
        <v>68</v>
      </c>
      <c r="J322" s="190">
        <f t="shared" ref="J322:J323" si="106">SUM(H322:I322)</f>
        <v>91</v>
      </c>
      <c r="K322" s="191">
        <f t="shared" ref="K322:K323" si="107">M322-L322</f>
        <v>444</v>
      </c>
      <c r="L322" s="191">
        <f t="shared" ref="L322:L323" si="108">F322+I322</f>
        <v>453</v>
      </c>
      <c r="M322" s="192">
        <f t="shared" ref="M322:M323" si="109">H311+H313</f>
        <v>897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495</v>
      </c>
      <c r="F323" s="189">
        <v>420</v>
      </c>
      <c r="G323" s="189">
        <f t="shared" si="105"/>
        <v>915</v>
      </c>
      <c r="H323" s="190">
        <v>29</v>
      </c>
      <c r="I323" s="190">
        <v>102</v>
      </c>
      <c r="J323" s="190">
        <f t="shared" si="106"/>
        <v>131</v>
      </c>
      <c r="K323" s="191">
        <f t="shared" si="107"/>
        <v>524</v>
      </c>
      <c r="L323" s="191">
        <f t="shared" si="108"/>
        <v>522</v>
      </c>
      <c r="M323" s="192">
        <f t="shared" si="109"/>
        <v>1046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916</v>
      </c>
      <c r="F324" s="194">
        <f>SUM(F322:F323)</f>
        <v>805</v>
      </c>
      <c r="G324" s="194">
        <f t="shared" si="105"/>
        <v>1721</v>
      </c>
      <c r="H324" s="195">
        <f t="shared" ref="H324:M324" si="110">SUM(H322:H323)</f>
        <v>52</v>
      </c>
      <c r="I324" s="195">
        <f t="shared" si="110"/>
        <v>170</v>
      </c>
      <c r="J324" s="195">
        <f t="shared" si="110"/>
        <v>222</v>
      </c>
      <c r="K324" s="196">
        <f t="shared" si="110"/>
        <v>968</v>
      </c>
      <c r="L324" s="196">
        <f t="shared" si="110"/>
        <v>975</v>
      </c>
      <c r="M324" s="197">
        <f t="shared" si="110"/>
        <v>1943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44083</v>
      </c>
      <c r="F328" s="199">
        <v>44084</v>
      </c>
      <c r="G328" s="199">
        <v>44085</v>
      </c>
      <c r="H328" s="199">
        <v>44086</v>
      </c>
      <c r="I328" s="199">
        <v>44087</v>
      </c>
      <c r="J328" s="199">
        <v>44088</v>
      </c>
      <c r="K328" s="199">
        <v>44089</v>
      </c>
      <c r="L328" s="199">
        <v>44090</v>
      </c>
      <c r="M328" s="199">
        <v>44091</v>
      </c>
      <c r="N328" s="199">
        <v>44092</v>
      </c>
      <c r="O328" s="199">
        <v>44093</v>
      </c>
      <c r="P328" s="199">
        <v>44094</v>
      </c>
      <c r="Q328" s="199">
        <v>44095</v>
      </c>
      <c r="R328" s="199">
        <v>44096</v>
      </c>
      <c r="S328" s="199">
        <v>44097</v>
      </c>
      <c r="T328" s="199">
        <v>44098</v>
      </c>
      <c r="U328" s="199">
        <v>44099</v>
      </c>
      <c r="V328" s="199">
        <v>44100</v>
      </c>
      <c r="W328" s="199">
        <v>44101</v>
      </c>
      <c r="X328" s="199">
        <v>44102</v>
      </c>
      <c r="Y328" s="199">
        <v>44103</v>
      </c>
      <c r="Z328" s="199">
        <v>44104</v>
      </c>
      <c r="AA328" s="199">
        <v>44105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935</v>
      </c>
      <c r="F329" s="201">
        <v>962</v>
      </c>
      <c r="G329" s="201">
        <v>967</v>
      </c>
      <c r="H329" s="201">
        <v>964</v>
      </c>
      <c r="I329" s="201">
        <v>978</v>
      </c>
      <c r="J329" s="201">
        <v>994</v>
      </c>
      <c r="K329" s="201">
        <v>952</v>
      </c>
      <c r="L329" s="201">
        <v>952</v>
      </c>
      <c r="M329" s="201">
        <v>956</v>
      </c>
      <c r="N329" s="201">
        <v>956</v>
      </c>
      <c r="O329" s="201">
        <v>959</v>
      </c>
      <c r="P329" s="201">
        <v>936</v>
      </c>
      <c r="Q329" s="201">
        <v>944</v>
      </c>
      <c r="R329" s="201">
        <v>922</v>
      </c>
      <c r="S329" s="201">
        <v>945</v>
      </c>
      <c r="T329" s="201">
        <v>935</v>
      </c>
      <c r="U329" s="201">
        <v>912</v>
      </c>
      <c r="V329" s="201">
        <v>888</v>
      </c>
      <c r="W329" s="201">
        <v>876</v>
      </c>
      <c r="X329" s="201">
        <v>892</v>
      </c>
      <c r="Y329" s="201">
        <v>881</v>
      </c>
      <c r="Z329" s="201">
        <v>893</v>
      </c>
      <c r="AA329" s="201">
        <v>897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1301</v>
      </c>
      <c r="F330" s="203">
        <v>1268</v>
      </c>
      <c r="G330" s="203">
        <v>1263</v>
      </c>
      <c r="H330" s="203">
        <v>1279</v>
      </c>
      <c r="I330" s="203">
        <v>1257</v>
      </c>
      <c r="J330" s="203">
        <v>1216</v>
      </c>
      <c r="K330" s="203">
        <v>1202</v>
      </c>
      <c r="L330" s="203">
        <v>1155</v>
      </c>
      <c r="M330" s="203">
        <v>1173</v>
      </c>
      <c r="N330" s="203">
        <v>1179</v>
      </c>
      <c r="O330" s="203">
        <v>1161</v>
      </c>
      <c r="P330" s="203">
        <v>1130</v>
      </c>
      <c r="Q330" s="203">
        <v>1131</v>
      </c>
      <c r="R330" s="203">
        <v>1085</v>
      </c>
      <c r="S330" s="203">
        <v>1064</v>
      </c>
      <c r="T330" s="203">
        <v>1029</v>
      </c>
      <c r="U330" s="203">
        <v>1039</v>
      </c>
      <c r="V330" s="203">
        <v>1019</v>
      </c>
      <c r="W330" s="203">
        <v>1013</v>
      </c>
      <c r="X330" s="203">
        <v>1013</v>
      </c>
      <c r="Y330" s="203">
        <v>1055</v>
      </c>
      <c r="Z330" s="203">
        <v>1040</v>
      </c>
      <c r="AA330" s="203">
        <v>1046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2236</v>
      </c>
      <c r="F331" s="205">
        <f t="shared" si="111"/>
        <v>2230</v>
      </c>
      <c r="G331" s="205">
        <f t="shared" si="111"/>
        <v>2230</v>
      </c>
      <c r="H331" s="205">
        <f t="shared" si="111"/>
        <v>2243</v>
      </c>
      <c r="I331" s="205">
        <f t="shared" si="111"/>
        <v>2235</v>
      </c>
      <c r="J331" s="205">
        <f t="shared" si="111"/>
        <v>2210</v>
      </c>
      <c r="K331" s="205">
        <f t="shared" si="111"/>
        <v>2154</v>
      </c>
      <c r="L331" s="205">
        <f t="shared" si="111"/>
        <v>2107</v>
      </c>
      <c r="M331" s="205">
        <f t="shared" si="111"/>
        <v>2129</v>
      </c>
      <c r="N331" s="205">
        <f t="shared" si="111"/>
        <v>2135</v>
      </c>
      <c r="O331" s="205">
        <f t="shared" si="111"/>
        <v>2120</v>
      </c>
      <c r="P331" s="205">
        <f t="shared" si="111"/>
        <v>2066</v>
      </c>
      <c r="Q331" s="205">
        <f t="shared" si="111"/>
        <v>2075</v>
      </c>
      <c r="R331" s="205">
        <f t="shared" si="111"/>
        <v>2007</v>
      </c>
      <c r="S331" s="205">
        <f t="shared" si="111"/>
        <v>2009</v>
      </c>
      <c r="T331" s="205">
        <f t="shared" si="111"/>
        <v>1964</v>
      </c>
      <c r="U331" s="205">
        <f t="shared" si="111"/>
        <v>1951</v>
      </c>
      <c r="V331" s="205">
        <f t="shared" si="111"/>
        <v>1907</v>
      </c>
      <c r="W331" s="205">
        <f t="shared" si="111"/>
        <v>1889</v>
      </c>
      <c r="X331" s="205">
        <f t="shared" si="111"/>
        <v>1905</v>
      </c>
      <c r="Y331" s="205">
        <f t="shared" si="111"/>
        <v>1936</v>
      </c>
      <c r="Z331" s="205">
        <f t="shared" si="111"/>
        <v>1933</v>
      </c>
      <c r="AA331" s="205">
        <f t="shared" si="111"/>
        <v>1943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2665</v>
      </c>
      <c r="I335" s="318"/>
      <c r="J335" s="319">
        <f>H335/H341</f>
        <v>0.17245842231281952</v>
      </c>
      <c r="K335" s="319"/>
      <c r="L335" s="320">
        <v>804</v>
      </c>
      <c r="M335" s="320"/>
      <c r="N335" s="321">
        <f>L335/L341</f>
        <v>0.15488345212868426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3498</v>
      </c>
      <c r="U335" s="324"/>
      <c r="V335" s="325">
        <f>T335/T341</f>
        <v>0.1685539440080952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603</v>
      </c>
      <c r="I336" s="318"/>
      <c r="J336" s="319">
        <f>H336/H341</f>
        <v>3.9021549213744906E-2</v>
      </c>
      <c r="K336" s="319"/>
      <c r="L336" s="320">
        <v>417</v>
      </c>
      <c r="M336" s="320"/>
      <c r="N336" s="321">
        <f>L336/L341</f>
        <v>8.0331342708533995E-2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1020</v>
      </c>
      <c r="U336" s="324"/>
      <c r="V336" s="325">
        <f>T336/T341</f>
        <v>4.91495205512456E-2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1.2942470717660002E-4</v>
      </c>
      <c r="K337" s="319"/>
      <c r="L337" s="320">
        <v>9</v>
      </c>
      <c r="M337" s="320"/>
      <c r="N337" s="321">
        <f>L337/L341</f>
        <v>1.7337699865151224E-3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5.3004384908206042E-4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5.7792332883837411E-4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1.4455741338601649E-4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3270</v>
      </c>
      <c r="I339" s="318">
        <f>SUM(H339:H339)</f>
        <v>3270</v>
      </c>
      <c r="J339" s="319">
        <f>H339/H341</f>
        <v>0.21160939623374103</v>
      </c>
      <c r="K339" s="319"/>
      <c r="L339" s="320">
        <f>L335+L336+L337+L338</f>
        <v>1233</v>
      </c>
      <c r="M339" s="320">
        <f>SUM(L339:L339)</f>
        <v>1233</v>
      </c>
      <c r="N339" s="321">
        <f>L339/L341</f>
        <v>0.23752648815257177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4532</v>
      </c>
      <c r="U339" s="324"/>
      <c r="V339" s="325">
        <f>T339/T341</f>
        <v>0.21837806582180891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12183</v>
      </c>
      <c r="I340" s="318"/>
      <c r="J340" s="319">
        <f>H340/H341</f>
        <v>0.78839060376625902</v>
      </c>
      <c r="K340" s="319"/>
      <c r="L340" s="320">
        <v>3958</v>
      </c>
      <c r="M340" s="320"/>
      <c r="N340" s="321">
        <f>L340/L341</f>
        <v>0.76247351184742829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16221</v>
      </c>
      <c r="U340" s="324"/>
      <c r="V340" s="325">
        <f>T340/T341</f>
        <v>0.78162193417819115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15453</v>
      </c>
      <c r="I341" s="328"/>
      <c r="J341" s="293">
        <f>H341/H341</f>
        <v>1</v>
      </c>
      <c r="K341" s="293"/>
      <c r="L341" s="328">
        <f>L339+L340</f>
        <v>5191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20753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6540</v>
      </c>
      <c r="I342" s="267">
        <f>SUM(I335:I339)</f>
        <v>3270</v>
      </c>
      <c r="J342" s="267"/>
      <c r="K342" s="267"/>
      <c r="L342" s="267">
        <f>SUM(L335:L339)</f>
        <v>2466</v>
      </c>
      <c r="M342" s="267">
        <f>SUM(M335:M339)</f>
        <v>1233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44083</v>
      </c>
      <c r="F345" s="199">
        <v>44084</v>
      </c>
      <c r="G345" s="199">
        <v>44085</v>
      </c>
      <c r="H345" s="199">
        <v>44086</v>
      </c>
      <c r="I345" s="199">
        <v>44087</v>
      </c>
      <c r="J345" s="199">
        <v>44088</v>
      </c>
      <c r="K345" s="199">
        <v>44089</v>
      </c>
      <c r="L345" s="199">
        <v>44090</v>
      </c>
      <c r="M345" s="199">
        <v>44091</v>
      </c>
      <c r="N345" s="199">
        <v>44092</v>
      </c>
      <c r="O345" s="199">
        <v>44093</v>
      </c>
      <c r="P345" s="199">
        <v>44094</v>
      </c>
      <c r="Q345" s="199">
        <v>44095</v>
      </c>
      <c r="R345" s="199">
        <v>44096</v>
      </c>
      <c r="S345" s="199">
        <v>44097</v>
      </c>
      <c r="T345" s="199">
        <v>44098</v>
      </c>
      <c r="U345" s="199">
        <v>44099</v>
      </c>
      <c r="V345" s="199">
        <v>44100</v>
      </c>
      <c r="W345" s="207">
        <v>44101</v>
      </c>
      <c r="X345" s="207">
        <v>44102</v>
      </c>
      <c r="Y345" s="207">
        <v>44103</v>
      </c>
      <c r="Z345" s="207">
        <v>44104</v>
      </c>
      <c r="AA345" s="207">
        <v>44105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935</v>
      </c>
      <c r="F346" s="201">
        <v>962</v>
      </c>
      <c r="G346" s="201">
        <v>967</v>
      </c>
      <c r="H346" s="201">
        <v>964</v>
      </c>
      <c r="I346" s="201">
        <v>978</v>
      </c>
      <c r="J346" s="201">
        <v>994</v>
      </c>
      <c r="K346" s="201">
        <v>952</v>
      </c>
      <c r="L346" s="201">
        <v>952</v>
      </c>
      <c r="M346" s="201">
        <v>956</v>
      </c>
      <c r="N346" s="201">
        <v>956</v>
      </c>
      <c r="O346" s="201">
        <v>959</v>
      </c>
      <c r="P346" s="201">
        <v>936</v>
      </c>
      <c r="Q346" s="201">
        <v>944</v>
      </c>
      <c r="R346" s="201">
        <v>922</v>
      </c>
      <c r="S346" s="201">
        <v>945</v>
      </c>
      <c r="T346" s="201">
        <v>935</v>
      </c>
      <c r="U346" s="201">
        <v>912</v>
      </c>
      <c r="V346" s="201">
        <v>888</v>
      </c>
      <c r="W346" s="209">
        <v>4439</v>
      </c>
      <c r="X346" s="209">
        <v>4464</v>
      </c>
      <c r="Y346" s="209">
        <v>4468</v>
      </c>
      <c r="Z346" s="209">
        <v>4504</v>
      </c>
      <c r="AA346" s="209">
        <v>4532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1301</v>
      </c>
      <c r="F347" s="203">
        <v>1268</v>
      </c>
      <c r="G347" s="203">
        <v>1263</v>
      </c>
      <c r="H347" s="203">
        <v>1279</v>
      </c>
      <c r="I347" s="203">
        <v>1257</v>
      </c>
      <c r="J347" s="203">
        <v>1216</v>
      </c>
      <c r="K347" s="203">
        <v>1202</v>
      </c>
      <c r="L347" s="203">
        <v>1155</v>
      </c>
      <c r="M347" s="203">
        <v>1173</v>
      </c>
      <c r="N347" s="203">
        <v>1179</v>
      </c>
      <c r="O347" s="203">
        <v>1161</v>
      </c>
      <c r="P347" s="203">
        <v>1130</v>
      </c>
      <c r="Q347" s="203">
        <v>1131</v>
      </c>
      <c r="R347" s="203">
        <v>1085</v>
      </c>
      <c r="S347" s="203">
        <v>1064</v>
      </c>
      <c r="T347" s="203">
        <v>1029</v>
      </c>
      <c r="U347" s="203">
        <v>1039</v>
      </c>
      <c r="V347" s="203">
        <v>1019</v>
      </c>
      <c r="W347" s="211">
        <v>15929</v>
      </c>
      <c r="X347" s="211">
        <v>15984</v>
      </c>
      <c r="Y347" s="211">
        <v>15992</v>
      </c>
      <c r="Z347" s="211">
        <v>16147</v>
      </c>
      <c r="AA347" s="211">
        <v>16221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2236</v>
      </c>
      <c r="F348" s="205">
        <f t="shared" si="113"/>
        <v>2230</v>
      </c>
      <c r="G348" s="205">
        <f t="shared" si="113"/>
        <v>2230</v>
      </c>
      <c r="H348" s="205">
        <f t="shared" si="113"/>
        <v>2243</v>
      </c>
      <c r="I348" s="205">
        <f t="shared" si="113"/>
        <v>2235</v>
      </c>
      <c r="J348" s="205">
        <f t="shared" si="113"/>
        <v>2210</v>
      </c>
      <c r="K348" s="205">
        <f t="shared" si="113"/>
        <v>2154</v>
      </c>
      <c r="L348" s="205">
        <f t="shared" si="113"/>
        <v>2107</v>
      </c>
      <c r="M348" s="205">
        <f t="shared" si="113"/>
        <v>2129</v>
      </c>
      <c r="N348" s="205">
        <f t="shared" si="113"/>
        <v>2135</v>
      </c>
      <c r="O348" s="205">
        <f t="shared" si="113"/>
        <v>2120</v>
      </c>
      <c r="P348" s="205">
        <f t="shared" si="113"/>
        <v>2066</v>
      </c>
      <c r="Q348" s="205">
        <f t="shared" si="113"/>
        <v>2075</v>
      </c>
      <c r="R348" s="205">
        <f t="shared" si="113"/>
        <v>2007</v>
      </c>
      <c r="S348" s="205">
        <f t="shared" si="113"/>
        <v>2009</v>
      </c>
      <c r="T348" s="205">
        <f t="shared" si="113"/>
        <v>1964</v>
      </c>
      <c r="U348" s="205">
        <f t="shared" si="113"/>
        <v>1951</v>
      </c>
      <c r="V348" s="205">
        <f t="shared" si="113"/>
        <v>1907</v>
      </c>
      <c r="W348" s="213">
        <f t="shared" si="113"/>
        <v>20368</v>
      </c>
      <c r="X348" s="213">
        <f t="shared" si="113"/>
        <v>20448</v>
      </c>
      <c r="Y348" s="213">
        <f t="shared" si="113"/>
        <v>20460</v>
      </c>
      <c r="Z348" s="213">
        <f t="shared" si="113"/>
        <v>20651</v>
      </c>
      <c r="AA348" s="213">
        <f t="shared" si="113"/>
        <v>20753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9175</v>
      </c>
      <c r="L371" s="361"/>
      <c r="M371" s="361"/>
      <c r="N371" s="361"/>
      <c r="O371" s="361"/>
      <c r="P371" s="362">
        <f>K371/K379</f>
        <v>0.59373584417265257</v>
      </c>
      <c r="Q371" s="362"/>
      <c r="R371" s="362"/>
      <c r="S371" s="362">
        <f t="shared" ref="S371:S379" si="114">SUM(P371:R371)</f>
        <v>0.59373584417265257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1875</v>
      </c>
      <c r="L372" s="361"/>
      <c r="M372" s="361"/>
      <c r="N372" s="361"/>
      <c r="O372" s="361"/>
      <c r="P372" s="362">
        <f>K372/K379</f>
        <v>0.12133566297806252</v>
      </c>
      <c r="Q372" s="362"/>
      <c r="R372" s="362"/>
      <c r="S372" s="362">
        <f t="shared" si="114"/>
        <v>0.12133566297806252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1080</v>
      </c>
      <c r="L373" s="361"/>
      <c r="M373" s="361"/>
      <c r="N373" s="361"/>
      <c r="O373" s="361"/>
      <c r="P373" s="362">
        <f>K373/K379</f>
        <v>6.9889341875364011E-2</v>
      </c>
      <c r="Q373" s="362"/>
      <c r="R373" s="362"/>
      <c r="S373" s="362">
        <f t="shared" si="114"/>
        <v>6.9889341875364011E-2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813</v>
      </c>
      <c r="L374" s="361"/>
      <c r="M374" s="361"/>
      <c r="N374" s="361"/>
      <c r="O374" s="361"/>
      <c r="P374" s="362">
        <f>K374/K379</f>
        <v>5.2611143467287902E-2</v>
      </c>
      <c r="Q374" s="362"/>
      <c r="R374" s="362"/>
      <c r="S374" s="362">
        <f t="shared" si="114"/>
        <v>5.2611143467287902E-2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704</v>
      </c>
      <c r="L375" s="361"/>
      <c r="M375" s="361"/>
      <c r="N375" s="361"/>
      <c r="O375" s="361"/>
      <c r="P375" s="362">
        <f>K375/K379</f>
        <v>4.5557496926163205E-2</v>
      </c>
      <c r="Q375" s="362"/>
      <c r="R375" s="362"/>
      <c r="S375" s="362">
        <f t="shared" si="114"/>
        <v>4.5557496926163205E-2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595</v>
      </c>
      <c r="L376" s="361"/>
      <c r="M376" s="361"/>
      <c r="N376" s="361"/>
      <c r="O376" s="361"/>
      <c r="P376" s="362">
        <f>K376/K379</f>
        <v>3.8503850385038507E-2</v>
      </c>
      <c r="Q376" s="362"/>
      <c r="R376" s="362"/>
      <c r="S376" s="362">
        <f t="shared" si="114"/>
        <v>3.8503850385038507E-2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392+184+108+79+78+77</f>
        <v>918</v>
      </c>
      <c r="L377" s="361"/>
      <c r="M377" s="361"/>
      <c r="N377" s="361"/>
      <c r="O377" s="361"/>
      <c r="P377" s="362">
        <f>K377/K379</f>
        <v>5.9405940594059403E-2</v>
      </c>
      <c r="Q377" s="362"/>
      <c r="R377" s="362"/>
      <c r="S377" s="362">
        <f t="shared" si="114"/>
        <v>5.9405940594059403E-2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15453-15160</f>
        <v>293</v>
      </c>
      <c r="L378" s="361"/>
      <c r="M378" s="361"/>
      <c r="N378" s="361"/>
      <c r="O378" s="361"/>
      <c r="P378" s="362">
        <f>K378/K379</f>
        <v>1.8960719601371901E-2</v>
      </c>
      <c r="Q378" s="362"/>
      <c r="R378" s="362"/>
      <c r="S378" s="362">
        <f t="shared" si="114"/>
        <v>1.8960719601371901E-2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15453</v>
      </c>
      <c r="L379" s="364"/>
      <c r="M379" s="364"/>
      <c r="N379" s="364"/>
      <c r="O379" s="364">
        <f>SUM(K379:N379)</f>
        <v>15453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55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44114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>
        <v>1</v>
      </c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16</v>
      </c>
      <c r="G13" s="30">
        <f t="shared" ref="G13:G14" si="0">E13-F13</f>
        <v>4</v>
      </c>
      <c r="H13" s="31">
        <f t="shared" ref="H13:H14" si="1">F13/E13</f>
        <v>0.8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7</v>
      </c>
      <c r="G14" s="30">
        <f t="shared" si="0"/>
        <v>1</v>
      </c>
      <c r="H14" s="31">
        <f t="shared" si="1"/>
        <v>0.875</v>
      </c>
      <c r="I14" s="30">
        <v>10</v>
      </c>
      <c r="J14" s="29">
        <v>8</v>
      </c>
      <c r="K14" s="30">
        <f t="shared" si="2"/>
        <v>2</v>
      </c>
      <c r="L14" s="32">
        <f t="shared" si="3"/>
        <v>0.8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1</v>
      </c>
      <c r="K16" s="30">
        <f t="shared" ref="K16:K17" si="6">I16-J16</f>
        <v>4</v>
      </c>
      <c r="L16" s="32">
        <f t="shared" ref="L16:L17" si="7">J16/I16</f>
        <v>0.2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32</v>
      </c>
      <c r="G17" s="30">
        <f t="shared" si="4"/>
        <v>28</v>
      </c>
      <c r="H17" s="31">
        <f t="shared" si="5"/>
        <v>0.53333333333333333</v>
      </c>
      <c r="I17" s="30">
        <v>70</v>
      </c>
      <c r="J17" s="29">
        <v>39</v>
      </c>
      <c r="K17" s="30">
        <f t="shared" si="6"/>
        <v>31</v>
      </c>
      <c r="L17" s="32">
        <f t="shared" si="7"/>
        <v>0.55714285714285716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/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51</v>
      </c>
      <c r="G19" s="30">
        <f>E19-F19</f>
        <v>10</v>
      </c>
      <c r="H19" s="31">
        <f>F19/E19</f>
        <v>0.83606557377049184</v>
      </c>
      <c r="I19" s="30">
        <v>83</v>
      </c>
      <c r="J19" s="29">
        <v>54</v>
      </c>
      <c r="K19" s="30">
        <f>I19-J19</f>
        <v>29</v>
      </c>
      <c r="L19" s="32">
        <f>J19/I19</f>
        <v>0.6506024096385542</v>
      </c>
      <c r="M19" s="40">
        <v>5</v>
      </c>
      <c r="N19" s="37">
        <v>3</v>
      </c>
      <c r="O19" s="35">
        <f t="shared" ref="O19:O20" si="8">M19-N19</f>
        <v>2</v>
      </c>
      <c r="P19" s="31">
        <f t="shared" ref="P19:P20" si="9">N19/M19</f>
        <v>0.6</v>
      </c>
      <c r="Q19" s="40"/>
      <c r="R19" s="29"/>
      <c r="S19" s="30"/>
      <c r="T19" s="32"/>
      <c r="U19" s="37"/>
      <c r="V19" s="37"/>
      <c r="W19" s="37"/>
      <c r="X19" s="38">
        <v>7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3</v>
      </c>
      <c r="S20" s="30">
        <f>Q20-R20</f>
        <v>7</v>
      </c>
      <c r="T20" s="32">
        <f>R20/Q20</f>
        <v>0.3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0</v>
      </c>
      <c r="K22" s="30">
        <f>I22-J22</f>
        <v>8</v>
      </c>
      <c r="L22" s="32">
        <f>J22/I22</f>
        <v>0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33</v>
      </c>
      <c r="G24" s="30">
        <f t="shared" ref="G24:G25" si="10">E24-F24</f>
        <v>0</v>
      </c>
      <c r="H24" s="31">
        <f t="shared" ref="H24:H25" si="11">F24/E24</f>
        <v>1</v>
      </c>
      <c r="I24" s="30">
        <v>48</v>
      </c>
      <c r="J24" s="29">
        <v>24</v>
      </c>
      <c r="K24" s="30">
        <f t="shared" ref="K24:K25" si="12">I24-J24</f>
        <v>24</v>
      </c>
      <c r="L24" s="32">
        <f t="shared" ref="L24:L25" si="13">J24/I24</f>
        <v>0.5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1</v>
      </c>
      <c r="S24" s="30">
        <f>Q24-R24</f>
        <v>9</v>
      </c>
      <c r="T24" s="32">
        <f>R24/Q24</f>
        <v>0.1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46</v>
      </c>
      <c r="G25" s="30">
        <f t="shared" si="10"/>
        <v>16</v>
      </c>
      <c r="H25" s="31">
        <f t="shared" si="11"/>
        <v>0.74193548387096775</v>
      </c>
      <c r="I25" s="41">
        <v>90</v>
      </c>
      <c r="J25" s="42">
        <v>84</v>
      </c>
      <c r="K25" s="30">
        <f t="shared" si="12"/>
        <v>6</v>
      </c>
      <c r="L25" s="32">
        <f t="shared" si="13"/>
        <v>0.93333333333333335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20</v>
      </c>
      <c r="J27" s="29">
        <v>12</v>
      </c>
      <c r="K27" s="30">
        <f>I27-J27</f>
        <v>8</v>
      </c>
      <c r="L27" s="32">
        <f>J27/I27</f>
        <v>0.6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27</v>
      </c>
      <c r="G29" s="30">
        <f t="shared" ref="G29:G30" si="14">E29-F29</f>
        <v>25</v>
      </c>
      <c r="H29" s="31">
        <f t="shared" ref="H29:H30" si="15">F29/E29</f>
        <v>0.51923076923076927</v>
      </c>
      <c r="I29" s="30">
        <v>32</v>
      </c>
      <c r="J29" s="29">
        <v>13</v>
      </c>
      <c r="K29" s="30">
        <f>I29-J29</f>
        <v>19</v>
      </c>
      <c r="L29" s="32">
        <f>J29/I29</f>
        <v>0.40625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6</v>
      </c>
      <c r="G30" s="30">
        <f t="shared" si="14"/>
        <v>4</v>
      </c>
      <c r="H30" s="31">
        <f t="shared" si="15"/>
        <v>0.6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3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8</v>
      </c>
      <c r="G34" s="30">
        <f t="shared" ref="G34:G35" si="16">E34-F34</f>
        <v>0</v>
      </c>
      <c r="H34" s="31">
        <f t="shared" ref="H34:H35" si="17">F34/E34</f>
        <v>1</v>
      </c>
      <c r="I34" s="30">
        <v>10</v>
      </c>
      <c r="J34" s="29">
        <v>10</v>
      </c>
      <c r="K34" s="30">
        <f t="shared" ref="K34:K35" si="18">I34-J34</f>
        <v>0</v>
      </c>
      <c r="L34" s="32">
        <f t="shared" ref="L34:L35" si="19">J34/I34</f>
        <v>1</v>
      </c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114</v>
      </c>
      <c r="G35" s="30">
        <f t="shared" si="16"/>
        <v>11</v>
      </c>
      <c r="H35" s="31">
        <f t="shared" si="17"/>
        <v>0.91200000000000003</v>
      </c>
      <c r="I35" s="30">
        <v>212</v>
      </c>
      <c r="J35" s="29">
        <v>54</v>
      </c>
      <c r="K35" s="30">
        <f t="shared" si="18"/>
        <v>158</v>
      </c>
      <c r="L35" s="32">
        <f t="shared" si="19"/>
        <v>0.25471698113207547</v>
      </c>
      <c r="M35" s="40"/>
      <c r="N35" s="37"/>
      <c r="O35" s="35"/>
      <c r="P35" s="31"/>
      <c r="Q35" s="40"/>
      <c r="R35" s="29"/>
      <c r="S35" s="30"/>
      <c r="T35" s="32"/>
      <c r="U35" s="37">
        <v>5</v>
      </c>
      <c r="V35" s="37">
        <v>10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3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>
        <v>1</v>
      </c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28</v>
      </c>
      <c r="G50" s="30">
        <f>E50-F50</f>
        <v>2</v>
      </c>
      <c r="H50" s="31">
        <f>F50/E50</f>
        <v>0.93333333333333335</v>
      </c>
      <c r="I50" s="30">
        <v>34</v>
      </c>
      <c r="J50" s="29">
        <v>25</v>
      </c>
      <c r="K50" s="30">
        <f>I50-J50</f>
        <v>9</v>
      </c>
      <c r="L50" s="32">
        <f>J50/I50</f>
        <v>0.73529411764705888</v>
      </c>
      <c r="M50" s="40"/>
      <c r="N50" s="37"/>
      <c r="O50" s="35"/>
      <c r="P50" s="31"/>
      <c r="Q50" s="40"/>
      <c r="R50" s="29"/>
      <c r="S50" s="30"/>
      <c r="T50" s="32"/>
      <c r="U50" s="37">
        <v>2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>
        <v>3</v>
      </c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1</v>
      </c>
      <c r="K65" s="30">
        <f>I65-J65</f>
        <v>3</v>
      </c>
      <c r="L65" s="32">
        <f>J65/I65</f>
        <v>0.25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2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/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5</v>
      </c>
      <c r="K67" s="30">
        <f>I67-J67</f>
        <v>55</v>
      </c>
      <c r="L67" s="32">
        <f>J67/I67</f>
        <v>8.3333333333333329E-2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5</v>
      </c>
      <c r="G71" s="30">
        <f>E71-F71</f>
        <v>5</v>
      </c>
      <c r="H71" s="31">
        <f>F71/E71</f>
        <v>0.5</v>
      </c>
      <c r="I71" s="30">
        <v>20</v>
      </c>
      <c r="J71" s="29">
        <v>2</v>
      </c>
      <c r="K71" s="30">
        <f>I71-J71</f>
        <v>18</v>
      </c>
      <c r="L71" s="32">
        <f>J71/I71</f>
        <v>0.1</v>
      </c>
      <c r="M71" s="40"/>
      <c r="N71" s="37"/>
      <c r="O71" s="35"/>
      <c r="P71" s="31"/>
      <c r="Q71" s="40"/>
      <c r="R71" s="29"/>
      <c r="S71" s="30"/>
      <c r="T71" s="32"/>
      <c r="U71" s="37"/>
      <c r="V71" s="37">
        <v>1</v>
      </c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1</v>
      </c>
      <c r="G73" s="30">
        <f t="shared" ref="G73:G74" si="20">E73-F73</f>
        <v>3</v>
      </c>
      <c r="H73" s="31">
        <f t="shared" ref="H73:H74" si="21">F73/E73</f>
        <v>0.25</v>
      </c>
      <c r="I73" s="30">
        <v>8</v>
      </c>
      <c r="J73" s="29">
        <v>2</v>
      </c>
      <c r="K73" s="30">
        <f t="shared" ref="K73:K74" si="22">I73-J73</f>
        <v>6</v>
      </c>
      <c r="L73" s="32">
        <f t="shared" ref="L73:L74" si="23">J73/I73</f>
        <v>0.25</v>
      </c>
      <c r="M73" s="40"/>
      <c r="N73" s="37"/>
      <c r="O73" s="35"/>
      <c r="P73" s="31"/>
      <c r="Q73" s="40"/>
      <c r="R73" s="29"/>
      <c r="S73" s="30"/>
      <c r="T73" s="32"/>
      <c r="U73" s="37"/>
      <c r="V73" s="37">
        <v>2</v>
      </c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9</v>
      </c>
      <c r="G80" s="30">
        <f t="shared" ref="G80:G84" si="24">E80-F80</f>
        <v>11</v>
      </c>
      <c r="H80" s="31">
        <f t="shared" ref="H80:H84" si="25">F80/E80</f>
        <v>0.45</v>
      </c>
      <c r="I80" s="30">
        <v>20</v>
      </c>
      <c r="J80" s="29">
        <v>7</v>
      </c>
      <c r="K80" s="30">
        <f t="shared" ref="K80:K84" si="26">I80-J80</f>
        <v>13</v>
      </c>
      <c r="L80" s="32">
        <f t="shared" ref="L80:L84" si="27">J80/I80</f>
        <v>0.35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3</v>
      </c>
      <c r="G81" s="30">
        <f t="shared" si="24"/>
        <v>1</v>
      </c>
      <c r="H81" s="31">
        <f t="shared" si="25"/>
        <v>0.75</v>
      </c>
      <c r="I81" s="30">
        <v>6</v>
      </c>
      <c r="J81" s="29">
        <v>1</v>
      </c>
      <c r="K81" s="30">
        <f t="shared" si="26"/>
        <v>5</v>
      </c>
      <c r="L81" s="32">
        <f t="shared" si="27"/>
        <v>0.16666666666666666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560</v>
      </c>
      <c r="F82" s="45">
        <f>SUM(F10:F81)</f>
        <v>412</v>
      </c>
      <c r="G82" s="45">
        <f t="shared" si="24"/>
        <v>148</v>
      </c>
      <c r="H82" s="10">
        <f t="shared" si="25"/>
        <v>0.73571428571428577</v>
      </c>
      <c r="I82" s="9">
        <f>SUM(I10:I81)</f>
        <v>754</v>
      </c>
      <c r="J82" s="9">
        <f>SUM(J10:J81)</f>
        <v>342</v>
      </c>
      <c r="K82" s="9">
        <f t="shared" si="26"/>
        <v>412</v>
      </c>
      <c r="L82" s="46">
        <f t="shared" si="27"/>
        <v>0.45358090185676392</v>
      </c>
      <c r="M82" s="45">
        <f>SUM(M10:M81)</f>
        <v>16</v>
      </c>
      <c r="N82" s="45">
        <f>SUM(N10:N81)</f>
        <v>8</v>
      </c>
      <c r="O82" s="47">
        <f t="shared" ref="O82:O83" si="30">M82-N82</f>
        <v>8</v>
      </c>
      <c r="P82" s="10">
        <f t="shared" ref="P82:P83" si="31">N82/M82</f>
        <v>0.5</v>
      </c>
      <c r="Q82" s="45">
        <f>SUM(Q10:Q81)</f>
        <v>22</v>
      </c>
      <c r="R82" s="45">
        <f>SUM(R10:R81)</f>
        <v>4</v>
      </c>
      <c r="S82" s="9">
        <f t="shared" si="28"/>
        <v>18</v>
      </c>
      <c r="T82" s="46">
        <f t="shared" si="29"/>
        <v>0.18181818181818182</v>
      </c>
      <c r="U82" s="45">
        <f>SUM(U10:U81)</f>
        <v>9</v>
      </c>
      <c r="V82" s="45">
        <f>SUM(V10:V81)</f>
        <v>32</v>
      </c>
      <c r="W82" s="45">
        <f>SUM(W10:W81)</f>
        <v>1</v>
      </c>
      <c r="X82" s="48">
        <f>SUM(X10:X81)</f>
        <v>10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3</v>
      </c>
      <c r="G83" s="54">
        <f t="shared" si="24"/>
        <v>4</v>
      </c>
      <c r="H83" s="55">
        <f t="shared" si="25"/>
        <v>0.42857142857142855</v>
      </c>
      <c r="I83" s="54">
        <v>7</v>
      </c>
      <c r="J83" s="53">
        <v>2</v>
      </c>
      <c r="K83" s="56">
        <f t="shared" si="26"/>
        <v>5</v>
      </c>
      <c r="L83" s="57">
        <f t="shared" si="27"/>
        <v>0.2857142857142857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3</v>
      </c>
      <c r="G84" s="62">
        <f t="shared" si="24"/>
        <v>2</v>
      </c>
      <c r="H84" s="63">
        <f t="shared" si="25"/>
        <v>0.6</v>
      </c>
      <c r="I84" s="62">
        <v>15</v>
      </c>
      <c r="J84" s="61">
        <v>2</v>
      </c>
      <c r="K84" s="64">
        <f t="shared" si="26"/>
        <v>13</v>
      </c>
      <c r="L84" s="65">
        <f t="shared" si="27"/>
        <v>0.13333333333333333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6</v>
      </c>
      <c r="G87" s="62">
        <f>E87-F87</f>
        <v>4</v>
      </c>
      <c r="H87" s="63">
        <f>F87/E87</f>
        <v>0.6</v>
      </c>
      <c r="I87" s="62">
        <v>20</v>
      </c>
      <c r="J87" s="61">
        <v>1</v>
      </c>
      <c r="K87" s="64">
        <f>I87-J87</f>
        <v>19</v>
      </c>
      <c r="L87" s="65">
        <f>J87/I87</f>
        <v>0.05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2</v>
      </c>
      <c r="G89" s="62">
        <f>E89-F89</f>
        <v>8</v>
      </c>
      <c r="H89" s="63">
        <f>F89/E89</f>
        <v>0.2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6</v>
      </c>
      <c r="G100" s="62">
        <f>E100-F100</f>
        <v>4</v>
      </c>
      <c r="H100" s="63">
        <f>F100/E100</f>
        <v>0.6</v>
      </c>
      <c r="I100" s="62">
        <v>10</v>
      </c>
      <c r="J100" s="61">
        <v>3</v>
      </c>
      <c r="K100" s="64">
        <f>I100-J100</f>
        <v>7</v>
      </c>
      <c r="L100" s="65">
        <f>J100/I100</f>
        <v>0.3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3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4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1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29</v>
      </c>
      <c r="G106" s="62">
        <f>E106-F106</f>
        <v>1</v>
      </c>
      <c r="H106" s="63">
        <f>F106/E106</f>
        <v>0.96666666666666667</v>
      </c>
      <c r="I106" s="62">
        <v>52</v>
      </c>
      <c r="J106" s="61">
        <v>31</v>
      </c>
      <c r="K106" s="64">
        <f>I106-J106</f>
        <v>21</v>
      </c>
      <c r="L106" s="65">
        <f>J106/I106</f>
        <v>0.59615384615384615</v>
      </c>
      <c r="M106" s="62"/>
      <c r="N106" s="61"/>
      <c r="O106" s="64"/>
      <c r="P106" s="63"/>
      <c r="Q106" s="62"/>
      <c r="R106" s="61"/>
      <c r="S106" s="64"/>
      <c r="T106" s="65"/>
      <c r="U106" s="66">
        <v>11</v>
      </c>
      <c r="V106" s="61">
        <v>23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7</v>
      </c>
      <c r="V107" s="61">
        <v>1</v>
      </c>
      <c r="W107" s="61"/>
      <c r="X107" s="67">
        <v>1</v>
      </c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2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18</v>
      </c>
      <c r="G109" s="62">
        <f t="shared" ref="G109:G111" si="32">E109-F109</f>
        <v>12</v>
      </c>
      <c r="H109" s="63">
        <f t="shared" ref="H109:H111" si="33">F109/E109</f>
        <v>0.6</v>
      </c>
      <c r="I109" s="62">
        <v>27</v>
      </c>
      <c r="J109" s="61">
        <v>16</v>
      </c>
      <c r="K109" s="64">
        <f t="shared" ref="K109:K111" si="34">I109-J109</f>
        <v>11</v>
      </c>
      <c r="L109" s="65">
        <f t="shared" ref="L109:L111" si="35">J109/I109</f>
        <v>0.59259259259259256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8</v>
      </c>
      <c r="G110" s="62">
        <f t="shared" si="32"/>
        <v>6</v>
      </c>
      <c r="H110" s="63">
        <f t="shared" si="33"/>
        <v>0.5714285714285714</v>
      </c>
      <c r="I110" s="62">
        <v>28</v>
      </c>
      <c r="J110" s="61">
        <v>3</v>
      </c>
      <c r="K110" s="64">
        <f t="shared" si="34"/>
        <v>25</v>
      </c>
      <c r="L110" s="65">
        <f t="shared" si="35"/>
        <v>0.10714285714285714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>
        <v>1</v>
      </c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>
        <v>2</v>
      </c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8</v>
      </c>
      <c r="G128" s="62">
        <f t="shared" ref="G128:G129" si="36">E128-F128</f>
        <v>6</v>
      </c>
      <c r="H128" s="63">
        <f t="shared" ref="H128:H129" si="37">F128/E128</f>
        <v>0.5714285714285714</v>
      </c>
      <c r="I128" s="62">
        <v>14</v>
      </c>
      <c r="J128" s="61">
        <v>3</v>
      </c>
      <c r="K128" s="64">
        <f>I128-J128</f>
        <v>11</v>
      </c>
      <c r="L128" s="65">
        <f>J128/I128</f>
        <v>0.21428571428571427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7</v>
      </c>
      <c r="G129" s="62">
        <f t="shared" si="36"/>
        <v>17</v>
      </c>
      <c r="H129" s="63">
        <f t="shared" si="37"/>
        <v>0.29166666666666669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>
        <v>2</v>
      </c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90</v>
      </c>
      <c r="G137" s="70">
        <f t="shared" ref="G137:G138" si="38">E137-F137</f>
        <v>66</v>
      </c>
      <c r="H137" s="71">
        <f t="shared" ref="H137:H138" si="39">F137/E137</f>
        <v>0.57692307692307687</v>
      </c>
      <c r="I137" s="70">
        <f>SUM(I83:I136)</f>
        <v>184</v>
      </c>
      <c r="J137" s="70">
        <f>SUM(J83:J136)</f>
        <v>62</v>
      </c>
      <c r="K137" s="72">
        <f t="shared" ref="K137:K138" si="40">I137-J137</f>
        <v>122</v>
      </c>
      <c r="L137" s="73">
        <f t="shared" ref="L137:L138" si="41">J137/I137</f>
        <v>0.33695652173913043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18</v>
      </c>
      <c r="V137" s="70">
        <f>SUM(V83:V136)</f>
        <v>49</v>
      </c>
      <c r="W137" s="70">
        <f>SUM(W83:W136)</f>
        <v>0</v>
      </c>
      <c r="X137" s="74">
        <f>SUM(X83:X136)</f>
        <v>4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9</v>
      </c>
      <c r="G138" s="78">
        <f t="shared" si="38"/>
        <v>6</v>
      </c>
      <c r="H138" s="79">
        <f t="shared" si="39"/>
        <v>0.6</v>
      </c>
      <c r="I138" s="78">
        <v>10</v>
      </c>
      <c r="J138" s="77">
        <v>3</v>
      </c>
      <c r="K138" s="80">
        <f t="shared" si="40"/>
        <v>7</v>
      </c>
      <c r="L138" s="81">
        <f t="shared" si="41"/>
        <v>0.3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3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4</v>
      </c>
      <c r="G141" s="87">
        <f>E141-F141</f>
        <v>6</v>
      </c>
      <c r="H141" s="88">
        <f>F141/E141</f>
        <v>0.4</v>
      </c>
      <c r="I141" s="87">
        <v>5</v>
      </c>
      <c r="J141" s="83">
        <v>2</v>
      </c>
      <c r="K141" s="89">
        <f>I141-J141</f>
        <v>3</v>
      </c>
      <c r="L141" s="90">
        <f>J141/I141</f>
        <v>0.4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>
        <v>1</v>
      </c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8</v>
      </c>
      <c r="K147" s="89">
        <f t="shared" ref="K147:K148" si="44">I147-J147</f>
        <v>2</v>
      </c>
      <c r="L147" s="90">
        <f t="shared" ref="L147:L148" si="45">J147/I147</f>
        <v>0.8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2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1</v>
      </c>
      <c r="G157" s="87">
        <f t="shared" ref="G157:G158" si="46">E157-F157</f>
        <v>5</v>
      </c>
      <c r="H157" s="88">
        <f t="shared" ref="H157:H158" si="47">F157/E157</f>
        <v>0.16666666666666666</v>
      </c>
      <c r="I157" s="87">
        <v>6</v>
      </c>
      <c r="J157" s="83">
        <v>3</v>
      </c>
      <c r="K157" s="89">
        <f t="shared" ref="K157:K158" si="48">I157-J157</f>
        <v>3</v>
      </c>
      <c r="L157" s="90">
        <f t="shared" ref="L157:L158" si="49">J157/I157</f>
        <v>0.5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0</v>
      </c>
      <c r="K158" s="89">
        <f t="shared" si="48"/>
        <v>10</v>
      </c>
      <c r="L158" s="90">
        <f t="shared" si="49"/>
        <v>0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>
        <v>1</v>
      </c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5</v>
      </c>
      <c r="G170" s="87">
        <f t="shared" ref="G170:G173" si="50">E170-F170</f>
        <v>5</v>
      </c>
      <c r="H170" s="88">
        <f t="shared" ref="H170:H173" si="51">F170/E170</f>
        <v>0.5</v>
      </c>
      <c r="I170" s="87">
        <v>5</v>
      </c>
      <c r="J170" s="83">
        <v>0</v>
      </c>
      <c r="K170" s="89">
        <f t="shared" ref="K170:K172" si="52">I170-J170</f>
        <v>5</v>
      </c>
      <c r="L170" s="90">
        <f t="shared" ref="L170:L172" si="53">J170/I170</f>
        <v>0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15</v>
      </c>
      <c r="G171" s="87">
        <f t="shared" si="50"/>
        <v>10</v>
      </c>
      <c r="H171" s="88">
        <f t="shared" si="51"/>
        <v>0.6</v>
      </c>
      <c r="I171" s="87">
        <v>20</v>
      </c>
      <c r="J171" s="83">
        <v>9</v>
      </c>
      <c r="K171" s="89">
        <f t="shared" si="52"/>
        <v>11</v>
      </c>
      <c r="L171" s="90">
        <f t="shared" si="53"/>
        <v>0.45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10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9</v>
      </c>
      <c r="G172" s="87">
        <f t="shared" si="50"/>
        <v>1</v>
      </c>
      <c r="H172" s="88">
        <f t="shared" si="51"/>
        <v>0.9</v>
      </c>
      <c r="I172" s="87">
        <v>10</v>
      </c>
      <c r="J172" s="83">
        <v>7</v>
      </c>
      <c r="K172" s="89">
        <f t="shared" si="52"/>
        <v>3</v>
      </c>
      <c r="L172" s="90">
        <f t="shared" si="53"/>
        <v>0.7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/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4</v>
      </c>
      <c r="G173" s="87">
        <f t="shared" si="50"/>
        <v>6</v>
      </c>
      <c r="H173" s="88">
        <f t="shared" si="51"/>
        <v>0.4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15</v>
      </c>
      <c r="K176" s="89">
        <f>I176-J176</f>
        <v>5</v>
      </c>
      <c r="L176" s="90">
        <f>J176/I176</f>
        <v>0.75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6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>
        <v>1</v>
      </c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6</v>
      </c>
      <c r="G179" s="87">
        <f>E179-F179</f>
        <v>6</v>
      </c>
      <c r="H179" s="88">
        <f>F179/E179</f>
        <v>0.5</v>
      </c>
      <c r="I179" s="87">
        <v>12</v>
      </c>
      <c r="J179" s="83">
        <v>9</v>
      </c>
      <c r="K179" s="89">
        <f>I179-J179</f>
        <v>3</v>
      </c>
      <c r="L179" s="90">
        <f>J179/I179</f>
        <v>0.75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1</v>
      </c>
      <c r="V179" s="83">
        <v>5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70</v>
      </c>
      <c r="G181" s="45">
        <f t="shared" ref="G181:G182" si="54">E181-F181</f>
        <v>78</v>
      </c>
      <c r="H181" s="10">
        <f t="shared" ref="H181:H182" si="55">F181/E181</f>
        <v>0.47297297297297297</v>
      </c>
      <c r="I181" s="45">
        <f>SUM(I138:I180)</f>
        <v>113</v>
      </c>
      <c r="J181" s="45">
        <f>SUM(J138:J180)</f>
        <v>58</v>
      </c>
      <c r="K181" s="9">
        <f t="shared" ref="K181:K182" si="56">I181-J181</f>
        <v>55</v>
      </c>
      <c r="L181" s="46">
        <f t="shared" ref="L181:L182" si="57">J181/I181</f>
        <v>0.51327433628318586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1</v>
      </c>
      <c r="S181" s="9">
        <f>Q181-R181</f>
        <v>19</v>
      </c>
      <c r="T181" s="46">
        <f>R181/Q181</f>
        <v>0.05</v>
      </c>
      <c r="U181" s="44">
        <f>SUM(U138:U180)</f>
        <v>5</v>
      </c>
      <c r="V181" s="45">
        <f>SUM(V138:V180)</f>
        <v>34</v>
      </c>
      <c r="W181" s="45">
        <f>SUM(W138:W180)</f>
        <v>2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7</v>
      </c>
      <c r="G182" s="96">
        <f t="shared" si="54"/>
        <v>23</v>
      </c>
      <c r="H182" s="97">
        <f t="shared" si="55"/>
        <v>0.23333333333333334</v>
      </c>
      <c r="I182" s="96">
        <v>40</v>
      </c>
      <c r="J182" s="95">
        <v>3</v>
      </c>
      <c r="K182" s="98">
        <f t="shared" si="56"/>
        <v>37</v>
      </c>
      <c r="L182" s="99">
        <f t="shared" si="57"/>
        <v>7.4999999999999997E-2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78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3</v>
      </c>
      <c r="G186" s="100">
        <f>E186-F186</f>
        <v>10</v>
      </c>
      <c r="H186" s="103">
        <f>F186/E186</f>
        <v>0.23076923076923078</v>
      </c>
      <c r="I186" s="100">
        <v>20</v>
      </c>
      <c r="J186" s="101">
        <v>8</v>
      </c>
      <c r="K186" s="102">
        <f>I186-J186</f>
        <v>12</v>
      </c>
      <c r="L186" s="104">
        <f>J186/I186</f>
        <v>0.4</v>
      </c>
      <c r="M186" s="100"/>
      <c r="N186" s="101"/>
      <c r="O186" s="102"/>
      <c r="P186" s="103"/>
      <c r="Q186" s="100"/>
      <c r="R186" s="101"/>
      <c r="S186" s="102"/>
      <c r="T186" s="104"/>
      <c r="U186" s="101">
        <v>1</v>
      </c>
      <c r="V186" s="101">
        <v>4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>
        <v>1</v>
      </c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18</v>
      </c>
      <c r="G191" s="100">
        <f t="shared" ref="G191:G192" si="58">E191-F191</f>
        <v>32</v>
      </c>
      <c r="H191" s="103">
        <f t="shared" ref="H191:H192" si="59">F191/E191</f>
        <v>0.36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42</v>
      </c>
      <c r="G192" s="100">
        <f t="shared" si="58"/>
        <v>24</v>
      </c>
      <c r="H192" s="103">
        <f t="shared" si="59"/>
        <v>0.63636363636363635</v>
      </c>
      <c r="I192" s="100">
        <v>96</v>
      </c>
      <c r="J192" s="101">
        <v>45</v>
      </c>
      <c r="K192" s="102">
        <f>I192-J192</f>
        <v>51</v>
      </c>
      <c r="L192" s="104">
        <f>J192/I192</f>
        <v>0.46875</v>
      </c>
      <c r="M192" s="100">
        <v>14</v>
      </c>
      <c r="N192" s="101">
        <v>0</v>
      </c>
      <c r="O192" s="102">
        <f>M192-N192</f>
        <v>14</v>
      </c>
      <c r="P192" s="103">
        <f>N192/M192</f>
        <v>0</v>
      </c>
      <c r="Q192" s="100"/>
      <c r="R192" s="101"/>
      <c r="S192" s="102"/>
      <c r="T192" s="104"/>
      <c r="U192" s="101">
        <v>7</v>
      </c>
      <c r="V192" s="101">
        <v>28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3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>
        <v>1</v>
      </c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2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10</v>
      </c>
      <c r="G216" s="100">
        <f>E216-F216</f>
        <v>0</v>
      </c>
      <c r="H216" s="103">
        <f>F216/E216</f>
        <v>1</v>
      </c>
      <c r="I216" s="100">
        <v>10</v>
      </c>
      <c r="J216" s="101">
        <v>1</v>
      </c>
      <c r="K216" s="102">
        <f>I216-J216</f>
        <v>9</v>
      </c>
      <c r="L216" s="104">
        <f>J216/I216</f>
        <v>0.1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0</v>
      </c>
      <c r="G218" s="100">
        <f>E218-F218</f>
        <v>1</v>
      </c>
      <c r="H218" s="103">
        <f>F218/E218</f>
        <v>0</v>
      </c>
      <c r="I218" s="100">
        <v>10</v>
      </c>
      <c r="J218" s="101">
        <v>6</v>
      </c>
      <c r="K218" s="102">
        <f>I218-J218</f>
        <v>4</v>
      </c>
      <c r="L218" s="104">
        <f>J218/I218</f>
        <v>0.6</v>
      </c>
      <c r="M218" s="100"/>
      <c r="N218" s="101"/>
      <c r="O218" s="102"/>
      <c r="P218" s="103"/>
      <c r="Q218" s="100"/>
      <c r="R218" s="101"/>
      <c r="S218" s="102"/>
      <c r="T218" s="104"/>
      <c r="U218" s="101">
        <v>1</v>
      </c>
      <c r="V218" s="101">
        <v>1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>
        <v>1</v>
      </c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2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6</v>
      </c>
      <c r="G226" s="100">
        <f>E226-F226</f>
        <v>4</v>
      </c>
      <c r="H226" s="103">
        <f>F226/E226</f>
        <v>0.6</v>
      </c>
      <c r="I226" s="100">
        <v>9</v>
      </c>
      <c r="J226" s="101">
        <v>3</v>
      </c>
      <c r="K226" s="102">
        <f>I226-J226</f>
        <v>6</v>
      </c>
      <c r="L226" s="104">
        <f>J226/I226</f>
        <v>0.33333333333333331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4</v>
      </c>
      <c r="K235" s="102">
        <f t="shared" ref="K235:K237" si="62">I235-J235</f>
        <v>56</v>
      </c>
      <c r="L235" s="104">
        <f t="shared" ref="L235:L237" si="63">J235/I235</f>
        <v>6.6666666666666666E-2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1</v>
      </c>
      <c r="G237" s="100">
        <f t="shared" si="60"/>
        <v>1</v>
      </c>
      <c r="H237" s="103">
        <f t="shared" si="61"/>
        <v>0.5</v>
      </c>
      <c r="I237" s="100">
        <v>4</v>
      </c>
      <c r="J237" s="101">
        <v>1</v>
      </c>
      <c r="K237" s="102">
        <f t="shared" si="62"/>
        <v>3</v>
      </c>
      <c r="L237" s="104">
        <f t="shared" si="63"/>
        <v>0.25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90</v>
      </c>
      <c r="G243" s="45">
        <f>E243-F243</f>
        <v>116</v>
      </c>
      <c r="H243" s="10">
        <f t="shared" ref="H243:H244" si="64">F243/E243</f>
        <v>0.43689320388349512</v>
      </c>
      <c r="I243" s="45">
        <f>SUM(I182:I242)</f>
        <v>263</v>
      </c>
      <c r="J243" s="45">
        <f>SUM(J182:J242)</f>
        <v>71</v>
      </c>
      <c r="K243" s="45">
        <f>I243-J243</f>
        <v>192</v>
      </c>
      <c r="L243" s="46">
        <f t="shared" ref="L243:L244" si="65">J243/I243</f>
        <v>0.26996197718631176</v>
      </c>
      <c r="M243" s="45">
        <f>SUM(M182:M242)</f>
        <v>15</v>
      </c>
      <c r="N243" s="45">
        <f>SUM(N182:N242)</f>
        <v>0</v>
      </c>
      <c r="O243" s="45">
        <f>M243-N243</f>
        <v>15</v>
      </c>
      <c r="P243" s="10">
        <f t="shared" ref="P243:P244" si="66">N243/M243</f>
        <v>0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11</v>
      </c>
      <c r="V243" s="45">
        <f>SUM(V182:V242)</f>
        <v>126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1070</v>
      </c>
      <c r="F244" s="108">
        <f>F82+F137+F181+F243</f>
        <v>662</v>
      </c>
      <c r="G244" s="108">
        <f>G82+G137+G181+G243</f>
        <v>408</v>
      </c>
      <c r="H244" s="109">
        <f t="shared" si="64"/>
        <v>0.61869158878504671</v>
      </c>
      <c r="I244" s="108">
        <f>I82+I137+I181+I243</f>
        <v>1314</v>
      </c>
      <c r="J244" s="108">
        <f>J82+J137+J181+J243</f>
        <v>533</v>
      </c>
      <c r="K244" s="108">
        <f>K82+K137+K181+K243</f>
        <v>781</v>
      </c>
      <c r="L244" s="110">
        <f t="shared" si="65"/>
        <v>0.4056316590563166</v>
      </c>
      <c r="M244" s="108">
        <f>M82+M137+M181+M243</f>
        <v>44</v>
      </c>
      <c r="N244" s="108">
        <f>N82+N137+N181+N243</f>
        <v>9</v>
      </c>
      <c r="O244" s="108">
        <f>O82+O137+O181+O243</f>
        <v>35</v>
      </c>
      <c r="P244" s="109">
        <f t="shared" si="66"/>
        <v>0.20454545454545456</v>
      </c>
      <c r="Q244" s="108">
        <f>Q82+Q137+Q181+Q243</f>
        <v>59</v>
      </c>
      <c r="R244" s="108">
        <f>R82+R137+R181+R243</f>
        <v>5</v>
      </c>
      <c r="S244" s="108">
        <f>S82+S137+S181+S243</f>
        <v>54</v>
      </c>
      <c r="T244" s="110">
        <f t="shared" si="67"/>
        <v>8.4745762711864403E-2</v>
      </c>
      <c r="U244" s="107">
        <f>U82+U137+U181+U243</f>
        <v>43</v>
      </c>
      <c r="V244" s="108">
        <f>V82+V137+V181+V243</f>
        <v>241</v>
      </c>
      <c r="W244" s="108">
        <f>W82+W137+W181+W243</f>
        <v>3</v>
      </c>
      <c r="X244" s="111">
        <f>X82+X137+X181+X243</f>
        <v>15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494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560</v>
      </c>
      <c r="F256" s="117">
        <f>F82</f>
        <v>412</v>
      </c>
      <c r="G256" s="116">
        <f>G82</f>
        <v>148</v>
      </c>
      <c r="H256" s="118">
        <f t="shared" ref="H256:H257" si="68">F256/E256</f>
        <v>0.73571428571428577</v>
      </c>
      <c r="I256" s="116">
        <f t="shared" ref="I256:O256" si="69">(I82)</f>
        <v>754</v>
      </c>
      <c r="J256" s="117">
        <f t="shared" si="69"/>
        <v>342</v>
      </c>
      <c r="K256" s="116">
        <f t="shared" si="69"/>
        <v>412</v>
      </c>
      <c r="L256" s="118">
        <f t="shared" si="69"/>
        <v>0.45358090185676392</v>
      </c>
      <c r="M256" s="116">
        <f t="shared" si="69"/>
        <v>16</v>
      </c>
      <c r="N256" s="117">
        <f t="shared" si="69"/>
        <v>8</v>
      </c>
      <c r="O256" s="116">
        <f t="shared" si="69"/>
        <v>8</v>
      </c>
      <c r="P256" s="118">
        <f t="shared" ref="P256:X256" si="70">P82</f>
        <v>0.5</v>
      </c>
      <c r="Q256" s="116">
        <f t="shared" si="70"/>
        <v>22</v>
      </c>
      <c r="R256" s="117">
        <f t="shared" si="70"/>
        <v>4</v>
      </c>
      <c r="S256" s="116">
        <f t="shared" si="70"/>
        <v>18</v>
      </c>
      <c r="T256" s="118">
        <f t="shared" si="70"/>
        <v>0.18181818181818182</v>
      </c>
      <c r="U256" s="119">
        <f t="shared" si="70"/>
        <v>9</v>
      </c>
      <c r="V256" s="119">
        <f t="shared" si="70"/>
        <v>32</v>
      </c>
      <c r="W256" s="119">
        <f t="shared" si="70"/>
        <v>1</v>
      </c>
      <c r="X256" s="120">
        <f t="shared" si="70"/>
        <v>10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90</v>
      </c>
      <c r="G257" s="121">
        <f>G137</f>
        <v>66</v>
      </c>
      <c r="H257" s="123">
        <f t="shared" si="68"/>
        <v>0.57692307692307687</v>
      </c>
      <c r="I257" s="121">
        <f>I137</f>
        <v>184</v>
      </c>
      <c r="J257" s="122">
        <f>J137</f>
        <v>62</v>
      </c>
      <c r="K257" s="121">
        <f>K137</f>
        <v>122</v>
      </c>
      <c r="L257" s="123">
        <f>L137</f>
        <v>0.33695652173913043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18</v>
      </c>
      <c r="V257" s="122">
        <f t="shared" si="71"/>
        <v>49</v>
      </c>
      <c r="W257" s="122">
        <f t="shared" si="71"/>
        <v>0</v>
      </c>
      <c r="X257" s="124">
        <f t="shared" si="71"/>
        <v>4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70</v>
      </c>
      <c r="G258" s="125">
        <f t="shared" si="72"/>
        <v>78</v>
      </c>
      <c r="H258" s="127">
        <f t="shared" si="72"/>
        <v>0.47297297297297297</v>
      </c>
      <c r="I258" s="125">
        <f t="shared" si="72"/>
        <v>113</v>
      </c>
      <c r="J258" s="126">
        <f t="shared" si="72"/>
        <v>58</v>
      </c>
      <c r="K258" s="125">
        <f t="shared" si="72"/>
        <v>55</v>
      </c>
      <c r="L258" s="127">
        <f t="shared" si="72"/>
        <v>0.51327433628318586</v>
      </c>
      <c r="M258" s="125">
        <f t="shared" si="72"/>
        <v>11</v>
      </c>
      <c r="N258" s="126">
        <f t="shared" si="72"/>
        <v>0</v>
      </c>
      <c r="O258" s="125">
        <f t="shared" si="72"/>
        <v>11</v>
      </c>
      <c r="P258" s="127">
        <f t="shared" si="72"/>
        <v>0</v>
      </c>
      <c r="Q258" s="125">
        <f t="shared" si="72"/>
        <v>20</v>
      </c>
      <c r="R258" s="126">
        <f t="shared" si="72"/>
        <v>1</v>
      </c>
      <c r="S258" s="125">
        <f t="shared" si="72"/>
        <v>19</v>
      </c>
      <c r="T258" s="127">
        <f t="shared" si="72"/>
        <v>0.05</v>
      </c>
      <c r="U258" s="128">
        <f t="shared" si="72"/>
        <v>5</v>
      </c>
      <c r="V258" s="128">
        <f t="shared" si="72"/>
        <v>34</v>
      </c>
      <c r="W258" s="128">
        <f t="shared" si="72"/>
        <v>2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90</v>
      </c>
      <c r="G259" s="130">
        <f t="shared" ref="G259:G260" si="75">G243</f>
        <v>116</v>
      </c>
      <c r="H259" s="132">
        <f t="shared" ref="H259:H260" si="76">H243</f>
        <v>0.43689320388349512</v>
      </c>
      <c r="I259" s="130">
        <f t="shared" ref="I259:I260" si="77">I243</f>
        <v>263</v>
      </c>
      <c r="J259" s="131">
        <f t="shared" ref="J259:J260" si="78">J243</f>
        <v>71</v>
      </c>
      <c r="K259" s="130">
        <f t="shared" ref="K259:K260" si="79">K243</f>
        <v>192</v>
      </c>
      <c r="L259" s="132">
        <f t="shared" ref="L259:L260" si="80">L243</f>
        <v>0.26996197718631176</v>
      </c>
      <c r="M259" s="130">
        <f t="shared" ref="M259:M260" si="81">M243</f>
        <v>15</v>
      </c>
      <c r="N259" s="131">
        <f t="shared" ref="N259:N260" si="82">N243</f>
        <v>0</v>
      </c>
      <c r="O259" s="130">
        <f t="shared" ref="O259:O260" si="83">O243</f>
        <v>15</v>
      </c>
      <c r="P259" s="132">
        <f t="shared" ref="P259:P260" si="84">P243</f>
        <v>0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11</v>
      </c>
      <c r="V259" s="131">
        <f t="shared" ref="V259:V260" si="90">V243</f>
        <v>126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1070</v>
      </c>
      <c r="F260" s="134">
        <f t="shared" si="74"/>
        <v>662</v>
      </c>
      <c r="G260" s="134">
        <f t="shared" si="75"/>
        <v>408</v>
      </c>
      <c r="H260" s="135">
        <f t="shared" si="76"/>
        <v>0.61869158878504671</v>
      </c>
      <c r="I260" s="134">
        <f t="shared" si="77"/>
        <v>1314</v>
      </c>
      <c r="J260" s="134">
        <f t="shared" si="78"/>
        <v>533</v>
      </c>
      <c r="K260" s="134">
        <f t="shared" si="79"/>
        <v>781</v>
      </c>
      <c r="L260" s="135">
        <f t="shared" si="80"/>
        <v>0.4056316590563166</v>
      </c>
      <c r="M260" s="134">
        <f t="shared" si="81"/>
        <v>44</v>
      </c>
      <c r="N260" s="134">
        <f t="shared" si="82"/>
        <v>9</v>
      </c>
      <c r="O260" s="134">
        <f t="shared" si="83"/>
        <v>35</v>
      </c>
      <c r="P260" s="135">
        <f t="shared" si="84"/>
        <v>0.20454545454545456</v>
      </c>
      <c r="Q260" s="134">
        <f t="shared" si="85"/>
        <v>59</v>
      </c>
      <c r="R260" s="134">
        <f t="shared" si="86"/>
        <v>5</v>
      </c>
      <c r="S260" s="134">
        <f t="shared" si="87"/>
        <v>54</v>
      </c>
      <c r="T260" s="135">
        <f t="shared" si="88"/>
        <v>8.4745762711864403E-2</v>
      </c>
      <c r="U260" s="134">
        <f t="shared" si="89"/>
        <v>43</v>
      </c>
      <c r="V260" s="134">
        <f t="shared" si="90"/>
        <v>241</v>
      </c>
      <c r="W260" s="134">
        <f t="shared" si="91"/>
        <v>3</v>
      </c>
      <c r="X260" s="136">
        <f t="shared" si="92"/>
        <v>15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576</v>
      </c>
      <c r="F268" s="117">
        <f t="shared" ref="F268:F272" si="94">F256+N256</f>
        <v>420</v>
      </c>
      <c r="G268" s="116">
        <f t="shared" ref="G268:G272" si="95">G256+O256</f>
        <v>156</v>
      </c>
      <c r="H268" s="118">
        <f t="shared" ref="H268:H272" si="96">F268/E268</f>
        <v>0.72916666666666663</v>
      </c>
      <c r="I268" s="116">
        <f t="shared" ref="I268:I272" si="97">I256+Q256</f>
        <v>776</v>
      </c>
      <c r="J268" s="117">
        <f t="shared" ref="J268:J272" si="98">J256+R256</f>
        <v>346</v>
      </c>
      <c r="K268" s="116">
        <f t="shared" ref="K268:K272" si="99">K256+S256</f>
        <v>430</v>
      </c>
      <c r="L268" s="137">
        <f t="shared" ref="L268:L272" si="100">J268/I268</f>
        <v>0.44587628865979384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91</v>
      </c>
      <c r="G269" s="138">
        <f t="shared" si="95"/>
        <v>67</v>
      </c>
      <c r="H269" s="140">
        <f t="shared" si="96"/>
        <v>0.57594936708860756</v>
      </c>
      <c r="I269" s="138">
        <f t="shared" si="97"/>
        <v>187</v>
      </c>
      <c r="J269" s="139">
        <f t="shared" si="98"/>
        <v>62</v>
      </c>
      <c r="K269" s="138">
        <f t="shared" si="99"/>
        <v>125</v>
      </c>
      <c r="L269" s="141">
        <f t="shared" si="100"/>
        <v>0.33155080213903743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70</v>
      </c>
      <c r="G270" s="125">
        <f t="shared" si="95"/>
        <v>89</v>
      </c>
      <c r="H270" s="127">
        <f t="shared" si="96"/>
        <v>0.44025157232704404</v>
      </c>
      <c r="I270" s="125">
        <f t="shared" si="97"/>
        <v>133</v>
      </c>
      <c r="J270" s="126">
        <f t="shared" si="98"/>
        <v>59</v>
      </c>
      <c r="K270" s="125">
        <f t="shared" si="99"/>
        <v>74</v>
      </c>
      <c r="L270" s="142">
        <f t="shared" si="100"/>
        <v>0.44360902255639095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90</v>
      </c>
      <c r="G271" s="130">
        <f t="shared" si="95"/>
        <v>131</v>
      </c>
      <c r="H271" s="132">
        <f t="shared" si="96"/>
        <v>0.40723981900452488</v>
      </c>
      <c r="I271" s="130">
        <f t="shared" si="97"/>
        <v>277</v>
      </c>
      <c r="J271" s="131">
        <f t="shared" si="98"/>
        <v>71</v>
      </c>
      <c r="K271" s="130">
        <f t="shared" si="99"/>
        <v>206</v>
      </c>
      <c r="L271" s="143">
        <f t="shared" si="100"/>
        <v>0.2563176895306859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1114</v>
      </c>
      <c r="F272" s="134">
        <f t="shared" si="94"/>
        <v>671</v>
      </c>
      <c r="G272" s="144">
        <f t="shared" si="95"/>
        <v>443</v>
      </c>
      <c r="H272" s="145">
        <f t="shared" si="96"/>
        <v>0.60233393177737882</v>
      </c>
      <c r="I272" s="144">
        <f t="shared" si="97"/>
        <v>1373</v>
      </c>
      <c r="J272" s="134">
        <f t="shared" si="98"/>
        <v>538</v>
      </c>
      <c r="K272" s="144">
        <f t="shared" si="99"/>
        <v>835</v>
      </c>
      <c r="L272" s="146">
        <f t="shared" si="100"/>
        <v>0.39184268026219954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44092</v>
      </c>
      <c r="F278" s="149">
        <v>44093</v>
      </c>
      <c r="G278" s="149">
        <v>44094</v>
      </c>
      <c r="H278" s="149">
        <v>44095</v>
      </c>
      <c r="I278" s="149">
        <v>44096</v>
      </c>
      <c r="J278" s="149">
        <v>44097</v>
      </c>
      <c r="K278" s="149">
        <v>44098</v>
      </c>
      <c r="L278" s="149">
        <v>44099</v>
      </c>
      <c r="M278" s="149">
        <v>44100</v>
      </c>
      <c r="N278" s="149">
        <v>44101</v>
      </c>
      <c r="O278" s="149">
        <v>44102</v>
      </c>
      <c r="P278" s="149">
        <v>44103</v>
      </c>
      <c r="Q278" s="149">
        <v>44104</v>
      </c>
      <c r="R278" s="149">
        <v>44105</v>
      </c>
      <c r="S278" s="149">
        <v>44106</v>
      </c>
      <c r="T278" s="149">
        <v>44107</v>
      </c>
      <c r="U278" s="149">
        <v>44108</v>
      </c>
      <c r="V278" s="149">
        <v>44109</v>
      </c>
      <c r="W278" s="149">
        <v>44110</v>
      </c>
      <c r="X278" s="149">
        <v>44111</v>
      </c>
      <c r="Y278" s="149">
        <v>44112</v>
      </c>
      <c r="Z278" s="149">
        <v>44113</v>
      </c>
      <c r="AA278" s="149">
        <v>44114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0.85</v>
      </c>
      <c r="F279" s="151">
        <v>0.85</v>
      </c>
      <c r="G279" s="151">
        <v>0.84</v>
      </c>
      <c r="H279" s="151">
        <v>0.83</v>
      </c>
      <c r="I279" s="151">
        <v>0.82</v>
      </c>
      <c r="J279" s="151">
        <v>0.82</v>
      </c>
      <c r="K279" s="151">
        <v>0.81</v>
      </c>
      <c r="L279" s="151">
        <v>0.8</v>
      </c>
      <c r="M279" s="151">
        <v>0.8</v>
      </c>
      <c r="N279" s="151">
        <v>0.79</v>
      </c>
      <c r="O279" s="151">
        <v>0.79</v>
      </c>
      <c r="P279" s="151">
        <v>0.79</v>
      </c>
      <c r="Q279" s="151">
        <v>0.8</v>
      </c>
      <c r="R279" s="151">
        <v>0.8</v>
      </c>
      <c r="S279" s="151">
        <v>0.8</v>
      </c>
      <c r="T279" s="151">
        <v>0.79</v>
      </c>
      <c r="U279" s="151">
        <v>0.79</v>
      </c>
      <c r="V279" s="151">
        <v>0.78</v>
      </c>
      <c r="W279" s="151">
        <v>0.77</v>
      </c>
      <c r="X279" s="151">
        <v>0.76</v>
      </c>
      <c r="Y279" s="151">
        <v>0.75</v>
      </c>
      <c r="Z279" s="151">
        <v>0.74</v>
      </c>
      <c r="AA279" s="151">
        <v>0.73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0.52</v>
      </c>
      <c r="F280" s="153">
        <v>0.52</v>
      </c>
      <c r="G280" s="153">
        <v>0.51</v>
      </c>
      <c r="H280" s="153">
        <v>0.51</v>
      </c>
      <c r="I280" s="153">
        <v>0.51</v>
      </c>
      <c r="J280" s="153">
        <v>0.51</v>
      </c>
      <c r="K280" s="153">
        <v>0.5</v>
      </c>
      <c r="L280" s="153">
        <v>0.49</v>
      </c>
      <c r="M280" s="153">
        <v>0.49</v>
      </c>
      <c r="N280" s="153">
        <v>0.49</v>
      </c>
      <c r="O280" s="153">
        <v>0.49</v>
      </c>
      <c r="P280" s="153">
        <v>0.48</v>
      </c>
      <c r="Q280" s="153">
        <v>0.48</v>
      </c>
      <c r="R280" s="153">
        <v>0.49</v>
      </c>
      <c r="S280" s="153">
        <v>0.49</v>
      </c>
      <c r="T280" s="153">
        <v>0.49</v>
      </c>
      <c r="U280" s="153">
        <v>0.48</v>
      </c>
      <c r="V280" s="153">
        <v>0.47</v>
      </c>
      <c r="W280" s="153">
        <v>0.47</v>
      </c>
      <c r="X280" s="153">
        <v>0.46</v>
      </c>
      <c r="Y280" s="153">
        <v>0.46</v>
      </c>
      <c r="Z280" s="153">
        <v>0.46</v>
      </c>
      <c r="AA280" s="153">
        <v>0.46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0.5</v>
      </c>
      <c r="F281" s="153">
        <v>0.5</v>
      </c>
      <c r="G281" s="153">
        <v>0.53</v>
      </c>
      <c r="H281" s="153">
        <v>0.57999999999999996</v>
      </c>
      <c r="I281" s="153">
        <v>0.60000000000000009</v>
      </c>
      <c r="J281" s="153">
        <v>0.64</v>
      </c>
      <c r="K281" s="153">
        <v>0.67</v>
      </c>
      <c r="L281" s="153">
        <v>0.68</v>
      </c>
      <c r="M281" s="153">
        <v>0.7</v>
      </c>
      <c r="N281" s="153">
        <v>0.69</v>
      </c>
      <c r="O281" s="153">
        <v>0.68</v>
      </c>
      <c r="P281" s="153">
        <v>0.63</v>
      </c>
      <c r="Q281" s="153">
        <v>0.59</v>
      </c>
      <c r="R281" s="153">
        <v>0.60000000000000009</v>
      </c>
      <c r="S281" s="153">
        <v>0.63</v>
      </c>
      <c r="T281" s="153">
        <v>0.64</v>
      </c>
      <c r="U281" s="153">
        <v>0.66</v>
      </c>
      <c r="V281" s="153">
        <v>0.63</v>
      </c>
      <c r="W281" s="153">
        <v>0.65</v>
      </c>
      <c r="X281" s="153">
        <v>0.63</v>
      </c>
      <c r="Y281" s="153">
        <v>0.61</v>
      </c>
      <c r="Z281" s="153">
        <v>0.57000000000000006</v>
      </c>
      <c r="AA281" s="153">
        <v>0.54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0.31</v>
      </c>
      <c r="F282" s="155">
        <v>0.35</v>
      </c>
      <c r="G282" s="155">
        <v>0.38</v>
      </c>
      <c r="H282" s="155">
        <v>0.4</v>
      </c>
      <c r="I282" s="155">
        <v>0.43</v>
      </c>
      <c r="J282" s="155">
        <v>0.4</v>
      </c>
      <c r="K282" s="155">
        <v>0.36</v>
      </c>
      <c r="L282" s="155">
        <v>0.35</v>
      </c>
      <c r="M282" s="155">
        <v>0.34</v>
      </c>
      <c r="N282" s="155">
        <v>0.34</v>
      </c>
      <c r="O282" s="155">
        <v>0.36</v>
      </c>
      <c r="P282" s="155">
        <v>0.34</v>
      </c>
      <c r="Q282" s="155">
        <v>0.36</v>
      </c>
      <c r="R282" s="155">
        <v>0.37</v>
      </c>
      <c r="S282" s="155">
        <v>0.4</v>
      </c>
      <c r="T282" s="155">
        <v>0.4</v>
      </c>
      <c r="U282" s="155">
        <v>0.4</v>
      </c>
      <c r="V282" s="155">
        <v>0.38</v>
      </c>
      <c r="W282" s="155">
        <v>0.4</v>
      </c>
      <c r="X282" s="155">
        <v>0.42</v>
      </c>
      <c r="Y282" s="155">
        <v>0.44</v>
      </c>
      <c r="Z282" s="155">
        <v>0.44</v>
      </c>
      <c r="AA282" s="155">
        <v>0.4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0.66</v>
      </c>
      <c r="F283" s="157">
        <v>0.66</v>
      </c>
      <c r="G283" s="157">
        <v>0.65</v>
      </c>
      <c r="H283" s="157">
        <v>0.66</v>
      </c>
      <c r="I283" s="157">
        <v>0.65</v>
      </c>
      <c r="J283" s="157">
        <v>0.65</v>
      </c>
      <c r="K283" s="157">
        <v>0.64</v>
      </c>
      <c r="L283" s="157">
        <v>0.63</v>
      </c>
      <c r="M283" s="157">
        <v>0.63</v>
      </c>
      <c r="N283" s="157">
        <v>0.62</v>
      </c>
      <c r="O283" s="157">
        <v>0.61</v>
      </c>
      <c r="P283" s="157">
        <v>0.61</v>
      </c>
      <c r="Q283" s="157">
        <v>0.61</v>
      </c>
      <c r="R283" s="157">
        <v>0.61</v>
      </c>
      <c r="S283" s="157">
        <v>0.60000000000000009</v>
      </c>
      <c r="T283" s="157">
        <v>0.60000000000000009</v>
      </c>
      <c r="U283" s="157">
        <v>0.59</v>
      </c>
      <c r="V283" s="157">
        <v>0.59</v>
      </c>
      <c r="W283" s="157">
        <v>0.57999999999999996</v>
      </c>
      <c r="X283" s="157">
        <v>0.57999999999999996</v>
      </c>
      <c r="Y283" s="157">
        <v>0.57999999999999996</v>
      </c>
      <c r="Z283" s="157">
        <v>0.57000000000000006</v>
      </c>
      <c r="AA283" s="157">
        <v>0.57999999999999996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0.47</v>
      </c>
      <c r="F284" s="157">
        <v>0.46</v>
      </c>
      <c r="G284" s="157">
        <v>0.46</v>
      </c>
      <c r="H284" s="157">
        <v>0.46</v>
      </c>
      <c r="I284" s="157">
        <v>0.46</v>
      </c>
      <c r="J284" s="157">
        <v>0.46</v>
      </c>
      <c r="K284" s="157">
        <v>0.46</v>
      </c>
      <c r="L284" s="157">
        <v>0.46</v>
      </c>
      <c r="M284" s="157">
        <v>0.48</v>
      </c>
      <c r="N284" s="157">
        <v>0.49</v>
      </c>
      <c r="O284" s="157">
        <v>0.49</v>
      </c>
      <c r="P284" s="157">
        <v>0.49</v>
      </c>
      <c r="Q284" s="157">
        <v>0.5</v>
      </c>
      <c r="R284" s="157">
        <v>0.5</v>
      </c>
      <c r="S284" s="157">
        <v>0.5</v>
      </c>
      <c r="T284" s="157">
        <v>0.5</v>
      </c>
      <c r="U284" s="157">
        <v>0.5</v>
      </c>
      <c r="V284" s="157">
        <v>0.49</v>
      </c>
      <c r="W284" s="157">
        <v>0.49</v>
      </c>
      <c r="X284" s="157">
        <v>0.49</v>
      </c>
      <c r="Y284" s="157">
        <v>0.47</v>
      </c>
      <c r="Z284" s="157">
        <v>0.46</v>
      </c>
      <c r="AA284" s="157">
        <v>0.43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7.0000000000000007E-2</v>
      </c>
      <c r="F285" s="157">
        <v>0</v>
      </c>
      <c r="G285" s="157">
        <v>7.0000000000000007E-2</v>
      </c>
      <c r="H285" s="157">
        <v>7.0000000000000007E-2</v>
      </c>
      <c r="I285" s="157">
        <v>0.14000000000000001</v>
      </c>
      <c r="J285" s="157">
        <v>0.21</v>
      </c>
      <c r="K285" s="157">
        <v>0.28999999999999998</v>
      </c>
      <c r="L285" s="157">
        <v>0.36</v>
      </c>
      <c r="M285" s="157">
        <v>0.43</v>
      </c>
      <c r="N285" s="157">
        <v>0.43</v>
      </c>
      <c r="O285" s="157">
        <v>0.5</v>
      </c>
      <c r="P285" s="157">
        <v>0.5</v>
      </c>
      <c r="Q285" s="157">
        <v>0.5</v>
      </c>
      <c r="R285" s="157">
        <v>0.5</v>
      </c>
      <c r="S285" s="157">
        <v>0.5</v>
      </c>
      <c r="T285" s="157">
        <v>0.5</v>
      </c>
      <c r="U285" s="157">
        <v>0.5</v>
      </c>
      <c r="V285" s="157">
        <v>0.5</v>
      </c>
      <c r="W285" s="157">
        <v>0.43</v>
      </c>
      <c r="X285" s="157">
        <v>0.36</v>
      </c>
      <c r="Y285" s="157">
        <v>0.36</v>
      </c>
      <c r="Z285" s="157">
        <v>0.36</v>
      </c>
      <c r="AA285" s="157">
        <v>0.36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0.05</v>
      </c>
      <c r="F286" s="157">
        <v>0.05</v>
      </c>
      <c r="G286" s="157">
        <v>0.05</v>
      </c>
      <c r="H286" s="157">
        <v>0.1</v>
      </c>
      <c r="I286" s="157">
        <v>0.1</v>
      </c>
      <c r="J286" s="157">
        <v>0.1</v>
      </c>
      <c r="K286" s="157">
        <v>0.14000000000000001</v>
      </c>
      <c r="L286" s="157">
        <v>0.24</v>
      </c>
      <c r="M286" s="157">
        <v>0.33</v>
      </c>
      <c r="N286" s="157">
        <v>0.33</v>
      </c>
      <c r="O286" s="157">
        <v>0.28999999999999998</v>
      </c>
      <c r="P286" s="157">
        <v>0.28999999999999998</v>
      </c>
      <c r="Q286" s="157">
        <v>0.28999999999999998</v>
      </c>
      <c r="R286" s="157">
        <v>0.24</v>
      </c>
      <c r="S286" s="157">
        <v>0.14000000000000001</v>
      </c>
      <c r="T286" s="157">
        <v>0.05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0.49</v>
      </c>
      <c r="F287" s="159">
        <v>0.49</v>
      </c>
      <c r="G287" s="159">
        <v>0.48</v>
      </c>
      <c r="H287" s="159">
        <v>0.48</v>
      </c>
      <c r="I287" s="159">
        <v>0.49</v>
      </c>
      <c r="J287" s="159">
        <v>0.5</v>
      </c>
      <c r="K287" s="159">
        <v>0.51</v>
      </c>
      <c r="L287" s="159">
        <v>0.52</v>
      </c>
      <c r="M287" s="159">
        <v>0.52</v>
      </c>
      <c r="N287" s="159">
        <v>0.51</v>
      </c>
      <c r="O287" s="159">
        <v>0.51</v>
      </c>
      <c r="P287" s="159">
        <v>0.51</v>
      </c>
      <c r="Q287" s="159">
        <v>0.5</v>
      </c>
      <c r="R287" s="159">
        <v>0.5</v>
      </c>
      <c r="S287" s="159">
        <v>0.49</v>
      </c>
      <c r="T287" s="159">
        <v>0.49</v>
      </c>
      <c r="U287" s="159">
        <v>0.48</v>
      </c>
      <c r="V287" s="159">
        <v>0.48</v>
      </c>
      <c r="W287" s="159">
        <v>0.46</v>
      </c>
      <c r="X287" s="159">
        <v>0.46</v>
      </c>
      <c r="Y287" s="159">
        <v>0.45</v>
      </c>
      <c r="Z287" s="159">
        <v>0.45</v>
      </c>
      <c r="AA287" s="159">
        <v>0.45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0.28000000000000003</v>
      </c>
      <c r="F288" s="161">
        <v>0.27</v>
      </c>
      <c r="G288" s="161">
        <v>0.26</v>
      </c>
      <c r="H288" s="161">
        <v>0.25</v>
      </c>
      <c r="I288" s="161">
        <v>0.24</v>
      </c>
      <c r="J288" s="161">
        <v>0.22</v>
      </c>
      <c r="K288" s="161">
        <v>0.21</v>
      </c>
      <c r="L288" s="161">
        <v>0.2</v>
      </c>
      <c r="M288" s="161">
        <v>0.2</v>
      </c>
      <c r="N288" s="161">
        <v>0.19</v>
      </c>
      <c r="O288" s="161">
        <v>0.19</v>
      </c>
      <c r="P288" s="161">
        <v>0.2</v>
      </c>
      <c r="Q288" s="161">
        <v>0.2</v>
      </c>
      <c r="R288" s="161">
        <v>0.24</v>
      </c>
      <c r="S288" s="161">
        <v>0.28000000000000003</v>
      </c>
      <c r="T288" s="161">
        <v>0.32</v>
      </c>
      <c r="U288" s="161">
        <v>0.36</v>
      </c>
      <c r="V288" s="161">
        <v>0.4</v>
      </c>
      <c r="W288" s="161">
        <v>0.45</v>
      </c>
      <c r="X288" s="161">
        <v>0.5</v>
      </c>
      <c r="Y288" s="161">
        <v>0.5</v>
      </c>
      <c r="Z288" s="161">
        <v>0.52</v>
      </c>
      <c r="AA288" s="161">
        <v>0.52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</v>
      </c>
      <c r="F289" s="161">
        <v>0.12</v>
      </c>
      <c r="G289" s="161">
        <v>0.12</v>
      </c>
      <c r="H289" s="161">
        <v>0.12</v>
      </c>
      <c r="I289" s="161">
        <v>0.13</v>
      </c>
      <c r="J289" s="161">
        <v>0.13</v>
      </c>
      <c r="K289" s="161">
        <v>0.21</v>
      </c>
      <c r="L289" s="161">
        <v>0.19</v>
      </c>
      <c r="M289" s="161">
        <v>0.17</v>
      </c>
      <c r="N289" s="161">
        <v>0.16</v>
      </c>
      <c r="O289" s="161">
        <v>0.13</v>
      </c>
      <c r="P289" s="161">
        <v>0.13</v>
      </c>
      <c r="Q289" s="161">
        <v>0.14000000000000001</v>
      </c>
      <c r="R289" s="161">
        <v>0.08</v>
      </c>
      <c r="S289" s="161">
        <v>0.1</v>
      </c>
      <c r="T289" s="161">
        <v>0.12</v>
      </c>
      <c r="U289" s="161">
        <v>0.13</v>
      </c>
      <c r="V289" s="161">
        <v>0.14000000000000001</v>
      </c>
      <c r="W289" s="161">
        <v>0.13</v>
      </c>
      <c r="X289" s="161">
        <v>0.12</v>
      </c>
      <c r="Y289" s="161">
        <v>0.09</v>
      </c>
      <c r="Z289" s="161">
        <v>0.06</v>
      </c>
      <c r="AA289" s="161">
        <v>0.05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0.16</v>
      </c>
      <c r="F290" s="163">
        <v>0.14000000000000001</v>
      </c>
      <c r="G290" s="163">
        <v>0.14000000000000001</v>
      </c>
      <c r="H290" s="163">
        <v>0.14000000000000001</v>
      </c>
      <c r="I290" s="163">
        <v>0.13</v>
      </c>
      <c r="J290" s="163">
        <v>0.14000000000000001</v>
      </c>
      <c r="K290" s="163">
        <v>0.13</v>
      </c>
      <c r="L290" s="163">
        <v>0.12</v>
      </c>
      <c r="M290" s="163">
        <v>0.13</v>
      </c>
      <c r="N290" s="163">
        <v>0.11</v>
      </c>
      <c r="O290" s="163">
        <v>0.1</v>
      </c>
      <c r="P290" s="163">
        <v>0.1</v>
      </c>
      <c r="Q290" s="163">
        <v>0.08</v>
      </c>
      <c r="R290" s="163">
        <v>0.08</v>
      </c>
      <c r="S290" s="163">
        <v>0.08</v>
      </c>
      <c r="T290" s="163">
        <v>0.08</v>
      </c>
      <c r="U290" s="163">
        <v>0.09</v>
      </c>
      <c r="V290" s="163">
        <v>0.1</v>
      </c>
      <c r="W290" s="163">
        <v>0.1</v>
      </c>
      <c r="X290" s="163">
        <v>0.1</v>
      </c>
      <c r="Y290" s="163">
        <v>0.45</v>
      </c>
      <c r="Z290" s="163">
        <v>0.1</v>
      </c>
      <c r="AA290" s="163">
        <v>0.09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0.65</v>
      </c>
      <c r="F291" s="165">
        <v>0.65</v>
      </c>
      <c r="G291" s="165">
        <v>0.64</v>
      </c>
      <c r="H291" s="165">
        <v>0.63</v>
      </c>
      <c r="I291" s="165">
        <v>0.63</v>
      </c>
      <c r="J291" s="165">
        <v>0.61</v>
      </c>
      <c r="K291" s="165">
        <v>0.60000000000000009</v>
      </c>
      <c r="L291" s="165">
        <v>0.59</v>
      </c>
      <c r="M291" s="165">
        <v>0.57999999999999996</v>
      </c>
      <c r="N291" s="165">
        <v>0.57000000000000006</v>
      </c>
      <c r="O291" s="165">
        <v>0.56000000000000005</v>
      </c>
      <c r="P291" s="165">
        <v>0.54</v>
      </c>
      <c r="Q291" s="165">
        <v>0.53</v>
      </c>
      <c r="R291" s="165">
        <v>0.53</v>
      </c>
      <c r="S291" s="165">
        <v>0.52</v>
      </c>
      <c r="T291" s="165">
        <v>0.5</v>
      </c>
      <c r="U291" s="165">
        <v>0.49</v>
      </c>
      <c r="V291" s="165">
        <v>0.48</v>
      </c>
      <c r="W291" s="165">
        <v>0.47</v>
      </c>
      <c r="X291" s="165">
        <v>0.47</v>
      </c>
      <c r="Y291" s="165">
        <v>0.45</v>
      </c>
      <c r="Z291" s="165">
        <v>0.44</v>
      </c>
      <c r="AA291" s="165">
        <v>0.43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0.48</v>
      </c>
      <c r="F292" s="165">
        <v>0.48</v>
      </c>
      <c r="G292" s="165">
        <v>0.47</v>
      </c>
      <c r="H292" s="165">
        <v>0.48</v>
      </c>
      <c r="I292" s="165">
        <v>0.47</v>
      </c>
      <c r="J292" s="165">
        <v>0.46</v>
      </c>
      <c r="K292" s="165">
        <v>0.46</v>
      </c>
      <c r="L292" s="165">
        <v>0.45</v>
      </c>
      <c r="M292" s="165">
        <v>0.44</v>
      </c>
      <c r="N292" s="165">
        <v>0.41</v>
      </c>
      <c r="O292" s="165">
        <v>0.4</v>
      </c>
      <c r="P292" s="165">
        <v>0.41</v>
      </c>
      <c r="Q292" s="165">
        <v>0.41</v>
      </c>
      <c r="R292" s="165">
        <v>0.42</v>
      </c>
      <c r="S292" s="165">
        <v>0.41</v>
      </c>
      <c r="T292" s="165">
        <v>0.41</v>
      </c>
      <c r="U292" s="165">
        <v>0.43</v>
      </c>
      <c r="V292" s="165">
        <v>0.44</v>
      </c>
      <c r="W292" s="165">
        <v>0.44</v>
      </c>
      <c r="X292" s="165">
        <v>0.44</v>
      </c>
      <c r="Y292" s="165">
        <v>0.44</v>
      </c>
      <c r="Z292" s="165">
        <v>0.44</v>
      </c>
      <c r="AA292" s="165">
        <v>0.41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0.31</v>
      </c>
      <c r="F293" s="165">
        <v>0.30000000000000004</v>
      </c>
      <c r="G293" s="165">
        <v>0.31</v>
      </c>
      <c r="H293" s="165">
        <v>0.31</v>
      </c>
      <c r="I293" s="165">
        <v>0.30000000000000004</v>
      </c>
      <c r="J293" s="165">
        <v>0.25</v>
      </c>
      <c r="K293" s="165">
        <v>0.2</v>
      </c>
      <c r="L293" s="165">
        <v>0.18</v>
      </c>
      <c r="M293" s="165">
        <v>0.15</v>
      </c>
      <c r="N293" s="165">
        <v>0.12</v>
      </c>
      <c r="O293" s="165">
        <v>0.1</v>
      </c>
      <c r="P293" s="165">
        <v>0.1</v>
      </c>
      <c r="Q293" s="165">
        <v>0.11</v>
      </c>
      <c r="R293" s="165">
        <v>0.12</v>
      </c>
      <c r="S293" s="165">
        <v>0.12</v>
      </c>
      <c r="T293" s="165">
        <v>0.13</v>
      </c>
      <c r="U293" s="165">
        <v>0.12</v>
      </c>
      <c r="V293" s="165">
        <v>0.12</v>
      </c>
      <c r="W293" s="165">
        <v>0.14000000000000001</v>
      </c>
      <c r="X293" s="165">
        <v>0.14000000000000001</v>
      </c>
      <c r="Y293" s="165">
        <v>0.14000000000000001</v>
      </c>
      <c r="Z293" s="165">
        <v>0.13</v>
      </c>
      <c r="AA293" s="165">
        <v>0.11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0.05</v>
      </c>
      <c r="F294" s="165">
        <v>0.03</v>
      </c>
      <c r="G294" s="165">
        <v>0.04</v>
      </c>
      <c r="H294" s="165">
        <v>0.06</v>
      </c>
      <c r="I294" s="165">
        <v>0.09</v>
      </c>
      <c r="J294" s="165">
        <v>0.12</v>
      </c>
      <c r="K294" s="165">
        <v>0.14000000000000001</v>
      </c>
      <c r="L294" s="165">
        <v>0.12</v>
      </c>
      <c r="M294" s="165">
        <v>0.11</v>
      </c>
      <c r="N294" s="165">
        <v>0.1</v>
      </c>
      <c r="O294" s="165">
        <v>0.08</v>
      </c>
      <c r="P294" s="165">
        <v>0.06</v>
      </c>
      <c r="Q294" s="165">
        <v>0.05</v>
      </c>
      <c r="R294" s="165">
        <v>0.05</v>
      </c>
      <c r="S294" s="165">
        <v>0.08</v>
      </c>
      <c r="T294" s="165">
        <v>0.1</v>
      </c>
      <c r="U294" s="165">
        <v>0.13</v>
      </c>
      <c r="V294" s="165">
        <v>0.16</v>
      </c>
      <c r="W294" s="165">
        <v>0.19</v>
      </c>
      <c r="X294" s="165">
        <v>0.21</v>
      </c>
      <c r="Y294" s="165">
        <v>0.22</v>
      </c>
      <c r="Z294" s="165">
        <v>0.22</v>
      </c>
      <c r="AA294" s="165">
        <v>0.2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0.74</v>
      </c>
      <c r="F295" s="167">
        <v>0.74</v>
      </c>
      <c r="G295" s="167">
        <v>0.73</v>
      </c>
      <c r="H295" s="167">
        <v>0.72</v>
      </c>
      <c r="I295" s="167">
        <v>0.72</v>
      </c>
      <c r="J295" s="167">
        <v>0.71</v>
      </c>
      <c r="K295" s="167">
        <v>0.71</v>
      </c>
      <c r="L295" s="167">
        <v>0.7</v>
      </c>
      <c r="M295" s="167">
        <v>0.69</v>
      </c>
      <c r="N295" s="167">
        <v>0.69</v>
      </c>
      <c r="O295" s="167">
        <v>0.68</v>
      </c>
      <c r="P295" s="167">
        <v>0.68</v>
      </c>
      <c r="Q295" s="167">
        <v>0.68</v>
      </c>
      <c r="R295" s="167">
        <v>0.68</v>
      </c>
      <c r="S295" s="167">
        <v>0.67</v>
      </c>
      <c r="T295" s="167">
        <v>0.67</v>
      </c>
      <c r="U295" s="167">
        <v>0.66</v>
      </c>
      <c r="V295" s="167">
        <v>0.65</v>
      </c>
      <c r="W295" s="167">
        <v>0.64</v>
      </c>
      <c r="X295" s="167">
        <v>0.64</v>
      </c>
      <c r="Y295" s="167">
        <v>0.63</v>
      </c>
      <c r="Z295" s="167">
        <v>0.62</v>
      </c>
      <c r="AA295" s="167">
        <v>0.61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0.47</v>
      </c>
      <c r="F296" s="169">
        <v>0.46</v>
      </c>
      <c r="G296" s="169">
        <v>0.45</v>
      </c>
      <c r="H296" s="169">
        <v>0.45</v>
      </c>
      <c r="I296" s="169">
        <v>0.45</v>
      </c>
      <c r="J296" s="169">
        <v>0.44</v>
      </c>
      <c r="K296" s="169">
        <v>0.43</v>
      </c>
      <c r="L296" s="169">
        <v>0.43</v>
      </c>
      <c r="M296" s="169">
        <v>0.42</v>
      </c>
      <c r="N296" s="169">
        <v>0.42</v>
      </c>
      <c r="O296" s="169">
        <v>0.42</v>
      </c>
      <c r="P296" s="169">
        <v>0.42</v>
      </c>
      <c r="Q296" s="169">
        <v>0.42</v>
      </c>
      <c r="R296" s="169">
        <v>0.43</v>
      </c>
      <c r="S296" s="169">
        <v>0.44</v>
      </c>
      <c r="T296" s="169">
        <v>0.44</v>
      </c>
      <c r="U296" s="169">
        <v>0.45</v>
      </c>
      <c r="V296" s="169">
        <v>0.45</v>
      </c>
      <c r="W296" s="169">
        <v>0.46</v>
      </c>
      <c r="X296" s="169">
        <v>0.47</v>
      </c>
      <c r="Y296" s="169">
        <v>0.46</v>
      </c>
      <c r="Z296" s="169">
        <v>0.46</v>
      </c>
      <c r="AA296" s="169">
        <v>0.45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0.31</v>
      </c>
      <c r="F297" s="169">
        <v>0.31</v>
      </c>
      <c r="G297" s="169">
        <v>0.33</v>
      </c>
      <c r="H297" s="169">
        <v>0.35</v>
      </c>
      <c r="I297" s="169">
        <v>0.36</v>
      </c>
      <c r="J297" s="169">
        <v>0.36</v>
      </c>
      <c r="K297" s="169">
        <v>0.38</v>
      </c>
      <c r="L297" s="169">
        <v>0.37</v>
      </c>
      <c r="M297" s="169">
        <v>0.37</v>
      </c>
      <c r="N297" s="169">
        <v>0.35</v>
      </c>
      <c r="O297" s="169">
        <v>0.34</v>
      </c>
      <c r="P297" s="169">
        <v>0.32</v>
      </c>
      <c r="Q297" s="169">
        <v>0.31</v>
      </c>
      <c r="R297" s="169">
        <v>0.30000000000000004</v>
      </c>
      <c r="S297" s="169">
        <v>0.32</v>
      </c>
      <c r="T297" s="169">
        <v>0.33</v>
      </c>
      <c r="U297" s="169">
        <v>0.34</v>
      </c>
      <c r="V297" s="169">
        <v>0.33</v>
      </c>
      <c r="W297" s="169">
        <v>0.34</v>
      </c>
      <c r="X297" s="169">
        <v>0.32</v>
      </c>
      <c r="Y297" s="169">
        <v>0.31</v>
      </c>
      <c r="Z297" s="169">
        <v>0.28999999999999998</v>
      </c>
      <c r="AA297" s="169">
        <v>0.27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0.19</v>
      </c>
      <c r="F298" s="171">
        <v>0.19</v>
      </c>
      <c r="G298" s="171">
        <v>0.21</v>
      </c>
      <c r="H298" s="171">
        <v>0.22</v>
      </c>
      <c r="I298" s="171">
        <v>0.23</v>
      </c>
      <c r="J298" s="171">
        <v>0.23</v>
      </c>
      <c r="K298" s="171">
        <v>0.22</v>
      </c>
      <c r="L298" s="171">
        <v>0.21</v>
      </c>
      <c r="M298" s="171">
        <v>0.22</v>
      </c>
      <c r="N298" s="171">
        <v>0.21</v>
      </c>
      <c r="O298" s="171">
        <v>0.2</v>
      </c>
      <c r="P298" s="171">
        <v>0.19</v>
      </c>
      <c r="Q298" s="171">
        <v>0.19</v>
      </c>
      <c r="R298" s="171">
        <v>0.19</v>
      </c>
      <c r="S298" s="171">
        <v>0.2</v>
      </c>
      <c r="T298" s="171">
        <v>0.2</v>
      </c>
      <c r="U298" s="171">
        <v>0.21</v>
      </c>
      <c r="V298" s="171">
        <v>0.21</v>
      </c>
      <c r="W298" s="171">
        <v>0.23</v>
      </c>
      <c r="X298" s="171">
        <v>0.24</v>
      </c>
      <c r="Y298" s="171">
        <v>0.25</v>
      </c>
      <c r="Z298" s="171">
        <v>0.25</v>
      </c>
      <c r="AA298" s="171">
        <v>0.23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1070</v>
      </c>
      <c r="F304" s="179">
        <f>F244</f>
        <v>662</v>
      </c>
      <c r="G304" s="179">
        <f>G244</f>
        <v>408</v>
      </c>
      <c r="H304" s="291">
        <f t="shared" ref="H304:H308" si="101">F304/E304</f>
        <v>0.61869158878504671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533</v>
      </c>
      <c r="G305" s="179">
        <f>K244</f>
        <v>781</v>
      </c>
      <c r="H305" s="291">
        <f t="shared" si="101"/>
        <v>0.4056316590563166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9</v>
      </c>
      <c r="G306" s="179">
        <f>O244</f>
        <v>35</v>
      </c>
      <c r="H306" s="291">
        <f t="shared" si="101"/>
        <v>0.20454545454545456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5</v>
      </c>
      <c r="G307" s="179">
        <f>S244</f>
        <v>54</v>
      </c>
      <c r="H307" s="291">
        <f t="shared" si="101"/>
        <v>8.4745762711864403E-2</v>
      </c>
      <c r="I307" s="291"/>
    </row>
    <row r="308" spans="1:14" ht="14.65" customHeight="1" x14ac:dyDescent="0.2">
      <c r="D308" s="180" t="s">
        <v>406</v>
      </c>
      <c r="E308" s="144">
        <f>SUM(E304:E307)</f>
        <v>2487</v>
      </c>
      <c r="F308" s="144">
        <f>SUM(F304:F307)</f>
        <v>1209</v>
      </c>
      <c r="G308" s="144">
        <f>SUM(G304:G307)</f>
        <v>1278</v>
      </c>
      <c r="H308" s="293">
        <f t="shared" si="101"/>
        <v>0.48612786489746684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662</v>
      </c>
      <c r="F311" s="179">
        <f>U244</f>
        <v>43</v>
      </c>
      <c r="G311" s="179">
        <v>76</v>
      </c>
      <c r="H311" s="295">
        <f t="shared" ref="H311:H314" si="103">E311+F311+G311</f>
        <v>781</v>
      </c>
      <c r="I311" s="295">
        <f>SUM(E311:H311)</f>
        <v>1562</v>
      </c>
      <c r="J311" s="4"/>
    </row>
    <row r="312" spans="1:14" ht="14.65" customHeight="1" x14ac:dyDescent="0.2">
      <c r="D312" s="178" t="s">
        <v>418</v>
      </c>
      <c r="E312" s="179">
        <f t="shared" si="102"/>
        <v>533</v>
      </c>
      <c r="F312" s="179">
        <f>V244</f>
        <v>241</v>
      </c>
      <c r="G312" s="179">
        <v>113</v>
      </c>
      <c r="H312" s="295">
        <f t="shared" si="103"/>
        <v>887</v>
      </c>
      <c r="I312" s="295"/>
    </row>
    <row r="313" spans="1:14" ht="14.65" customHeight="1" x14ac:dyDescent="0.2">
      <c r="D313" s="178" t="s">
        <v>412</v>
      </c>
      <c r="E313" s="179">
        <f t="shared" si="102"/>
        <v>9</v>
      </c>
      <c r="F313" s="179">
        <f>W244</f>
        <v>3</v>
      </c>
      <c r="G313" s="182">
        <v>1</v>
      </c>
      <c r="H313" s="295">
        <f t="shared" si="103"/>
        <v>13</v>
      </c>
      <c r="I313" s="295"/>
    </row>
    <row r="314" spans="1:14" ht="14.65" customHeight="1" x14ac:dyDescent="0.2">
      <c r="D314" s="178" t="s">
        <v>419</v>
      </c>
      <c r="E314" s="179">
        <f t="shared" si="102"/>
        <v>5</v>
      </c>
      <c r="F314" s="179">
        <f>X244</f>
        <v>15</v>
      </c>
      <c r="G314" s="182">
        <v>1</v>
      </c>
      <c r="H314" s="295">
        <f t="shared" si="103"/>
        <v>21</v>
      </c>
      <c r="I314" s="295"/>
    </row>
    <row r="315" spans="1:14" ht="14.65" customHeight="1" x14ac:dyDescent="0.2">
      <c r="D315" s="180" t="s">
        <v>406</v>
      </c>
      <c r="E315" s="183">
        <f>SUM(E311:E314)</f>
        <v>1209</v>
      </c>
      <c r="F315" s="183">
        <f>SUM(F311:F314)</f>
        <v>302</v>
      </c>
      <c r="G315" s="183">
        <f>SUM(G311:G314)</f>
        <v>191</v>
      </c>
      <c r="H315" s="296">
        <f>H311+H312+H313+H314</f>
        <v>1702</v>
      </c>
      <c r="I315" s="296">
        <f>F315+G315+H315</f>
        <v>2195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392</v>
      </c>
      <c r="F322" s="189">
        <v>325</v>
      </c>
      <c r="G322" s="189">
        <f t="shared" ref="G322:G324" si="105">SUM(E322:F322)</f>
        <v>717</v>
      </c>
      <c r="H322" s="190">
        <v>18</v>
      </c>
      <c r="I322" s="190">
        <v>59</v>
      </c>
      <c r="J322" s="190">
        <f t="shared" ref="J322:J323" si="106">SUM(H322:I322)</f>
        <v>77</v>
      </c>
      <c r="K322" s="191">
        <f t="shared" ref="K322:K323" si="107">M322-L322</f>
        <v>410</v>
      </c>
      <c r="L322" s="191">
        <f t="shared" ref="L322:L323" si="108">F322+I322</f>
        <v>384</v>
      </c>
      <c r="M322" s="192">
        <f t="shared" ref="M322:M323" si="109">H311+H313</f>
        <v>794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445</v>
      </c>
      <c r="F323" s="189">
        <v>349</v>
      </c>
      <c r="G323" s="189">
        <f t="shared" si="105"/>
        <v>794</v>
      </c>
      <c r="H323" s="190">
        <v>37</v>
      </c>
      <c r="I323" s="190">
        <v>77</v>
      </c>
      <c r="J323" s="190">
        <f t="shared" si="106"/>
        <v>114</v>
      </c>
      <c r="K323" s="191">
        <f t="shared" si="107"/>
        <v>482</v>
      </c>
      <c r="L323" s="191">
        <f t="shared" si="108"/>
        <v>426</v>
      </c>
      <c r="M323" s="192">
        <f t="shared" si="109"/>
        <v>908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837</v>
      </c>
      <c r="F324" s="194">
        <f>SUM(F322:F323)</f>
        <v>674</v>
      </c>
      <c r="G324" s="194">
        <f t="shared" si="105"/>
        <v>1511</v>
      </c>
      <c r="H324" s="195">
        <f t="shared" ref="H324:M324" si="110">SUM(H322:H323)</f>
        <v>55</v>
      </c>
      <c r="I324" s="195">
        <f t="shared" si="110"/>
        <v>136</v>
      </c>
      <c r="J324" s="195">
        <f t="shared" si="110"/>
        <v>191</v>
      </c>
      <c r="K324" s="196">
        <f t="shared" si="110"/>
        <v>892</v>
      </c>
      <c r="L324" s="196">
        <f t="shared" si="110"/>
        <v>810</v>
      </c>
      <c r="M324" s="197">
        <f t="shared" si="110"/>
        <v>1702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44092</v>
      </c>
      <c r="F328" s="199">
        <v>44093</v>
      </c>
      <c r="G328" s="199">
        <v>44094</v>
      </c>
      <c r="H328" s="199">
        <v>44095</v>
      </c>
      <c r="I328" s="199">
        <v>44096</v>
      </c>
      <c r="J328" s="199">
        <v>44097</v>
      </c>
      <c r="K328" s="199">
        <v>44098</v>
      </c>
      <c r="L328" s="199">
        <v>44099</v>
      </c>
      <c r="M328" s="199">
        <v>44100</v>
      </c>
      <c r="N328" s="199">
        <v>44101</v>
      </c>
      <c r="O328" s="199">
        <v>44102</v>
      </c>
      <c r="P328" s="199">
        <v>44103</v>
      </c>
      <c r="Q328" s="199">
        <v>44104</v>
      </c>
      <c r="R328" s="199">
        <v>44105</v>
      </c>
      <c r="S328" s="199">
        <v>44106</v>
      </c>
      <c r="T328" s="199">
        <v>44107</v>
      </c>
      <c r="U328" s="199">
        <v>44108</v>
      </c>
      <c r="V328" s="199">
        <v>44109</v>
      </c>
      <c r="W328" s="199">
        <v>44110</v>
      </c>
      <c r="X328" s="199">
        <v>44111</v>
      </c>
      <c r="Y328" s="199">
        <v>44112</v>
      </c>
      <c r="Z328" s="199">
        <v>44113</v>
      </c>
      <c r="AA328" s="199">
        <v>44114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956</v>
      </c>
      <c r="F329" s="201">
        <v>959</v>
      </c>
      <c r="G329" s="201">
        <v>936</v>
      </c>
      <c r="H329" s="201">
        <v>944</v>
      </c>
      <c r="I329" s="201">
        <v>922</v>
      </c>
      <c r="J329" s="201">
        <v>945</v>
      </c>
      <c r="K329" s="201">
        <v>935</v>
      </c>
      <c r="L329" s="201">
        <v>912</v>
      </c>
      <c r="M329" s="201">
        <v>888</v>
      </c>
      <c r="N329" s="201">
        <v>876</v>
      </c>
      <c r="O329" s="201">
        <v>892</v>
      </c>
      <c r="P329" s="201">
        <v>881</v>
      </c>
      <c r="Q329" s="201">
        <v>893</v>
      </c>
      <c r="R329" s="201">
        <v>897</v>
      </c>
      <c r="S329" s="201">
        <v>851</v>
      </c>
      <c r="T329" s="201">
        <v>815</v>
      </c>
      <c r="U329" s="201">
        <v>794</v>
      </c>
      <c r="V329" s="201">
        <v>795</v>
      </c>
      <c r="W329" s="201">
        <v>783</v>
      </c>
      <c r="X329" s="201">
        <v>820</v>
      </c>
      <c r="Y329" s="201">
        <v>788</v>
      </c>
      <c r="Z329" s="201">
        <v>774</v>
      </c>
      <c r="AA329" s="201">
        <v>783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1179</v>
      </c>
      <c r="F330" s="203">
        <v>1161</v>
      </c>
      <c r="G330" s="203">
        <v>1130</v>
      </c>
      <c r="H330" s="203">
        <v>1131</v>
      </c>
      <c r="I330" s="203">
        <v>1085</v>
      </c>
      <c r="J330" s="203">
        <v>1064</v>
      </c>
      <c r="K330" s="203">
        <v>1029</v>
      </c>
      <c r="L330" s="203">
        <v>1039</v>
      </c>
      <c r="M330" s="203">
        <v>1019</v>
      </c>
      <c r="N330" s="203">
        <v>1013</v>
      </c>
      <c r="O330" s="203">
        <v>1013</v>
      </c>
      <c r="P330" s="203">
        <v>1055</v>
      </c>
      <c r="Q330" s="203">
        <v>1040</v>
      </c>
      <c r="R330" s="203">
        <v>1046</v>
      </c>
      <c r="S330" s="203">
        <v>969</v>
      </c>
      <c r="T330" s="203">
        <v>967</v>
      </c>
      <c r="U330" s="203">
        <v>961</v>
      </c>
      <c r="V330" s="203">
        <v>926</v>
      </c>
      <c r="W330" s="203">
        <v>986</v>
      </c>
      <c r="X330" s="203">
        <v>998</v>
      </c>
      <c r="Y330" s="203">
        <v>967</v>
      </c>
      <c r="Z330" s="203">
        <v>982</v>
      </c>
      <c r="AA330" s="203">
        <v>934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2135</v>
      </c>
      <c r="F331" s="205">
        <f t="shared" si="111"/>
        <v>2120</v>
      </c>
      <c r="G331" s="205">
        <f t="shared" si="111"/>
        <v>2066</v>
      </c>
      <c r="H331" s="205">
        <f t="shared" si="111"/>
        <v>2075</v>
      </c>
      <c r="I331" s="205">
        <f t="shared" si="111"/>
        <v>2007</v>
      </c>
      <c r="J331" s="205">
        <f t="shared" si="111"/>
        <v>2009</v>
      </c>
      <c r="K331" s="205">
        <f t="shared" si="111"/>
        <v>1964</v>
      </c>
      <c r="L331" s="205">
        <f t="shared" si="111"/>
        <v>1951</v>
      </c>
      <c r="M331" s="205">
        <f t="shared" si="111"/>
        <v>1907</v>
      </c>
      <c r="N331" s="205">
        <f t="shared" si="111"/>
        <v>1889</v>
      </c>
      <c r="O331" s="205">
        <f t="shared" si="111"/>
        <v>1905</v>
      </c>
      <c r="P331" s="205">
        <f t="shared" si="111"/>
        <v>1936</v>
      </c>
      <c r="Q331" s="205">
        <f t="shared" si="111"/>
        <v>1933</v>
      </c>
      <c r="R331" s="205">
        <f t="shared" si="111"/>
        <v>1943</v>
      </c>
      <c r="S331" s="205">
        <f t="shared" si="111"/>
        <v>1820</v>
      </c>
      <c r="T331" s="205">
        <f t="shared" si="111"/>
        <v>1782</v>
      </c>
      <c r="U331" s="205">
        <f t="shared" si="111"/>
        <v>1755</v>
      </c>
      <c r="V331" s="205">
        <f t="shared" si="111"/>
        <v>1721</v>
      </c>
      <c r="W331" s="205">
        <f t="shared" si="111"/>
        <v>1769</v>
      </c>
      <c r="X331" s="205">
        <f t="shared" si="111"/>
        <v>1818</v>
      </c>
      <c r="Y331" s="205">
        <f t="shared" si="111"/>
        <v>1755</v>
      </c>
      <c r="Z331" s="205">
        <f t="shared" si="111"/>
        <v>1756</v>
      </c>
      <c r="AA331" s="205">
        <f t="shared" si="111"/>
        <v>1717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2821</v>
      </c>
      <c r="I335" s="318"/>
      <c r="J335" s="319">
        <f>H335/H341</f>
        <v>0.17228533040185659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3730</v>
      </c>
      <c r="U335" s="324"/>
      <c r="V335" s="325">
        <f>T335/T341</f>
        <v>0.16568941009239516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640</v>
      </c>
      <c r="I336" s="318"/>
      <c r="J336" s="319">
        <f>H336/H341</f>
        <v>3.9086356418712595E-2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1116</v>
      </c>
      <c r="U336" s="324"/>
      <c r="V336" s="325">
        <f>T336/T341</f>
        <v>4.9573560767590619E-2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1.2214486380847684E-4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4.8862828713574981E-4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1.3326226012793177E-4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3463</v>
      </c>
      <c r="I339" s="318">
        <f>SUM(H339:H339)</f>
        <v>3463</v>
      </c>
      <c r="J339" s="319">
        <f>H339/H341</f>
        <v>0.21149383168437766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4860</v>
      </c>
      <c r="U339" s="324"/>
      <c r="V339" s="325">
        <f>T339/T341</f>
        <v>0.21588486140724947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12911</v>
      </c>
      <c r="I340" s="318"/>
      <c r="J340" s="319">
        <f>H340/H341</f>
        <v>0.78850616831562237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17652</v>
      </c>
      <c r="U340" s="324"/>
      <c r="V340" s="325">
        <f>T340/T341</f>
        <v>0.7841151385927505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16374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22512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6926</v>
      </c>
      <c r="I342" s="267">
        <f>SUM(I335:I339)</f>
        <v>3463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44092</v>
      </c>
      <c r="F345" s="199">
        <v>44093</v>
      </c>
      <c r="G345" s="199">
        <v>44094</v>
      </c>
      <c r="H345" s="199">
        <v>44095</v>
      </c>
      <c r="I345" s="199">
        <v>44096</v>
      </c>
      <c r="J345" s="199">
        <v>44097</v>
      </c>
      <c r="K345" s="199">
        <v>44098</v>
      </c>
      <c r="L345" s="199">
        <v>44099</v>
      </c>
      <c r="M345" s="199">
        <v>44100</v>
      </c>
      <c r="N345" s="207">
        <v>44101</v>
      </c>
      <c r="O345" s="207">
        <v>44102</v>
      </c>
      <c r="P345" s="207">
        <v>44103</v>
      </c>
      <c r="Q345" s="207">
        <v>44104</v>
      </c>
      <c r="R345" s="207">
        <v>44105</v>
      </c>
      <c r="S345" s="207">
        <v>44106</v>
      </c>
      <c r="T345" s="207">
        <v>44107</v>
      </c>
      <c r="U345" s="207">
        <v>44108</v>
      </c>
      <c r="V345" s="207">
        <v>44109</v>
      </c>
      <c r="W345" s="207">
        <v>44110</v>
      </c>
      <c r="X345" s="207">
        <v>44111</v>
      </c>
      <c r="Y345" s="207">
        <v>44112</v>
      </c>
      <c r="Z345" s="207">
        <v>44113</v>
      </c>
      <c r="AA345" s="207">
        <v>44114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956</v>
      </c>
      <c r="F346" s="201">
        <v>959</v>
      </c>
      <c r="G346" s="201">
        <v>936</v>
      </c>
      <c r="H346" s="201">
        <v>944</v>
      </c>
      <c r="I346" s="201">
        <v>922</v>
      </c>
      <c r="J346" s="201">
        <v>945</v>
      </c>
      <c r="K346" s="201">
        <v>935</v>
      </c>
      <c r="L346" s="201">
        <v>912</v>
      </c>
      <c r="M346" s="201">
        <v>888</v>
      </c>
      <c r="N346" s="209">
        <v>4439</v>
      </c>
      <c r="O346" s="209">
        <v>4464</v>
      </c>
      <c r="P346" s="209">
        <v>4468</v>
      </c>
      <c r="Q346" s="209">
        <v>4504</v>
      </c>
      <c r="R346" s="209">
        <v>4532</v>
      </c>
      <c r="S346" s="209">
        <v>4555</v>
      </c>
      <c r="T346" s="209">
        <v>4586</v>
      </c>
      <c r="U346" s="209">
        <v>4605</v>
      </c>
      <c r="V346" s="209">
        <v>4629</v>
      </c>
      <c r="W346" s="209">
        <v>4652</v>
      </c>
      <c r="X346" s="209">
        <v>4807</v>
      </c>
      <c r="Y346" s="209">
        <v>4835</v>
      </c>
      <c r="Z346" s="209">
        <v>4851</v>
      </c>
      <c r="AA346" s="209">
        <v>4860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1179</v>
      </c>
      <c r="F347" s="203">
        <v>1161</v>
      </c>
      <c r="G347" s="203">
        <v>1130</v>
      </c>
      <c r="H347" s="203">
        <v>1131</v>
      </c>
      <c r="I347" s="203">
        <v>1085</v>
      </c>
      <c r="J347" s="203">
        <v>1064</v>
      </c>
      <c r="K347" s="203">
        <v>1029</v>
      </c>
      <c r="L347" s="203">
        <v>1039</v>
      </c>
      <c r="M347" s="203">
        <v>1019</v>
      </c>
      <c r="N347" s="211">
        <v>15929</v>
      </c>
      <c r="O347" s="211">
        <v>15984</v>
      </c>
      <c r="P347" s="211">
        <v>15992</v>
      </c>
      <c r="Q347" s="211">
        <v>16147</v>
      </c>
      <c r="R347" s="211">
        <v>16221</v>
      </c>
      <c r="S347" s="211">
        <v>16314</v>
      </c>
      <c r="T347" s="211">
        <v>16409</v>
      </c>
      <c r="U347" s="211">
        <v>16488</v>
      </c>
      <c r="V347" s="211">
        <v>16554</v>
      </c>
      <c r="W347" s="211">
        <v>16624</v>
      </c>
      <c r="X347" s="211">
        <v>17401</v>
      </c>
      <c r="Y347" s="211">
        <v>17615</v>
      </c>
      <c r="Z347" s="211">
        <v>17586</v>
      </c>
      <c r="AA347" s="211">
        <v>17652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2135</v>
      </c>
      <c r="F348" s="205">
        <f t="shared" si="113"/>
        <v>2120</v>
      </c>
      <c r="G348" s="205">
        <f t="shared" si="113"/>
        <v>2066</v>
      </c>
      <c r="H348" s="205">
        <f t="shared" si="113"/>
        <v>2075</v>
      </c>
      <c r="I348" s="205">
        <f t="shared" si="113"/>
        <v>2007</v>
      </c>
      <c r="J348" s="205">
        <f t="shared" si="113"/>
        <v>2009</v>
      </c>
      <c r="K348" s="205">
        <f t="shared" si="113"/>
        <v>1964</v>
      </c>
      <c r="L348" s="205">
        <f t="shared" si="113"/>
        <v>1951</v>
      </c>
      <c r="M348" s="205">
        <f t="shared" si="113"/>
        <v>1907</v>
      </c>
      <c r="N348" s="213">
        <f t="shared" si="113"/>
        <v>20368</v>
      </c>
      <c r="O348" s="213">
        <f t="shared" si="113"/>
        <v>20448</v>
      </c>
      <c r="P348" s="213">
        <f t="shared" si="113"/>
        <v>20460</v>
      </c>
      <c r="Q348" s="213">
        <f t="shared" si="113"/>
        <v>20651</v>
      </c>
      <c r="R348" s="213">
        <f t="shared" si="113"/>
        <v>20753</v>
      </c>
      <c r="S348" s="213">
        <f t="shared" si="113"/>
        <v>20869</v>
      </c>
      <c r="T348" s="213">
        <f t="shared" si="113"/>
        <v>20995</v>
      </c>
      <c r="U348" s="213">
        <f t="shared" si="113"/>
        <v>21093</v>
      </c>
      <c r="V348" s="213">
        <f t="shared" si="113"/>
        <v>21183</v>
      </c>
      <c r="W348" s="213">
        <f t="shared" si="113"/>
        <v>21276</v>
      </c>
      <c r="X348" s="213">
        <f t="shared" si="113"/>
        <v>22208</v>
      </c>
      <c r="Y348" s="213">
        <f t="shared" si="113"/>
        <v>22450</v>
      </c>
      <c r="Z348" s="213">
        <f t="shared" si="113"/>
        <v>22437</v>
      </c>
      <c r="AA348" s="213">
        <f t="shared" si="113"/>
        <v>22512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9784</v>
      </c>
      <c r="L371" s="361"/>
      <c r="M371" s="361"/>
      <c r="N371" s="361"/>
      <c r="O371" s="361"/>
      <c r="P371" s="362">
        <f>K371/K379</f>
        <v>0.59753267375106878</v>
      </c>
      <c r="Q371" s="362"/>
      <c r="R371" s="362"/>
      <c r="S371" s="362">
        <f t="shared" ref="S371:S379" si="114">SUM(P371:R371)</f>
        <v>0.59753267375106878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1994</v>
      </c>
      <c r="L372" s="361"/>
      <c r="M372" s="361"/>
      <c r="N372" s="361"/>
      <c r="O372" s="361"/>
      <c r="P372" s="362">
        <f>K372/K379</f>
        <v>0.12177842921705143</v>
      </c>
      <c r="Q372" s="362"/>
      <c r="R372" s="362"/>
      <c r="S372" s="362">
        <f t="shared" si="114"/>
        <v>0.12177842921705143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1143</v>
      </c>
      <c r="L373" s="361"/>
      <c r="M373" s="361"/>
      <c r="N373" s="361"/>
      <c r="O373" s="361"/>
      <c r="P373" s="362">
        <f>K373/K379</f>
        <v>6.9805789666544521E-2</v>
      </c>
      <c r="Q373" s="362"/>
      <c r="R373" s="362"/>
      <c r="S373" s="362">
        <f t="shared" si="114"/>
        <v>6.9805789666544521E-2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871</v>
      </c>
      <c r="L374" s="361"/>
      <c r="M374" s="361"/>
      <c r="N374" s="361"/>
      <c r="O374" s="361"/>
      <c r="P374" s="362">
        <f>K374/K379</f>
        <v>5.3194088188591671E-2</v>
      </c>
      <c r="Q374" s="362"/>
      <c r="R374" s="362"/>
      <c r="S374" s="362">
        <f t="shared" si="114"/>
        <v>5.3194088188591671E-2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736</v>
      </c>
      <c r="L375" s="361"/>
      <c r="M375" s="361"/>
      <c r="N375" s="361"/>
      <c r="O375" s="361"/>
      <c r="P375" s="362">
        <f>K375/K379</f>
        <v>4.4949309881519482E-2</v>
      </c>
      <c r="Q375" s="362"/>
      <c r="R375" s="362"/>
      <c r="S375" s="362">
        <f t="shared" si="114"/>
        <v>4.4949309881519482E-2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619</v>
      </c>
      <c r="L376" s="361"/>
      <c r="M376" s="361"/>
      <c r="N376" s="361"/>
      <c r="O376" s="361"/>
      <c r="P376" s="362">
        <f>K376/K379</f>
        <v>3.7803835348723586E-2</v>
      </c>
      <c r="Q376" s="362"/>
      <c r="R376" s="362"/>
      <c r="S376" s="362">
        <f t="shared" si="114"/>
        <v>3.7803835348723586E-2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407+194+115+86+80+82</f>
        <v>964</v>
      </c>
      <c r="L377" s="361"/>
      <c r="M377" s="361"/>
      <c r="N377" s="361"/>
      <c r="O377" s="361"/>
      <c r="P377" s="362">
        <f>K377/K379</f>
        <v>5.887382435568584E-2</v>
      </c>
      <c r="Q377" s="362"/>
      <c r="R377" s="362"/>
      <c r="S377" s="362">
        <f t="shared" si="114"/>
        <v>5.887382435568584E-2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16374-16111</f>
        <v>263</v>
      </c>
      <c r="L378" s="361"/>
      <c r="M378" s="361"/>
      <c r="N378" s="361"/>
      <c r="O378" s="361"/>
      <c r="P378" s="362">
        <f>K378/K379</f>
        <v>1.6062049590814705E-2</v>
      </c>
      <c r="Q378" s="362"/>
      <c r="R378" s="362"/>
      <c r="S378" s="362">
        <f t="shared" si="114"/>
        <v>1.6062049590814705E-2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16374</v>
      </c>
      <c r="L379" s="364"/>
      <c r="M379" s="364"/>
      <c r="N379" s="364"/>
      <c r="O379" s="364">
        <f>SUM(K379:N379)</f>
        <v>16374</v>
      </c>
      <c r="P379" s="365">
        <f>SUM(P371:P378)</f>
        <v>0.99999999999999989</v>
      </c>
      <c r="Q379" s="365"/>
      <c r="R379" s="365"/>
      <c r="S379" s="365">
        <f t="shared" si="114"/>
        <v>0.99999999999999989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&amp;C&amp;A</oddHeader>
    <oddFooter>&amp;CPágina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65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18</v>
      </c>
      <c r="G13" s="30">
        <f t="shared" ref="G13:G14" si="0">E13-F13</f>
        <v>2</v>
      </c>
      <c r="H13" s="31">
        <f t="shared" ref="H13:H14" si="1">F13/E13</f>
        <v>0.9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5</v>
      </c>
      <c r="G14" s="30">
        <f t="shared" si="0"/>
        <v>3</v>
      </c>
      <c r="H14" s="31">
        <f t="shared" si="1"/>
        <v>0.625</v>
      </c>
      <c r="I14" s="30">
        <v>10</v>
      </c>
      <c r="J14" s="29">
        <v>8</v>
      </c>
      <c r="K14" s="30">
        <f t="shared" si="2"/>
        <v>2</v>
      </c>
      <c r="L14" s="32">
        <f t="shared" si="3"/>
        <v>0.8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3</v>
      </c>
      <c r="K16" s="30">
        <f t="shared" ref="K16:K17" si="6">I16-J16</f>
        <v>2</v>
      </c>
      <c r="L16" s="32">
        <f t="shared" ref="L16:L17" si="7">J16/I16</f>
        <v>0.6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32</v>
      </c>
      <c r="G17" s="30">
        <f t="shared" si="4"/>
        <v>28</v>
      </c>
      <c r="H17" s="31">
        <f t="shared" si="5"/>
        <v>0.53333333333333333</v>
      </c>
      <c r="I17" s="30">
        <v>70</v>
      </c>
      <c r="J17" s="29">
        <v>39</v>
      </c>
      <c r="K17" s="30">
        <f t="shared" si="6"/>
        <v>31</v>
      </c>
      <c r="L17" s="32">
        <f t="shared" si="7"/>
        <v>0.55714285714285716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46</v>
      </c>
      <c r="G19" s="30">
        <f>E19-F19</f>
        <v>15</v>
      </c>
      <c r="H19" s="31">
        <f>F19/E19</f>
        <v>0.75409836065573765</v>
      </c>
      <c r="I19" s="30">
        <v>83</v>
      </c>
      <c r="J19" s="29">
        <v>57</v>
      </c>
      <c r="K19" s="30">
        <f>I19-J19</f>
        <v>26</v>
      </c>
      <c r="L19" s="32">
        <f>J19/I19</f>
        <v>0.68674698795180722</v>
      </c>
      <c r="M19" s="40">
        <v>5</v>
      </c>
      <c r="N19" s="37">
        <v>1</v>
      </c>
      <c r="O19" s="35">
        <f t="shared" ref="O19:O20" si="8">M19-N19</f>
        <v>4</v>
      </c>
      <c r="P19" s="31">
        <f t="shared" ref="P19:P20" si="9">N19/M19</f>
        <v>0.2</v>
      </c>
      <c r="Q19" s="40"/>
      <c r="R19" s="29"/>
      <c r="S19" s="30"/>
      <c r="T19" s="32"/>
      <c r="U19" s="37"/>
      <c r="V19" s="37"/>
      <c r="W19" s="37"/>
      <c r="X19" s="38"/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1</v>
      </c>
      <c r="O20" s="35">
        <f t="shared" si="8"/>
        <v>4</v>
      </c>
      <c r="P20" s="31">
        <f t="shared" si="9"/>
        <v>0.2</v>
      </c>
      <c r="Q20" s="40">
        <v>10</v>
      </c>
      <c r="R20" s="29">
        <v>10</v>
      </c>
      <c r="S20" s="30">
        <f>Q20-R20</f>
        <v>0</v>
      </c>
      <c r="T20" s="32">
        <f>R20/Q20</f>
        <v>1</v>
      </c>
      <c r="U20" s="37"/>
      <c r="V20" s="37"/>
      <c r="W20" s="37"/>
      <c r="X20" s="38">
        <v>10</v>
      </c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0</v>
      </c>
      <c r="K22" s="30">
        <f>I22-J22</f>
        <v>8</v>
      </c>
      <c r="L22" s="32">
        <f>J22/I22</f>
        <v>0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27</v>
      </c>
      <c r="G24" s="30">
        <f t="shared" ref="G24:G25" si="10">E24-F24</f>
        <v>6</v>
      </c>
      <c r="H24" s="31">
        <f t="shared" ref="H24:H25" si="11">F24/E24</f>
        <v>0.81818181818181823</v>
      </c>
      <c r="I24" s="30">
        <v>48</v>
      </c>
      <c r="J24" s="29">
        <v>21</v>
      </c>
      <c r="K24" s="30">
        <f t="shared" ref="K24:K25" si="12">I24-J24</f>
        <v>27</v>
      </c>
      <c r="L24" s="32">
        <f t="shared" ref="L24:L25" si="13">J24/I24</f>
        <v>0.4375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42</v>
      </c>
      <c r="G25" s="30">
        <f t="shared" si="10"/>
        <v>20</v>
      </c>
      <c r="H25" s="31">
        <f t="shared" si="11"/>
        <v>0.67741935483870963</v>
      </c>
      <c r="I25" s="41">
        <v>90</v>
      </c>
      <c r="J25" s="42">
        <v>77</v>
      </c>
      <c r="K25" s="30">
        <f t="shared" si="12"/>
        <v>13</v>
      </c>
      <c r="L25" s="32">
        <f t="shared" si="13"/>
        <v>0.85555555555555551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20</v>
      </c>
      <c r="J27" s="29">
        <v>12</v>
      </c>
      <c r="K27" s="30">
        <f>I27-J27</f>
        <v>8</v>
      </c>
      <c r="L27" s="32">
        <f>J27/I27</f>
        <v>0.6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33</v>
      </c>
      <c r="G29" s="30">
        <f t="shared" ref="G29:G30" si="14">E29-F29</f>
        <v>19</v>
      </c>
      <c r="H29" s="31">
        <f t="shared" ref="H29:H30" si="15">F29/E29</f>
        <v>0.63461538461538458</v>
      </c>
      <c r="I29" s="30">
        <v>32</v>
      </c>
      <c r="J29" s="29">
        <v>15</v>
      </c>
      <c r="K29" s="30">
        <f>I29-J29</f>
        <v>17</v>
      </c>
      <c r="L29" s="32">
        <f>J29/I29</f>
        <v>0.46875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6</v>
      </c>
      <c r="G30" s="30">
        <f t="shared" si="14"/>
        <v>4</v>
      </c>
      <c r="H30" s="31">
        <f t="shared" si="15"/>
        <v>0.6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2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3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7</v>
      </c>
      <c r="K34" s="30">
        <f t="shared" ref="K34:K35" si="18">I34-J34</f>
        <v>3</v>
      </c>
      <c r="L34" s="32">
        <f t="shared" ref="L34:L35" si="19">J34/I34</f>
        <v>0.7</v>
      </c>
      <c r="M34" s="40"/>
      <c r="N34" s="37"/>
      <c r="O34" s="35"/>
      <c r="P34" s="31"/>
      <c r="Q34" s="40"/>
      <c r="R34" s="29"/>
      <c r="S34" s="30"/>
      <c r="T34" s="32"/>
      <c r="U34" s="37">
        <v>1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111</v>
      </c>
      <c r="G35" s="30">
        <f t="shared" si="16"/>
        <v>14</v>
      </c>
      <c r="H35" s="31">
        <f t="shared" si="17"/>
        <v>0.88800000000000001</v>
      </c>
      <c r="I35" s="30">
        <v>212</v>
      </c>
      <c r="J35" s="29">
        <v>46</v>
      </c>
      <c r="K35" s="30">
        <f t="shared" si="18"/>
        <v>166</v>
      </c>
      <c r="L35" s="32">
        <f t="shared" si="19"/>
        <v>0.21698113207547171</v>
      </c>
      <c r="M35" s="40"/>
      <c r="N35" s="37"/>
      <c r="O35" s="35"/>
      <c r="P35" s="31"/>
      <c r="Q35" s="40"/>
      <c r="R35" s="29"/>
      <c r="S35" s="30"/>
      <c r="T35" s="32"/>
      <c r="U35" s="37">
        <v>4</v>
      </c>
      <c r="V35" s="37">
        <v>6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3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28</v>
      </c>
      <c r="G50" s="30">
        <f>E50-F50</f>
        <v>2</v>
      </c>
      <c r="H50" s="31">
        <f>F50/E50</f>
        <v>0.93333333333333335</v>
      </c>
      <c r="I50" s="30">
        <v>34</v>
      </c>
      <c r="J50" s="29">
        <v>27</v>
      </c>
      <c r="K50" s="30">
        <f>I50-J50</f>
        <v>7</v>
      </c>
      <c r="L50" s="32">
        <f>J50/I50</f>
        <v>0.79411764705882348</v>
      </c>
      <c r="M50" s="40"/>
      <c r="N50" s="37"/>
      <c r="O50" s="35"/>
      <c r="P50" s="31"/>
      <c r="Q50" s="40"/>
      <c r="R50" s="29"/>
      <c r="S50" s="30"/>
      <c r="T50" s="32"/>
      <c r="U50" s="37">
        <v>1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>
        <v>3</v>
      </c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1</v>
      </c>
      <c r="K65" s="30">
        <f>I65-J65</f>
        <v>3</v>
      </c>
      <c r="L65" s="32">
        <f>J65/I65</f>
        <v>0.25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2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/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5</v>
      </c>
      <c r="K67" s="30">
        <f>I67-J67</f>
        <v>55</v>
      </c>
      <c r="L67" s="32">
        <f>J67/I67</f>
        <v>8.3333333333333329E-2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4</v>
      </c>
      <c r="K71" s="30">
        <f>I71-J71</f>
        <v>16</v>
      </c>
      <c r="L71" s="32">
        <f>J71/I71</f>
        <v>0.2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1</v>
      </c>
      <c r="G73" s="30">
        <f t="shared" ref="G73:G74" si="20">E73-F73</f>
        <v>3</v>
      </c>
      <c r="H73" s="31">
        <f t="shared" ref="H73:H74" si="21">F73/E73</f>
        <v>0.25</v>
      </c>
      <c r="I73" s="30">
        <v>8</v>
      </c>
      <c r="J73" s="29">
        <v>1</v>
      </c>
      <c r="K73" s="30">
        <f t="shared" ref="K73:K74" si="22">I73-J73</f>
        <v>7</v>
      </c>
      <c r="L73" s="32">
        <f t="shared" ref="L73:L74" si="23">J73/I73</f>
        <v>0.125</v>
      </c>
      <c r="M73" s="40"/>
      <c r="N73" s="37"/>
      <c r="O73" s="35"/>
      <c r="P73" s="31"/>
      <c r="Q73" s="40"/>
      <c r="R73" s="29"/>
      <c r="S73" s="30"/>
      <c r="T73" s="32"/>
      <c r="U73" s="37"/>
      <c r="V73" s="37">
        <v>1</v>
      </c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9</v>
      </c>
      <c r="G80" s="30">
        <f t="shared" ref="G80:G84" si="24">E80-F80</f>
        <v>11</v>
      </c>
      <c r="H80" s="31">
        <f t="shared" ref="H80:H84" si="25">F80/E80</f>
        <v>0.45</v>
      </c>
      <c r="I80" s="30">
        <v>20</v>
      </c>
      <c r="J80" s="29">
        <v>7</v>
      </c>
      <c r="K80" s="30">
        <f t="shared" ref="K80:K84" si="26">I80-J80</f>
        <v>13</v>
      </c>
      <c r="L80" s="32">
        <f t="shared" ref="L80:L84" si="27">J80/I80</f>
        <v>0.35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2</v>
      </c>
      <c r="G81" s="30">
        <f t="shared" si="24"/>
        <v>2</v>
      </c>
      <c r="H81" s="31">
        <f t="shared" si="25"/>
        <v>0.5</v>
      </c>
      <c r="I81" s="30">
        <v>6</v>
      </c>
      <c r="J81" s="29">
        <v>0</v>
      </c>
      <c r="K81" s="30">
        <f t="shared" si="26"/>
        <v>6</v>
      </c>
      <c r="L81" s="32">
        <f t="shared" si="27"/>
        <v>0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560</v>
      </c>
      <c r="F82" s="45">
        <f>SUM(F10:F81)</f>
        <v>396</v>
      </c>
      <c r="G82" s="45">
        <f t="shared" si="24"/>
        <v>164</v>
      </c>
      <c r="H82" s="10">
        <f t="shared" si="25"/>
        <v>0.70714285714285718</v>
      </c>
      <c r="I82" s="9">
        <f>SUM(I10:I81)</f>
        <v>754</v>
      </c>
      <c r="J82" s="9">
        <f>SUM(J10:J81)</f>
        <v>330</v>
      </c>
      <c r="K82" s="9">
        <f t="shared" si="26"/>
        <v>424</v>
      </c>
      <c r="L82" s="46">
        <f t="shared" si="27"/>
        <v>0.43766578249336868</v>
      </c>
      <c r="M82" s="45">
        <f>SUM(M10:M81)</f>
        <v>16</v>
      </c>
      <c r="N82" s="45">
        <f>SUM(N10:N81)</f>
        <v>2</v>
      </c>
      <c r="O82" s="47">
        <f t="shared" ref="O82:O83" si="30">M82-N82</f>
        <v>14</v>
      </c>
      <c r="P82" s="10">
        <f t="shared" ref="P82:P83" si="31">N82/M82</f>
        <v>0.125</v>
      </c>
      <c r="Q82" s="45">
        <f>SUM(Q10:Q81)</f>
        <v>22</v>
      </c>
      <c r="R82" s="45">
        <f>SUM(R10:R81)</f>
        <v>12</v>
      </c>
      <c r="S82" s="9">
        <f t="shared" si="28"/>
        <v>10</v>
      </c>
      <c r="T82" s="46">
        <f t="shared" si="29"/>
        <v>0.54545454545454541</v>
      </c>
      <c r="U82" s="45">
        <f>SUM(U10:U81)</f>
        <v>8</v>
      </c>
      <c r="V82" s="45">
        <f>SUM(V10:V81)</f>
        <v>28</v>
      </c>
      <c r="W82" s="45">
        <f>SUM(W10:W81)</f>
        <v>1</v>
      </c>
      <c r="X82" s="48">
        <f>SUM(X10:X81)</f>
        <v>13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3</v>
      </c>
      <c r="G83" s="54">
        <f t="shared" si="24"/>
        <v>4</v>
      </c>
      <c r="H83" s="55">
        <f t="shared" si="25"/>
        <v>0.42857142857142855</v>
      </c>
      <c r="I83" s="54">
        <v>7</v>
      </c>
      <c r="J83" s="53">
        <v>2</v>
      </c>
      <c r="K83" s="56">
        <f t="shared" si="26"/>
        <v>5</v>
      </c>
      <c r="L83" s="57">
        <f t="shared" si="27"/>
        <v>0.2857142857142857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15</v>
      </c>
      <c r="J84" s="61">
        <v>1</v>
      </c>
      <c r="K84" s="64">
        <f t="shared" si="26"/>
        <v>14</v>
      </c>
      <c r="L84" s="65">
        <f t="shared" si="27"/>
        <v>6.6666666666666666E-2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5</v>
      </c>
      <c r="G87" s="62">
        <f>E87-F87</f>
        <v>5</v>
      </c>
      <c r="H87" s="63">
        <f>F87/E87</f>
        <v>0.5</v>
      </c>
      <c r="I87" s="62">
        <v>20</v>
      </c>
      <c r="J87" s="61">
        <v>3</v>
      </c>
      <c r="K87" s="64">
        <f>I87-J87</f>
        <v>17</v>
      </c>
      <c r="L87" s="65">
        <f>J87/I87</f>
        <v>0.15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3</v>
      </c>
      <c r="G89" s="62">
        <f>E89-F89</f>
        <v>7</v>
      </c>
      <c r="H89" s="63">
        <f>F89/E89</f>
        <v>0.3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3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>
        <v>1</v>
      </c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7</v>
      </c>
      <c r="G100" s="62">
        <f>E100-F100</f>
        <v>3</v>
      </c>
      <c r="H100" s="63">
        <f>F100/E100</f>
        <v>0.7</v>
      </c>
      <c r="I100" s="62">
        <v>10</v>
      </c>
      <c r="J100" s="61">
        <v>4</v>
      </c>
      <c r="K100" s="64">
        <f>I100-J100</f>
        <v>6</v>
      </c>
      <c r="L100" s="65">
        <f>J100/I100</f>
        <v>0.4</v>
      </c>
      <c r="M100" s="62"/>
      <c r="N100" s="61"/>
      <c r="O100" s="64"/>
      <c r="P100" s="63"/>
      <c r="Q100" s="62"/>
      <c r="R100" s="61"/>
      <c r="S100" s="64"/>
      <c r="T100" s="65"/>
      <c r="U100" s="66">
        <v>1</v>
      </c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1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/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>
        <v>1</v>
      </c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30</v>
      </c>
      <c r="G106" s="62">
        <f>E106-F106</f>
        <v>0</v>
      </c>
      <c r="H106" s="63">
        <f>F106/E106</f>
        <v>1</v>
      </c>
      <c r="I106" s="62">
        <v>52</v>
      </c>
      <c r="J106" s="61">
        <v>31</v>
      </c>
      <c r="K106" s="64">
        <f>I106-J106</f>
        <v>21</v>
      </c>
      <c r="L106" s="65">
        <f>J106/I106</f>
        <v>0.59615384615384615</v>
      </c>
      <c r="M106" s="62"/>
      <c r="N106" s="61"/>
      <c r="O106" s="64"/>
      <c r="P106" s="63"/>
      <c r="Q106" s="62"/>
      <c r="R106" s="61"/>
      <c r="S106" s="64"/>
      <c r="T106" s="65"/>
      <c r="U106" s="66">
        <v>10</v>
      </c>
      <c r="V106" s="61">
        <v>29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/>
      <c r="W107" s="61">
        <v>1</v>
      </c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2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14</v>
      </c>
      <c r="G109" s="62">
        <f t="shared" ref="G109:G111" si="32">E109-F109</f>
        <v>16</v>
      </c>
      <c r="H109" s="63">
        <f t="shared" ref="H109:H111" si="33">F109/E109</f>
        <v>0.46666666666666667</v>
      </c>
      <c r="I109" s="62">
        <v>27</v>
      </c>
      <c r="J109" s="61">
        <v>19</v>
      </c>
      <c r="K109" s="64">
        <f t="shared" ref="K109:K111" si="34">I109-J109</f>
        <v>8</v>
      </c>
      <c r="L109" s="65">
        <f t="shared" ref="L109:L111" si="35">J109/I109</f>
        <v>0.70370370370370372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7</v>
      </c>
      <c r="G110" s="62">
        <f t="shared" si="32"/>
        <v>7</v>
      </c>
      <c r="H110" s="63">
        <f t="shared" si="33"/>
        <v>0.5</v>
      </c>
      <c r="I110" s="62">
        <v>28</v>
      </c>
      <c r="J110" s="61">
        <v>10</v>
      </c>
      <c r="K110" s="64">
        <f t="shared" si="34"/>
        <v>18</v>
      </c>
      <c r="L110" s="65">
        <f t="shared" si="35"/>
        <v>0.35714285714285715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>
        <v>1</v>
      </c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2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>
        <v>1</v>
      </c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9</v>
      </c>
      <c r="G128" s="62">
        <f t="shared" ref="G128:G129" si="36">E128-F128</f>
        <v>5</v>
      </c>
      <c r="H128" s="63">
        <f t="shared" ref="H128:H129" si="37">F128/E128</f>
        <v>0.6428571428571429</v>
      </c>
      <c r="I128" s="62">
        <v>14</v>
      </c>
      <c r="J128" s="61">
        <v>4</v>
      </c>
      <c r="K128" s="64">
        <f>I128-J128</f>
        <v>10</v>
      </c>
      <c r="L128" s="65">
        <f>J128/I128</f>
        <v>0.2857142857142857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7</v>
      </c>
      <c r="G129" s="62">
        <f t="shared" si="36"/>
        <v>17</v>
      </c>
      <c r="H129" s="63">
        <f t="shared" si="37"/>
        <v>0.29166666666666669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>
        <v>1</v>
      </c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>
        <v>1</v>
      </c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87</v>
      </c>
      <c r="G137" s="70">
        <f t="shared" ref="G137:G138" si="38">E137-F137</f>
        <v>69</v>
      </c>
      <c r="H137" s="71">
        <f t="shared" ref="H137:H138" si="39">F137/E137</f>
        <v>0.55769230769230771</v>
      </c>
      <c r="I137" s="70">
        <f>SUM(I83:I136)</f>
        <v>184</v>
      </c>
      <c r="J137" s="70">
        <f>SUM(J83:J136)</f>
        <v>75</v>
      </c>
      <c r="K137" s="72">
        <f t="shared" ref="K137:K138" si="40">I137-J137</f>
        <v>109</v>
      </c>
      <c r="L137" s="73">
        <f t="shared" ref="L137:L138" si="41">J137/I137</f>
        <v>0.40760869565217389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16</v>
      </c>
      <c r="V137" s="70">
        <f>SUM(V83:V136)</f>
        <v>54</v>
      </c>
      <c r="W137" s="70">
        <f>SUM(W83:W136)</f>
        <v>1</v>
      </c>
      <c r="X137" s="74">
        <f>SUM(X83:X136)</f>
        <v>3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9</v>
      </c>
      <c r="G138" s="78">
        <f t="shared" si="38"/>
        <v>6</v>
      </c>
      <c r="H138" s="79">
        <f t="shared" si="39"/>
        <v>0.6</v>
      </c>
      <c r="I138" s="78">
        <v>10</v>
      </c>
      <c r="J138" s="77">
        <v>4</v>
      </c>
      <c r="K138" s="80">
        <f t="shared" si="40"/>
        <v>6</v>
      </c>
      <c r="L138" s="81">
        <f t="shared" si="41"/>
        <v>0.4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5</v>
      </c>
      <c r="G141" s="87">
        <f>E141-F141</f>
        <v>5</v>
      </c>
      <c r="H141" s="88">
        <f>F141/E141</f>
        <v>0.5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3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6</v>
      </c>
      <c r="K147" s="89">
        <f t="shared" ref="K147:K148" si="44">I147-J147</f>
        <v>4</v>
      </c>
      <c r="L147" s="90">
        <f t="shared" ref="L147:L148" si="45">J147/I147</f>
        <v>0.6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>
        <v>1</v>
      </c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2</v>
      </c>
      <c r="G148" s="87">
        <f t="shared" si="42"/>
        <v>8</v>
      </c>
      <c r="H148" s="88">
        <f t="shared" si="43"/>
        <v>0.2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2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1</v>
      </c>
      <c r="G157" s="87">
        <f t="shared" ref="G157:G158" si="46">E157-F157</f>
        <v>5</v>
      </c>
      <c r="H157" s="88">
        <f t="shared" ref="H157:H158" si="47">F157/E157</f>
        <v>0.16666666666666666</v>
      </c>
      <c r="I157" s="87">
        <v>6</v>
      </c>
      <c r="J157" s="83">
        <v>3</v>
      </c>
      <c r="K157" s="89">
        <f t="shared" ref="K157:K158" si="48">I157-J157</f>
        <v>3</v>
      </c>
      <c r="L157" s="90">
        <f t="shared" ref="L157:L158" si="49">J157/I157</f>
        <v>0.5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0</v>
      </c>
      <c r="K158" s="89">
        <f t="shared" si="48"/>
        <v>10</v>
      </c>
      <c r="L158" s="90">
        <f t="shared" si="49"/>
        <v>0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>
        <v>3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>
        <v>1</v>
      </c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5</v>
      </c>
      <c r="G170" s="87">
        <f t="shared" ref="G170:G173" si="50">E170-F170</f>
        <v>5</v>
      </c>
      <c r="H170" s="88">
        <f t="shared" ref="H170:H173" si="51">F170/E170</f>
        <v>0.5</v>
      </c>
      <c r="I170" s="87">
        <v>5</v>
      </c>
      <c r="J170" s="83">
        <v>0</v>
      </c>
      <c r="K170" s="89">
        <f t="shared" ref="K170:K172" si="52">I170-J170</f>
        <v>5</v>
      </c>
      <c r="L170" s="90">
        <f t="shared" ref="L170:L172" si="53">J170/I170</f>
        <v>0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15</v>
      </c>
      <c r="G171" s="87">
        <f t="shared" si="50"/>
        <v>10</v>
      </c>
      <c r="H171" s="88">
        <f t="shared" si="51"/>
        <v>0.6</v>
      </c>
      <c r="I171" s="87">
        <v>20</v>
      </c>
      <c r="J171" s="83">
        <v>9</v>
      </c>
      <c r="K171" s="89">
        <f t="shared" si="52"/>
        <v>11</v>
      </c>
      <c r="L171" s="90">
        <f t="shared" si="53"/>
        <v>0.45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11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10</v>
      </c>
      <c r="G172" s="87">
        <f t="shared" si="50"/>
        <v>0</v>
      </c>
      <c r="H172" s="88">
        <f t="shared" si="51"/>
        <v>1</v>
      </c>
      <c r="I172" s="87">
        <v>10</v>
      </c>
      <c r="J172" s="83">
        <v>3</v>
      </c>
      <c r="K172" s="89">
        <f t="shared" si="52"/>
        <v>7</v>
      </c>
      <c r="L172" s="90">
        <f t="shared" si="53"/>
        <v>0.3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0</v>
      </c>
      <c r="S172" s="89">
        <f>Q172-R172</f>
        <v>18</v>
      </c>
      <c r="T172" s="90">
        <f>R172/Q172</f>
        <v>0</v>
      </c>
      <c r="U172" s="82">
        <v>1</v>
      </c>
      <c r="V172" s="83"/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5</v>
      </c>
      <c r="G173" s="87">
        <f t="shared" si="50"/>
        <v>5</v>
      </c>
      <c r="H173" s="88">
        <f t="shared" si="51"/>
        <v>0.5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1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13</v>
      </c>
      <c r="K176" s="89">
        <f>I176-J176</f>
        <v>7</v>
      </c>
      <c r="L176" s="90">
        <f>J176/I176</f>
        <v>0.65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7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>
        <v>1</v>
      </c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8</v>
      </c>
      <c r="G179" s="87">
        <f>E179-F179</f>
        <v>4</v>
      </c>
      <c r="H179" s="88">
        <f>F179/E179</f>
        <v>0.66666666666666663</v>
      </c>
      <c r="I179" s="87">
        <v>12</v>
      </c>
      <c r="J179" s="83">
        <v>12</v>
      </c>
      <c r="K179" s="89">
        <f>I179-J179</f>
        <v>0</v>
      </c>
      <c r="L179" s="90">
        <f>J179/I179</f>
        <v>1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1</v>
      </c>
      <c r="V179" s="83">
        <v>5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73</v>
      </c>
      <c r="G181" s="45">
        <f t="shared" ref="G181:G182" si="54">E181-F181</f>
        <v>75</v>
      </c>
      <c r="H181" s="10">
        <f t="shared" ref="H181:H182" si="55">F181/E181</f>
        <v>0.49324324324324326</v>
      </c>
      <c r="I181" s="45">
        <f>SUM(I138:I180)</f>
        <v>113</v>
      </c>
      <c r="J181" s="45">
        <f>SUM(J138:J180)</f>
        <v>53</v>
      </c>
      <c r="K181" s="9">
        <f t="shared" ref="K181:K182" si="56">I181-J181</f>
        <v>60</v>
      </c>
      <c r="L181" s="46">
        <f t="shared" ref="L181:L182" si="57">J181/I181</f>
        <v>0.46902654867256638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0</v>
      </c>
      <c r="S181" s="9">
        <f>Q181-R181</f>
        <v>20</v>
      </c>
      <c r="T181" s="46">
        <f>R181/Q181</f>
        <v>0</v>
      </c>
      <c r="U181" s="44">
        <f>SUM(U138:U180)</f>
        <v>6</v>
      </c>
      <c r="V181" s="45">
        <f>SUM(V138:V180)</f>
        <v>39</v>
      </c>
      <c r="W181" s="45">
        <f>SUM(W138:W180)</f>
        <v>2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7</v>
      </c>
      <c r="G182" s="96">
        <f t="shared" si="54"/>
        <v>23</v>
      </c>
      <c r="H182" s="97">
        <f t="shared" si="55"/>
        <v>0.23333333333333334</v>
      </c>
      <c r="I182" s="96">
        <v>40</v>
      </c>
      <c r="J182" s="95">
        <v>3</v>
      </c>
      <c r="K182" s="98">
        <f t="shared" si="56"/>
        <v>37</v>
      </c>
      <c r="L182" s="99">
        <f t="shared" si="57"/>
        <v>7.4999999999999997E-2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76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4</v>
      </c>
      <c r="G186" s="100">
        <f>E186-F186</f>
        <v>9</v>
      </c>
      <c r="H186" s="103">
        <f>F186/E186</f>
        <v>0.30769230769230771</v>
      </c>
      <c r="I186" s="100">
        <v>20</v>
      </c>
      <c r="J186" s="101">
        <v>6</v>
      </c>
      <c r="K186" s="102">
        <f>I186-J186</f>
        <v>14</v>
      </c>
      <c r="L186" s="104">
        <f>J186/I186</f>
        <v>0.3</v>
      </c>
      <c r="M186" s="100"/>
      <c r="N186" s="101"/>
      <c r="O186" s="102"/>
      <c r="P186" s="103"/>
      <c r="Q186" s="100"/>
      <c r="R186" s="101"/>
      <c r="S186" s="102"/>
      <c r="T186" s="104"/>
      <c r="U186" s="101">
        <v>2</v>
      </c>
      <c r="V186" s="101">
        <v>4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>
        <v>2</v>
      </c>
      <c r="W187" s="101"/>
      <c r="X187" s="105">
        <v>1</v>
      </c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/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16</v>
      </c>
      <c r="G191" s="100">
        <f t="shared" ref="G191:G192" si="58">E191-F191</f>
        <v>34</v>
      </c>
      <c r="H191" s="103">
        <f t="shared" ref="H191:H192" si="59">F191/E191</f>
        <v>0.32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40</v>
      </c>
      <c r="G192" s="100">
        <f t="shared" si="58"/>
        <v>26</v>
      </c>
      <c r="H192" s="103">
        <f t="shared" si="59"/>
        <v>0.60606060606060608</v>
      </c>
      <c r="I192" s="100">
        <v>96</v>
      </c>
      <c r="J192" s="101">
        <v>52</v>
      </c>
      <c r="K192" s="102">
        <f>I192-J192</f>
        <v>44</v>
      </c>
      <c r="L192" s="104">
        <f>J192/I192</f>
        <v>0.54166666666666663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30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>
        <v>1</v>
      </c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1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>
        <v>1</v>
      </c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2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>
        <v>1</v>
      </c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9</v>
      </c>
      <c r="G216" s="100">
        <f>E216-F216</f>
        <v>1</v>
      </c>
      <c r="H216" s="103">
        <f>F216/E216</f>
        <v>0.9</v>
      </c>
      <c r="I216" s="100">
        <v>10</v>
      </c>
      <c r="J216" s="101">
        <v>2</v>
      </c>
      <c r="K216" s="102">
        <f>I216-J216</f>
        <v>8</v>
      </c>
      <c r="L216" s="104">
        <f>J216/I216</f>
        <v>0.2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5</v>
      </c>
      <c r="K218" s="102">
        <f>I218-J218</f>
        <v>5</v>
      </c>
      <c r="L218" s="104">
        <f>J218/I218</f>
        <v>0.5</v>
      </c>
      <c r="M218" s="100"/>
      <c r="N218" s="101"/>
      <c r="O218" s="102"/>
      <c r="P218" s="103"/>
      <c r="Q218" s="100"/>
      <c r="R218" s="101"/>
      <c r="S218" s="102"/>
      <c r="T218" s="104"/>
      <c r="U218" s="101">
        <v>1</v>
      </c>
      <c r="V218" s="101">
        <v>1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4</v>
      </c>
      <c r="G226" s="100">
        <f>E226-F226</f>
        <v>6</v>
      </c>
      <c r="H226" s="103">
        <f>F226/E226</f>
        <v>0.4</v>
      </c>
      <c r="I226" s="100">
        <v>9</v>
      </c>
      <c r="J226" s="101">
        <v>0</v>
      </c>
      <c r="K226" s="102">
        <f>I226-J226</f>
        <v>9</v>
      </c>
      <c r="L226" s="104">
        <f>J226/I226</f>
        <v>0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1</v>
      </c>
      <c r="K235" s="102">
        <f t="shared" ref="K235:K237" si="62">I235-J235</f>
        <v>59</v>
      </c>
      <c r="L235" s="104">
        <f t="shared" ref="L235:L237" si="63">J235/I235</f>
        <v>1.6666666666666666E-2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>
        <v>1</v>
      </c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2</v>
      </c>
      <c r="G237" s="100">
        <f t="shared" si="60"/>
        <v>0</v>
      </c>
      <c r="H237" s="103">
        <f t="shared" si="61"/>
        <v>1</v>
      </c>
      <c r="I237" s="100">
        <v>4</v>
      </c>
      <c r="J237" s="101">
        <v>1</v>
      </c>
      <c r="K237" s="102">
        <f t="shared" si="62"/>
        <v>3</v>
      </c>
      <c r="L237" s="104">
        <f t="shared" si="63"/>
        <v>0.25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86</v>
      </c>
      <c r="G243" s="45">
        <f>E243-F243</f>
        <v>120</v>
      </c>
      <c r="H243" s="10">
        <f t="shared" ref="H243:H244" si="64">F243/E243</f>
        <v>0.41747572815533979</v>
      </c>
      <c r="I243" s="45">
        <f>SUM(I182:I242)</f>
        <v>263</v>
      </c>
      <c r="J243" s="45">
        <f>SUM(J182:J242)</f>
        <v>70</v>
      </c>
      <c r="K243" s="45">
        <f>I243-J243</f>
        <v>193</v>
      </c>
      <c r="L243" s="46">
        <f t="shared" ref="L243:L244" si="65">J243/I243</f>
        <v>0.26615969581749049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9</v>
      </c>
      <c r="V243" s="45">
        <f>SUM(V182:V242)</f>
        <v>125</v>
      </c>
      <c r="W243" s="45">
        <f>SUM(W182:W242)</f>
        <v>0</v>
      </c>
      <c r="X243" s="48">
        <f>SUM(X182:X242)</f>
        <v>1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1070</v>
      </c>
      <c r="F244" s="108">
        <f>F82+F137+F181+F243</f>
        <v>642</v>
      </c>
      <c r="G244" s="108">
        <f>G82+G137+G181+G243</f>
        <v>428</v>
      </c>
      <c r="H244" s="109">
        <f t="shared" si="64"/>
        <v>0.6</v>
      </c>
      <c r="I244" s="108">
        <f>I82+I137+I181+I243</f>
        <v>1314</v>
      </c>
      <c r="J244" s="108">
        <f>J82+J137+J181+J243</f>
        <v>528</v>
      </c>
      <c r="K244" s="108">
        <f>K82+K137+K181+K243</f>
        <v>786</v>
      </c>
      <c r="L244" s="110">
        <f t="shared" si="65"/>
        <v>0.40182648401826482</v>
      </c>
      <c r="M244" s="108">
        <f>M82+M137+M181+M243</f>
        <v>44</v>
      </c>
      <c r="N244" s="108">
        <f>N82+N137+N181+N243</f>
        <v>4</v>
      </c>
      <c r="O244" s="108">
        <f>O82+O137+O181+O243</f>
        <v>40</v>
      </c>
      <c r="P244" s="109">
        <f t="shared" si="66"/>
        <v>9.0909090909090912E-2</v>
      </c>
      <c r="Q244" s="108">
        <f>Q82+Q137+Q181+Q243</f>
        <v>59</v>
      </c>
      <c r="R244" s="108">
        <f>R82+R137+R181+R243</f>
        <v>12</v>
      </c>
      <c r="S244" s="108">
        <f>S82+S137+S181+S243</f>
        <v>47</v>
      </c>
      <c r="T244" s="110">
        <f t="shared" si="67"/>
        <v>0.20338983050847459</v>
      </c>
      <c r="U244" s="107">
        <f>U82+U137+U181+U243</f>
        <v>39</v>
      </c>
      <c r="V244" s="108">
        <f>V82+V137+V181+V243</f>
        <v>246</v>
      </c>
      <c r="W244" s="108">
        <f>W82+W137+W181+W243</f>
        <v>4</v>
      </c>
      <c r="X244" s="111">
        <f>X82+X137+X181+X243</f>
        <v>18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494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560</v>
      </c>
      <c r="F256" s="117">
        <f>F82</f>
        <v>396</v>
      </c>
      <c r="G256" s="116">
        <f>G82</f>
        <v>164</v>
      </c>
      <c r="H256" s="118">
        <f t="shared" ref="H256:H257" si="68">F256/E256</f>
        <v>0.70714285714285718</v>
      </c>
      <c r="I256" s="116">
        <f t="shared" ref="I256:O256" si="69">(I82)</f>
        <v>754</v>
      </c>
      <c r="J256" s="117">
        <f t="shared" si="69"/>
        <v>330</v>
      </c>
      <c r="K256" s="116">
        <f t="shared" si="69"/>
        <v>424</v>
      </c>
      <c r="L256" s="118">
        <f t="shared" si="69"/>
        <v>0.43766578249336868</v>
      </c>
      <c r="M256" s="116">
        <f t="shared" si="69"/>
        <v>16</v>
      </c>
      <c r="N256" s="117">
        <f t="shared" si="69"/>
        <v>2</v>
      </c>
      <c r="O256" s="116">
        <f t="shared" si="69"/>
        <v>14</v>
      </c>
      <c r="P256" s="118">
        <f t="shared" ref="P256:X256" si="70">P82</f>
        <v>0.125</v>
      </c>
      <c r="Q256" s="116">
        <f t="shared" si="70"/>
        <v>22</v>
      </c>
      <c r="R256" s="117">
        <f t="shared" si="70"/>
        <v>12</v>
      </c>
      <c r="S256" s="116">
        <f t="shared" si="70"/>
        <v>10</v>
      </c>
      <c r="T256" s="118">
        <f t="shared" si="70"/>
        <v>0.54545454545454541</v>
      </c>
      <c r="U256" s="119">
        <f t="shared" si="70"/>
        <v>8</v>
      </c>
      <c r="V256" s="119">
        <f t="shared" si="70"/>
        <v>28</v>
      </c>
      <c r="W256" s="119">
        <f t="shared" si="70"/>
        <v>1</v>
      </c>
      <c r="X256" s="120">
        <f t="shared" si="70"/>
        <v>13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87</v>
      </c>
      <c r="G257" s="121">
        <f>G137</f>
        <v>69</v>
      </c>
      <c r="H257" s="123">
        <f t="shared" si="68"/>
        <v>0.55769230769230771</v>
      </c>
      <c r="I257" s="121">
        <f>I137</f>
        <v>184</v>
      </c>
      <c r="J257" s="122">
        <f>J137</f>
        <v>75</v>
      </c>
      <c r="K257" s="121">
        <f>K137</f>
        <v>109</v>
      </c>
      <c r="L257" s="123">
        <f>L137</f>
        <v>0.40760869565217389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16</v>
      </c>
      <c r="V257" s="122">
        <f t="shared" si="71"/>
        <v>54</v>
      </c>
      <c r="W257" s="122">
        <f t="shared" si="71"/>
        <v>1</v>
      </c>
      <c r="X257" s="124">
        <f t="shared" si="71"/>
        <v>3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73</v>
      </c>
      <c r="G258" s="125">
        <f t="shared" si="72"/>
        <v>75</v>
      </c>
      <c r="H258" s="127">
        <f t="shared" si="72"/>
        <v>0.49324324324324326</v>
      </c>
      <c r="I258" s="125">
        <f t="shared" si="72"/>
        <v>113</v>
      </c>
      <c r="J258" s="126">
        <f t="shared" si="72"/>
        <v>53</v>
      </c>
      <c r="K258" s="125">
        <f t="shared" si="72"/>
        <v>60</v>
      </c>
      <c r="L258" s="127">
        <f t="shared" si="72"/>
        <v>0.46902654867256638</v>
      </c>
      <c r="M258" s="125">
        <f t="shared" si="72"/>
        <v>11</v>
      </c>
      <c r="N258" s="126">
        <f t="shared" si="72"/>
        <v>0</v>
      </c>
      <c r="O258" s="125">
        <f t="shared" si="72"/>
        <v>11</v>
      </c>
      <c r="P258" s="127">
        <f t="shared" si="72"/>
        <v>0</v>
      </c>
      <c r="Q258" s="125">
        <f t="shared" si="72"/>
        <v>20</v>
      </c>
      <c r="R258" s="126">
        <f t="shared" si="72"/>
        <v>0</v>
      </c>
      <c r="S258" s="125">
        <f t="shared" si="72"/>
        <v>20</v>
      </c>
      <c r="T258" s="127">
        <f t="shared" si="72"/>
        <v>0</v>
      </c>
      <c r="U258" s="128">
        <f t="shared" si="72"/>
        <v>6</v>
      </c>
      <c r="V258" s="128">
        <f t="shared" si="72"/>
        <v>39</v>
      </c>
      <c r="W258" s="128">
        <f t="shared" si="72"/>
        <v>2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86</v>
      </c>
      <c r="G259" s="130">
        <f t="shared" ref="G259:G260" si="75">G243</f>
        <v>120</v>
      </c>
      <c r="H259" s="132">
        <f t="shared" ref="H259:H260" si="76">H243</f>
        <v>0.41747572815533979</v>
      </c>
      <c r="I259" s="130">
        <f t="shared" ref="I259:I260" si="77">I243</f>
        <v>263</v>
      </c>
      <c r="J259" s="131">
        <f t="shared" ref="J259:J260" si="78">J243</f>
        <v>70</v>
      </c>
      <c r="K259" s="130">
        <f t="shared" ref="K259:K260" si="79">K243</f>
        <v>193</v>
      </c>
      <c r="L259" s="132">
        <f t="shared" ref="L259:L260" si="80">L243</f>
        <v>0.26615969581749049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9</v>
      </c>
      <c r="V259" s="131">
        <f t="shared" ref="V259:V260" si="90">V243</f>
        <v>125</v>
      </c>
      <c r="W259" s="131">
        <f t="shared" ref="W259:W260" si="91">W243</f>
        <v>0</v>
      </c>
      <c r="X259" s="133">
        <f t="shared" ref="X259:X260" si="92">X243</f>
        <v>1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1070</v>
      </c>
      <c r="F260" s="134">
        <f t="shared" si="74"/>
        <v>642</v>
      </c>
      <c r="G260" s="134">
        <f t="shared" si="75"/>
        <v>428</v>
      </c>
      <c r="H260" s="135">
        <f t="shared" si="76"/>
        <v>0.6</v>
      </c>
      <c r="I260" s="134">
        <f t="shared" si="77"/>
        <v>1314</v>
      </c>
      <c r="J260" s="134">
        <f t="shared" si="78"/>
        <v>528</v>
      </c>
      <c r="K260" s="134">
        <f t="shared" si="79"/>
        <v>786</v>
      </c>
      <c r="L260" s="135">
        <f t="shared" si="80"/>
        <v>0.40182648401826482</v>
      </c>
      <c r="M260" s="134">
        <f t="shared" si="81"/>
        <v>44</v>
      </c>
      <c r="N260" s="134">
        <f t="shared" si="82"/>
        <v>4</v>
      </c>
      <c r="O260" s="134">
        <f t="shared" si="83"/>
        <v>40</v>
      </c>
      <c r="P260" s="135">
        <f t="shared" si="84"/>
        <v>9.0909090909090912E-2</v>
      </c>
      <c r="Q260" s="134">
        <f t="shared" si="85"/>
        <v>59</v>
      </c>
      <c r="R260" s="134">
        <f t="shared" si="86"/>
        <v>12</v>
      </c>
      <c r="S260" s="134">
        <f t="shared" si="87"/>
        <v>47</v>
      </c>
      <c r="T260" s="135">
        <f t="shared" si="88"/>
        <v>0.20338983050847459</v>
      </c>
      <c r="U260" s="134">
        <f t="shared" si="89"/>
        <v>39</v>
      </c>
      <c r="V260" s="134">
        <f t="shared" si="90"/>
        <v>246</v>
      </c>
      <c r="W260" s="134">
        <f t="shared" si="91"/>
        <v>4</v>
      </c>
      <c r="X260" s="136">
        <f t="shared" si="92"/>
        <v>18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576</v>
      </c>
      <c r="F268" s="117">
        <f t="shared" ref="F268:F272" si="94">F256+N256</f>
        <v>398</v>
      </c>
      <c r="G268" s="116">
        <f t="shared" ref="G268:G272" si="95">G256+O256</f>
        <v>178</v>
      </c>
      <c r="H268" s="118">
        <f t="shared" ref="H268:H272" si="96">F268/E268</f>
        <v>0.69097222222222221</v>
      </c>
      <c r="I268" s="116">
        <f t="shared" ref="I268:I272" si="97">I256+Q256</f>
        <v>776</v>
      </c>
      <c r="J268" s="117">
        <f t="shared" ref="J268:J272" si="98">J256+R256</f>
        <v>342</v>
      </c>
      <c r="K268" s="116">
        <f t="shared" ref="K268:K272" si="99">K256+S256</f>
        <v>434</v>
      </c>
      <c r="L268" s="137">
        <f t="shared" ref="L268:L272" si="100">J268/I268</f>
        <v>0.44072164948453607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88</v>
      </c>
      <c r="G269" s="138">
        <f t="shared" si="95"/>
        <v>70</v>
      </c>
      <c r="H269" s="140">
        <f t="shared" si="96"/>
        <v>0.55696202531645567</v>
      </c>
      <c r="I269" s="138">
        <f t="shared" si="97"/>
        <v>187</v>
      </c>
      <c r="J269" s="139">
        <f t="shared" si="98"/>
        <v>75</v>
      </c>
      <c r="K269" s="138">
        <f t="shared" si="99"/>
        <v>112</v>
      </c>
      <c r="L269" s="141">
        <f t="shared" si="100"/>
        <v>0.40106951871657753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73</v>
      </c>
      <c r="G270" s="125">
        <f t="shared" si="95"/>
        <v>86</v>
      </c>
      <c r="H270" s="127">
        <f t="shared" si="96"/>
        <v>0.45911949685534592</v>
      </c>
      <c r="I270" s="125">
        <f t="shared" si="97"/>
        <v>133</v>
      </c>
      <c r="J270" s="126">
        <f t="shared" si="98"/>
        <v>53</v>
      </c>
      <c r="K270" s="125">
        <f t="shared" si="99"/>
        <v>80</v>
      </c>
      <c r="L270" s="142">
        <f t="shared" si="100"/>
        <v>0.39849624060150374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87</v>
      </c>
      <c r="G271" s="130">
        <f t="shared" si="95"/>
        <v>134</v>
      </c>
      <c r="H271" s="132">
        <f t="shared" si="96"/>
        <v>0.39366515837104071</v>
      </c>
      <c r="I271" s="130">
        <f t="shared" si="97"/>
        <v>277</v>
      </c>
      <c r="J271" s="131">
        <f t="shared" si="98"/>
        <v>70</v>
      </c>
      <c r="K271" s="130">
        <f t="shared" si="99"/>
        <v>207</v>
      </c>
      <c r="L271" s="143">
        <f t="shared" si="100"/>
        <v>0.25270758122743681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1114</v>
      </c>
      <c r="F272" s="134">
        <f t="shared" si="94"/>
        <v>646</v>
      </c>
      <c r="G272" s="144">
        <f t="shared" si="95"/>
        <v>468</v>
      </c>
      <c r="H272" s="145">
        <f t="shared" si="96"/>
        <v>0.57989228007181326</v>
      </c>
      <c r="I272" s="144">
        <f t="shared" si="97"/>
        <v>1373</v>
      </c>
      <c r="J272" s="134">
        <f t="shared" si="98"/>
        <v>540</v>
      </c>
      <c r="K272" s="144">
        <f t="shared" si="99"/>
        <v>833</v>
      </c>
      <c r="L272" s="146">
        <f t="shared" si="100"/>
        <v>0.3932993445010925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44093</v>
      </c>
      <c r="F278" s="149">
        <v>44094</v>
      </c>
      <c r="G278" s="149">
        <v>44095</v>
      </c>
      <c r="H278" s="149">
        <v>44096</v>
      </c>
      <c r="I278" s="149">
        <v>44097</v>
      </c>
      <c r="J278" s="149">
        <v>44098</v>
      </c>
      <c r="K278" s="149">
        <v>44099</v>
      </c>
      <c r="L278" s="149">
        <v>44100</v>
      </c>
      <c r="M278" s="149">
        <v>44101</v>
      </c>
      <c r="N278" s="149">
        <v>44102</v>
      </c>
      <c r="O278" s="149">
        <v>44103</v>
      </c>
      <c r="P278" s="149">
        <v>44104</v>
      </c>
      <c r="Q278" s="149">
        <v>44105</v>
      </c>
      <c r="R278" s="149">
        <v>44106</v>
      </c>
      <c r="S278" s="149">
        <v>44107</v>
      </c>
      <c r="T278" s="149">
        <v>44108</v>
      </c>
      <c r="U278" s="149">
        <v>44109</v>
      </c>
      <c r="V278" s="149">
        <v>44110</v>
      </c>
      <c r="W278" s="149">
        <v>44111</v>
      </c>
      <c r="X278" s="149">
        <v>44112</v>
      </c>
      <c r="Y278" s="149">
        <v>44113</v>
      </c>
      <c r="Z278" s="149">
        <v>44114</v>
      </c>
      <c r="AA278" s="149">
        <v>44115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0.85</v>
      </c>
      <c r="F279" s="151">
        <v>0.84</v>
      </c>
      <c r="G279" s="151">
        <v>0.83</v>
      </c>
      <c r="H279" s="151">
        <v>0.82</v>
      </c>
      <c r="I279" s="151">
        <v>0.82</v>
      </c>
      <c r="J279" s="151">
        <v>0.81</v>
      </c>
      <c r="K279" s="151">
        <v>0.8</v>
      </c>
      <c r="L279" s="151">
        <v>0.8</v>
      </c>
      <c r="M279" s="151">
        <v>0.79</v>
      </c>
      <c r="N279" s="151">
        <v>0.79</v>
      </c>
      <c r="O279" s="151">
        <v>0.79</v>
      </c>
      <c r="P279" s="151">
        <v>0.8</v>
      </c>
      <c r="Q279" s="151">
        <v>0.8</v>
      </c>
      <c r="R279" s="151">
        <v>0.8</v>
      </c>
      <c r="S279" s="151">
        <v>0.79</v>
      </c>
      <c r="T279" s="151">
        <v>0.79</v>
      </c>
      <c r="U279" s="151">
        <v>0.78</v>
      </c>
      <c r="V279" s="151">
        <v>0.77</v>
      </c>
      <c r="W279" s="151">
        <v>0.76</v>
      </c>
      <c r="X279" s="151">
        <v>0.75</v>
      </c>
      <c r="Y279" s="151">
        <v>0.74</v>
      </c>
      <c r="Z279" s="151">
        <v>0.73</v>
      </c>
      <c r="AA279" s="151">
        <v>0.73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0.52</v>
      </c>
      <c r="F280" s="153">
        <v>0.51</v>
      </c>
      <c r="G280" s="153">
        <v>0.51</v>
      </c>
      <c r="H280" s="153">
        <v>0.51</v>
      </c>
      <c r="I280" s="153">
        <v>0.51</v>
      </c>
      <c r="J280" s="153">
        <v>0.5</v>
      </c>
      <c r="K280" s="153">
        <v>0.49</v>
      </c>
      <c r="L280" s="153">
        <v>0.49</v>
      </c>
      <c r="M280" s="153">
        <v>0.49</v>
      </c>
      <c r="N280" s="153">
        <v>0.49</v>
      </c>
      <c r="O280" s="153">
        <v>0.48</v>
      </c>
      <c r="P280" s="153">
        <v>0.48</v>
      </c>
      <c r="Q280" s="153">
        <v>0.49</v>
      </c>
      <c r="R280" s="153">
        <v>0.49</v>
      </c>
      <c r="S280" s="153">
        <v>0.49</v>
      </c>
      <c r="T280" s="153">
        <v>0.48</v>
      </c>
      <c r="U280" s="153">
        <v>0.47</v>
      </c>
      <c r="V280" s="153">
        <v>0.47</v>
      </c>
      <c r="W280" s="153">
        <v>0.46</v>
      </c>
      <c r="X280" s="153">
        <v>0.46</v>
      </c>
      <c r="Y280" s="153">
        <v>0.46</v>
      </c>
      <c r="Z280" s="153">
        <v>0.46</v>
      </c>
      <c r="AA280" s="153">
        <v>0.46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0.5</v>
      </c>
      <c r="F281" s="153">
        <v>0.53</v>
      </c>
      <c r="G281" s="153">
        <v>0.57999999999999996</v>
      </c>
      <c r="H281" s="153">
        <v>0.60000000000000009</v>
      </c>
      <c r="I281" s="153">
        <v>0.64</v>
      </c>
      <c r="J281" s="153">
        <v>0.67</v>
      </c>
      <c r="K281" s="153">
        <v>0.68</v>
      </c>
      <c r="L281" s="153">
        <v>0.7</v>
      </c>
      <c r="M281" s="153">
        <v>0.69</v>
      </c>
      <c r="N281" s="153">
        <v>0.68</v>
      </c>
      <c r="O281" s="153">
        <v>0.63</v>
      </c>
      <c r="P281" s="153">
        <v>0.59</v>
      </c>
      <c r="Q281" s="153">
        <v>0.60000000000000009</v>
      </c>
      <c r="R281" s="153">
        <v>0.63</v>
      </c>
      <c r="S281" s="153">
        <v>0.64</v>
      </c>
      <c r="T281" s="153">
        <v>0.66</v>
      </c>
      <c r="U281" s="153">
        <v>0.63</v>
      </c>
      <c r="V281" s="153">
        <v>0.65</v>
      </c>
      <c r="W281" s="153">
        <v>0.63</v>
      </c>
      <c r="X281" s="153">
        <v>0.61</v>
      </c>
      <c r="Y281" s="153">
        <v>0.57000000000000006</v>
      </c>
      <c r="Z281" s="153">
        <v>0.54</v>
      </c>
      <c r="AA281" s="153">
        <v>0.46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0.35</v>
      </c>
      <c r="F282" s="155">
        <v>0.38</v>
      </c>
      <c r="G282" s="155">
        <v>0.4</v>
      </c>
      <c r="H282" s="155">
        <v>0.43</v>
      </c>
      <c r="I282" s="155">
        <v>0.4</v>
      </c>
      <c r="J282" s="155">
        <v>0.36</v>
      </c>
      <c r="K282" s="155">
        <v>0.35</v>
      </c>
      <c r="L282" s="155">
        <v>0.34</v>
      </c>
      <c r="M282" s="155">
        <v>0.34</v>
      </c>
      <c r="N282" s="155">
        <v>0.36</v>
      </c>
      <c r="O282" s="155">
        <v>0.34</v>
      </c>
      <c r="P282" s="155">
        <v>0.36</v>
      </c>
      <c r="Q282" s="155">
        <v>0.37</v>
      </c>
      <c r="R282" s="155">
        <v>0.4</v>
      </c>
      <c r="S282" s="155">
        <v>0.4</v>
      </c>
      <c r="T282" s="155">
        <v>0.4</v>
      </c>
      <c r="U282" s="155">
        <v>0.38</v>
      </c>
      <c r="V282" s="155">
        <v>0.4</v>
      </c>
      <c r="W282" s="155">
        <v>0.42</v>
      </c>
      <c r="X282" s="155">
        <v>0.44</v>
      </c>
      <c r="Y282" s="155">
        <v>0.44</v>
      </c>
      <c r="Z282" s="155">
        <v>0.4</v>
      </c>
      <c r="AA282" s="155">
        <v>0.42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0.66</v>
      </c>
      <c r="F283" s="157">
        <v>0.65</v>
      </c>
      <c r="G283" s="157">
        <v>0.66</v>
      </c>
      <c r="H283" s="157">
        <v>0.65</v>
      </c>
      <c r="I283" s="157">
        <v>0.65</v>
      </c>
      <c r="J283" s="157">
        <v>0.64</v>
      </c>
      <c r="K283" s="157">
        <v>0.63</v>
      </c>
      <c r="L283" s="157">
        <v>0.63</v>
      </c>
      <c r="M283" s="157">
        <v>0.62</v>
      </c>
      <c r="N283" s="157">
        <v>0.61</v>
      </c>
      <c r="O283" s="157">
        <v>0.61</v>
      </c>
      <c r="P283" s="157">
        <v>0.61</v>
      </c>
      <c r="Q283" s="157">
        <v>0.61</v>
      </c>
      <c r="R283" s="157">
        <v>0.60000000000000009</v>
      </c>
      <c r="S283" s="157">
        <v>0.60000000000000009</v>
      </c>
      <c r="T283" s="157">
        <v>0.59</v>
      </c>
      <c r="U283" s="157">
        <v>0.59</v>
      </c>
      <c r="V283" s="157">
        <v>0.57999999999999996</v>
      </c>
      <c r="W283" s="157">
        <v>0.57999999999999996</v>
      </c>
      <c r="X283" s="157">
        <v>0.57999999999999996</v>
      </c>
      <c r="Y283" s="157">
        <v>0.57000000000000006</v>
      </c>
      <c r="Z283" s="157">
        <v>0.57999999999999996</v>
      </c>
      <c r="AA283" s="157">
        <v>0.57000000000000006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0.46</v>
      </c>
      <c r="F284" s="157">
        <v>0.46</v>
      </c>
      <c r="G284" s="157">
        <v>0.46</v>
      </c>
      <c r="H284" s="157">
        <v>0.46</v>
      </c>
      <c r="I284" s="157">
        <v>0.46</v>
      </c>
      <c r="J284" s="157">
        <v>0.46</v>
      </c>
      <c r="K284" s="157">
        <v>0.46</v>
      </c>
      <c r="L284" s="157">
        <v>0.48</v>
      </c>
      <c r="M284" s="157">
        <v>0.49</v>
      </c>
      <c r="N284" s="157">
        <v>0.49</v>
      </c>
      <c r="O284" s="157">
        <v>0.49</v>
      </c>
      <c r="P284" s="157">
        <v>0.5</v>
      </c>
      <c r="Q284" s="157">
        <v>0.5</v>
      </c>
      <c r="R284" s="157">
        <v>0.5</v>
      </c>
      <c r="S284" s="157">
        <v>0.5</v>
      </c>
      <c r="T284" s="157">
        <v>0.5</v>
      </c>
      <c r="U284" s="157">
        <v>0.49</v>
      </c>
      <c r="V284" s="157">
        <v>0.49</v>
      </c>
      <c r="W284" s="157">
        <v>0.49</v>
      </c>
      <c r="X284" s="157">
        <v>0.47</v>
      </c>
      <c r="Y284" s="157">
        <v>0.46</v>
      </c>
      <c r="Z284" s="157">
        <v>0.43</v>
      </c>
      <c r="AA284" s="157">
        <v>0.42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</v>
      </c>
      <c r="F285" s="157">
        <v>7.0000000000000007E-2</v>
      </c>
      <c r="G285" s="157">
        <v>7.0000000000000007E-2</v>
      </c>
      <c r="H285" s="157">
        <v>0.14000000000000001</v>
      </c>
      <c r="I285" s="157">
        <v>0.21</v>
      </c>
      <c r="J285" s="157">
        <v>0.28999999999999998</v>
      </c>
      <c r="K285" s="157">
        <v>0.36</v>
      </c>
      <c r="L285" s="157">
        <v>0.43</v>
      </c>
      <c r="M285" s="157">
        <v>0.43</v>
      </c>
      <c r="N285" s="157">
        <v>0.5</v>
      </c>
      <c r="O285" s="157">
        <v>0.5</v>
      </c>
      <c r="P285" s="157">
        <v>0.5</v>
      </c>
      <c r="Q285" s="157">
        <v>0.5</v>
      </c>
      <c r="R285" s="157">
        <v>0.5</v>
      </c>
      <c r="S285" s="157">
        <v>0.5</v>
      </c>
      <c r="T285" s="157">
        <v>0.5</v>
      </c>
      <c r="U285" s="157">
        <v>0.5</v>
      </c>
      <c r="V285" s="157">
        <v>0.43</v>
      </c>
      <c r="W285" s="157">
        <v>0.36</v>
      </c>
      <c r="X285" s="157">
        <v>0.36</v>
      </c>
      <c r="Y285" s="157">
        <v>0.36</v>
      </c>
      <c r="Z285" s="157">
        <v>0.36</v>
      </c>
      <c r="AA285" s="157">
        <v>0.36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0.05</v>
      </c>
      <c r="F286" s="157">
        <v>0.05</v>
      </c>
      <c r="G286" s="157">
        <v>0.1</v>
      </c>
      <c r="H286" s="157">
        <v>0.1</v>
      </c>
      <c r="I286" s="157">
        <v>0.1</v>
      </c>
      <c r="J286" s="157">
        <v>0.14000000000000001</v>
      </c>
      <c r="K286" s="157">
        <v>0.24</v>
      </c>
      <c r="L286" s="157">
        <v>0.33</v>
      </c>
      <c r="M286" s="157">
        <v>0.33</v>
      </c>
      <c r="N286" s="157">
        <v>0.28999999999999998</v>
      </c>
      <c r="O286" s="157">
        <v>0.28999999999999998</v>
      </c>
      <c r="P286" s="157">
        <v>0.28999999999999998</v>
      </c>
      <c r="Q286" s="157">
        <v>0.24</v>
      </c>
      <c r="R286" s="157">
        <v>0.14000000000000001</v>
      </c>
      <c r="S286" s="157">
        <v>0.05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0.49</v>
      </c>
      <c r="F287" s="159">
        <v>0.48</v>
      </c>
      <c r="G287" s="159">
        <v>0.48</v>
      </c>
      <c r="H287" s="159">
        <v>0.49</v>
      </c>
      <c r="I287" s="159">
        <v>0.5</v>
      </c>
      <c r="J287" s="159">
        <v>0.51</v>
      </c>
      <c r="K287" s="159">
        <v>0.52</v>
      </c>
      <c r="L287" s="159">
        <v>0.52</v>
      </c>
      <c r="M287" s="159">
        <v>0.51</v>
      </c>
      <c r="N287" s="159">
        <v>0.51</v>
      </c>
      <c r="O287" s="159">
        <v>0.51</v>
      </c>
      <c r="P287" s="159">
        <v>0.5</v>
      </c>
      <c r="Q287" s="159">
        <v>0.5</v>
      </c>
      <c r="R287" s="159">
        <v>0.49</v>
      </c>
      <c r="S287" s="159">
        <v>0.49</v>
      </c>
      <c r="T287" s="159">
        <v>0.48</v>
      </c>
      <c r="U287" s="159">
        <v>0.48</v>
      </c>
      <c r="V287" s="159">
        <v>0.46</v>
      </c>
      <c r="W287" s="159">
        <v>0.46</v>
      </c>
      <c r="X287" s="159">
        <v>0.45</v>
      </c>
      <c r="Y287" s="159">
        <v>0.45</v>
      </c>
      <c r="Z287" s="159">
        <v>0.45</v>
      </c>
      <c r="AA287" s="159">
        <v>0.45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0.27</v>
      </c>
      <c r="F288" s="161">
        <v>0.26</v>
      </c>
      <c r="G288" s="161">
        <v>0.25</v>
      </c>
      <c r="H288" s="161">
        <v>0.24</v>
      </c>
      <c r="I288" s="161">
        <v>0.22</v>
      </c>
      <c r="J288" s="161">
        <v>0.21</v>
      </c>
      <c r="K288" s="161">
        <v>0.2</v>
      </c>
      <c r="L288" s="161">
        <v>0.2</v>
      </c>
      <c r="M288" s="161">
        <v>0.19</v>
      </c>
      <c r="N288" s="161">
        <v>0.19</v>
      </c>
      <c r="O288" s="161">
        <v>0.2</v>
      </c>
      <c r="P288" s="161">
        <v>0.2</v>
      </c>
      <c r="Q288" s="161">
        <v>0.24</v>
      </c>
      <c r="R288" s="161">
        <v>0.28000000000000003</v>
      </c>
      <c r="S288" s="161">
        <v>0.32</v>
      </c>
      <c r="T288" s="161">
        <v>0.36</v>
      </c>
      <c r="U288" s="161">
        <v>0.4</v>
      </c>
      <c r="V288" s="161">
        <v>0.45</v>
      </c>
      <c r="W288" s="161">
        <v>0.5</v>
      </c>
      <c r="X288" s="161">
        <v>0.5</v>
      </c>
      <c r="Y288" s="161">
        <v>0.52</v>
      </c>
      <c r="Z288" s="161">
        <v>0.52</v>
      </c>
      <c r="AA288" s="161">
        <v>0.52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0.12</v>
      </c>
      <c r="F289" s="161">
        <v>0.12</v>
      </c>
      <c r="G289" s="161">
        <v>0.12</v>
      </c>
      <c r="H289" s="161">
        <v>0.13</v>
      </c>
      <c r="I289" s="161">
        <v>0.13</v>
      </c>
      <c r="J289" s="161">
        <v>0.21</v>
      </c>
      <c r="K289" s="161">
        <v>0.19</v>
      </c>
      <c r="L289" s="161">
        <v>0.17</v>
      </c>
      <c r="M289" s="161">
        <v>0.16</v>
      </c>
      <c r="N289" s="161">
        <v>0.13</v>
      </c>
      <c r="O289" s="161">
        <v>0.13</v>
      </c>
      <c r="P289" s="161">
        <v>0.14000000000000001</v>
      </c>
      <c r="Q289" s="161">
        <v>0.08</v>
      </c>
      <c r="R289" s="161">
        <v>0.1</v>
      </c>
      <c r="S289" s="161">
        <v>0.12</v>
      </c>
      <c r="T289" s="161">
        <v>0.13</v>
      </c>
      <c r="U289" s="161">
        <v>0.14000000000000001</v>
      </c>
      <c r="V289" s="161">
        <v>0.13</v>
      </c>
      <c r="W289" s="161">
        <v>0.12</v>
      </c>
      <c r="X289" s="161">
        <v>0.09</v>
      </c>
      <c r="Y289" s="161">
        <v>0.06</v>
      </c>
      <c r="Z289" s="161">
        <v>0.05</v>
      </c>
      <c r="AA289" s="161">
        <v>0.04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0.14000000000000001</v>
      </c>
      <c r="F290" s="163">
        <v>0.14000000000000001</v>
      </c>
      <c r="G290" s="163">
        <v>0.14000000000000001</v>
      </c>
      <c r="H290" s="163">
        <v>0.13</v>
      </c>
      <c r="I290" s="163">
        <v>0.14000000000000001</v>
      </c>
      <c r="J290" s="163">
        <v>0.13</v>
      </c>
      <c r="K290" s="163">
        <v>0.12</v>
      </c>
      <c r="L290" s="163">
        <v>0.13</v>
      </c>
      <c r="M290" s="163">
        <v>0.11</v>
      </c>
      <c r="N290" s="163">
        <v>0.1</v>
      </c>
      <c r="O290" s="163">
        <v>0.1</v>
      </c>
      <c r="P290" s="163">
        <v>0.08</v>
      </c>
      <c r="Q290" s="163">
        <v>0.08</v>
      </c>
      <c r="R290" s="163">
        <v>0.08</v>
      </c>
      <c r="S290" s="163">
        <v>0.08</v>
      </c>
      <c r="T290" s="163">
        <v>0.09</v>
      </c>
      <c r="U290" s="163">
        <v>0.1</v>
      </c>
      <c r="V290" s="163">
        <v>0.1</v>
      </c>
      <c r="W290" s="163">
        <v>0.1</v>
      </c>
      <c r="X290" s="163">
        <v>0.45</v>
      </c>
      <c r="Y290" s="163">
        <v>0.1</v>
      </c>
      <c r="Z290" s="163">
        <v>0.09</v>
      </c>
      <c r="AA290" s="163">
        <v>0.08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0.65</v>
      </c>
      <c r="F291" s="165">
        <v>0.64</v>
      </c>
      <c r="G291" s="165">
        <v>0.63</v>
      </c>
      <c r="H291" s="165">
        <v>0.63</v>
      </c>
      <c r="I291" s="165">
        <v>0.61</v>
      </c>
      <c r="J291" s="165">
        <v>0.60000000000000009</v>
      </c>
      <c r="K291" s="165">
        <v>0.59</v>
      </c>
      <c r="L291" s="165">
        <v>0.57999999999999996</v>
      </c>
      <c r="M291" s="165">
        <v>0.57000000000000006</v>
      </c>
      <c r="N291" s="165">
        <v>0.56000000000000005</v>
      </c>
      <c r="O291" s="165">
        <v>0.54</v>
      </c>
      <c r="P291" s="165">
        <v>0.53</v>
      </c>
      <c r="Q291" s="165">
        <v>0.53</v>
      </c>
      <c r="R291" s="165">
        <v>0.52</v>
      </c>
      <c r="S291" s="165">
        <v>0.5</v>
      </c>
      <c r="T291" s="165">
        <v>0.49</v>
      </c>
      <c r="U291" s="165">
        <v>0.48</v>
      </c>
      <c r="V291" s="165">
        <v>0.47</v>
      </c>
      <c r="W291" s="165">
        <v>0.47</v>
      </c>
      <c r="X291" s="165">
        <v>0.45</v>
      </c>
      <c r="Y291" s="165">
        <v>0.44</v>
      </c>
      <c r="Z291" s="165">
        <v>0.43</v>
      </c>
      <c r="AA291" s="165">
        <v>0.43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0.48</v>
      </c>
      <c r="F292" s="165">
        <v>0.47</v>
      </c>
      <c r="G292" s="165">
        <v>0.48</v>
      </c>
      <c r="H292" s="165">
        <v>0.47</v>
      </c>
      <c r="I292" s="165">
        <v>0.46</v>
      </c>
      <c r="J292" s="165">
        <v>0.46</v>
      </c>
      <c r="K292" s="165">
        <v>0.45</v>
      </c>
      <c r="L292" s="165">
        <v>0.44</v>
      </c>
      <c r="M292" s="165">
        <v>0.41</v>
      </c>
      <c r="N292" s="165">
        <v>0.4</v>
      </c>
      <c r="O292" s="165">
        <v>0.41</v>
      </c>
      <c r="P292" s="165">
        <v>0.41</v>
      </c>
      <c r="Q292" s="165">
        <v>0.42</v>
      </c>
      <c r="R292" s="165">
        <v>0.41</v>
      </c>
      <c r="S292" s="165">
        <v>0.41</v>
      </c>
      <c r="T292" s="165">
        <v>0.43</v>
      </c>
      <c r="U292" s="165">
        <v>0.44</v>
      </c>
      <c r="V292" s="165">
        <v>0.44</v>
      </c>
      <c r="W292" s="165">
        <v>0.44</v>
      </c>
      <c r="X292" s="165">
        <v>0.44</v>
      </c>
      <c r="Y292" s="165">
        <v>0.44</v>
      </c>
      <c r="Z292" s="165">
        <v>0.41</v>
      </c>
      <c r="AA292" s="165">
        <v>0.39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0.30000000000000004</v>
      </c>
      <c r="F293" s="165">
        <v>0.31</v>
      </c>
      <c r="G293" s="165">
        <v>0.31</v>
      </c>
      <c r="H293" s="165">
        <v>0.30000000000000004</v>
      </c>
      <c r="I293" s="165">
        <v>0.25</v>
      </c>
      <c r="J293" s="165">
        <v>0.2</v>
      </c>
      <c r="K293" s="165">
        <v>0.18</v>
      </c>
      <c r="L293" s="165">
        <v>0.15</v>
      </c>
      <c r="M293" s="165">
        <v>0.12</v>
      </c>
      <c r="N293" s="165">
        <v>0.1</v>
      </c>
      <c r="O293" s="165">
        <v>0.1</v>
      </c>
      <c r="P293" s="165">
        <v>0.11</v>
      </c>
      <c r="Q293" s="165">
        <v>0.12</v>
      </c>
      <c r="R293" s="165">
        <v>0.12</v>
      </c>
      <c r="S293" s="165">
        <v>0.13</v>
      </c>
      <c r="T293" s="165">
        <v>0.12</v>
      </c>
      <c r="U293" s="165">
        <v>0.12</v>
      </c>
      <c r="V293" s="165">
        <v>0.14000000000000001</v>
      </c>
      <c r="W293" s="165">
        <v>0.14000000000000001</v>
      </c>
      <c r="X293" s="165">
        <v>0.14000000000000001</v>
      </c>
      <c r="Y293" s="165">
        <v>0.13</v>
      </c>
      <c r="Z293" s="165">
        <v>0.11</v>
      </c>
      <c r="AA293" s="165">
        <v>0.11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0.03</v>
      </c>
      <c r="F294" s="165">
        <v>0.04</v>
      </c>
      <c r="G294" s="165">
        <v>0.06</v>
      </c>
      <c r="H294" s="165">
        <v>0.09</v>
      </c>
      <c r="I294" s="165">
        <v>0.12</v>
      </c>
      <c r="J294" s="165">
        <v>0.14000000000000001</v>
      </c>
      <c r="K294" s="165">
        <v>0.12</v>
      </c>
      <c r="L294" s="165">
        <v>0.11</v>
      </c>
      <c r="M294" s="165">
        <v>0.1</v>
      </c>
      <c r="N294" s="165">
        <v>0.08</v>
      </c>
      <c r="O294" s="165">
        <v>0.06</v>
      </c>
      <c r="P294" s="165">
        <v>0.05</v>
      </c>
      <c r="Q294" s="165">
        <v>0.05</v>
      </c>
      <c r="R294" s="165">
        <v>0.08</v>
      </c>
      <c r="S294" s="165">
        <v>0.1</v>
      </c>
      <c r="T294" s="165">
        <v>0.13</v>
      </c>
      <c r="U294" s="165">
        <v>0.16</v>
      </c>
      <c r="V294" s="165">
        <v>0.19</v>
      </c>
      <c r="W294" s="165">
        <v>0.21</v>
      </c>
      <c r="X294" s="165">
        <v>0.22</v>
      </c>
      <c r="Y294" s="165">
        <v>0.22</v>
      </c>
      <c r="Z294" s="165">
        <v>0.2</v>
      </c>
      <c r="AA294" s="165">
        <v>0.17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0.74</v>
      </c>
      <c r="F295" s="167">
        <v>0.73</v>
      </c>
      <c r="G295" s="167">
        <v>0.72</v>
      </c>
      <c r="H295" s="167">
        <v>0.72</v>
      </c>
      <c r="I295" s="167">
        <v>0.71</v>
      </c>
      <c r="J295" s="167">
        <v>0.71</v>
      </c>
      <c r="K295" s="167">
        <v>0.7</v>
      </c>
      <c r="L295" s="167">
        <v>0.69</v>
      </c>
      <c r="M295" s="167">
        <v>0.69</v>
      </c>
      <c r="N295" s="167">
        <v>0.68</v>
      </c>
      <c r="O295" s="167">
        <v>0.68</v>
      </c>
      <c r="P295" s="167">
        <v>0.68</v>
      </c>
      <c r="Q295" s="167">
        <v>0.68</v>
      </c>
      <c r="R295" s="167">
        <v>0.67</v>
      </c>
      <c r="S295" s="167">
        <v>0.67</v>
      </c>
      <c r="T295" s="167">
        <v>0.66</v>
      </c>
      <c r="U295" s="167">
        <v>0.65</v>
      </c>
      <c r="V295" s="167">
        <v>0.64</v>
      </c>
      <c r="W295" s="167">
        <v>0.64</v>
      </c>
      <c r="X295" s="167">
        <v>0.63</v>
      </c>
      <c r="Y295" s="167">
        <v>0.62</v>
      </c>
      <c r="Z295" s="167">
        <v>0.61</v>
      </c>
      <c r="AA295" s="167">
        <v>0.61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0.46</v>
      </c>
      <c r="F296" s="169">
        <v>0.45</v>
      </c>
      <c r="G296" s="169">
        <v>0.45</v>
      </c>
      <c r="H296" s="169">
        <v>0.45</v>
      </c>
      <c r="I296" s="169">
        <v>0.44</v>
      </c>
      <c r="J296" s="169">
        <v>0.43</v>
      </c>
      <c r="K296" s="169">
        <v>0.43</v>
      </c>
      <c r="L296" s="169">
        <v>0.42</v>
      </c>
      <c r="M296" s="169">
        <v>0.42</v>
      </c>
      <c r="N296" s="169">
        <v>0.42</v>
      </c>
      <c r="O296" s="169">
        <v>0.42</v>
      </c>
      <c r="P296" s="169">
        <v>0.42</v>
      </c>
      <c r="Q296" s="169">
        <v>0.43</v>
      </c>
      <c r="R296" s="169">
        <v>0.44</v>
      </c>
      <c r="S296" s="169">
        <v>0.44</v>
      </c>
      <c r="T296" s="169">
        <v>0.45</v>
      </c>
      <c r="U296" s="169">
        <v>0.45</v>
      </c>
      <c r="V296" s="169">
        <v>0.46</v>
      </c>
      <c r="W296" s="169">
        <v>0.47</v>
      </c>
      <c r="X296" s="169">
        <v>0.46</v>
      </c>
      <c r="Y296" s="169">
        <v>0.46</v>
      </c>
      <c r="Z296" s="169">
        <v>0.45</v>
      </c>
      <c r="AA296" s="169">
        <v>0.45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0.31</v>
      </c>
      <c r="F297" s="169">
        <v>0.33</v>
      </c>
      <c r="G297" s="169">
        <v>0.35</v>
      </c>
      <c r="H297" s="169">
        <v>0.36</v>
      </c>
      <c r="I297" s="169">
        <v>0.36</v>
      </c>
      <c r="J297" s="169">
        <v>0.38</v>
      </c>
      <c r="K297" s="169">
        <v>0.37</v>
      </c>
      <c r="L297" s="169">
        <v>0.37</v>
      </c>
      <c r="M297" s="169">
        <v>0.35</v>
      </c>
      <c r="N297" s="169">
        <v>0.34</v>
      </c>
      <c r="O297" s="169">
        <v>0.32</v>
      </c>
      <c r="P297" s="169">
        <v>0.31</v>
      </c>
      <c r="Q297" s="169">
        <v>0.30000000000000004</v>
      </c>
      <c r="R297" s="169">
        <v>0.32</v>
      </c>
      <c r="S297" s="169">
        <v>0.33</v>
      </c>
      <c r="T297" s="169">
        <v>0.34</v>
      </c>
      <c r="U297" s="169">
        <v>0.33</v>
      </c>
      <c r="V297" s="169">
        <v>0.34</v>
      </c>
      <c r="W297" s="169">
        <v>0.32</v>
      </c>
      <c r="X297" s="169">
        <v>0.31</v>
      </c>
      <c r="Y297" s="169">
        <v>0.28999999999999998</v>
      </c>
      <c r="Z297" s="169">
        <v>0.27</v>
      </c>
      <c r="AA297" s="169">
        <v>0.24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0.19</v>
      </c>
      <c r="F298" s="171">
        <v>0.21</v>
      </c>
      <c r="G298" s="171">
        <v>0.22</v>
      </c>
      <c r="H298" s="171">
        <v>0.23</v>
      </c>
      <c r="I298" s="171">
        <v>0.23</v>
      </c>
      <c r="J298" s="171">
        <v>0.22</v>
      </c>
      <c r="K298" s="171">
        <v>0.21</v>
      </c>
      <c r="L298" s="171">
        <v>0.22</v>
      </c>
      <c r="M298" s="171">
        <v>0.21</v>
      </c>
      <c r="N298" s="171">
        <v>0.2</v>
      </c>
      <c r="O298" s="171">
        <v>0.19</v>
      </c>
      <c r="P298" s="171">
        <v>0.19</v>
      </c>
      <c r="Q298" s="171">
        <v>0.19</v>
      </c>
      <c r="R298" s="171">
        <v>0.2</v>
      </c>
      <c r="S298" s="171">
        <v>0.2</v>
      </c>
      <c r="T298" s="171">
        <v>0.21</v>
      </c>
      <c r="U298" s="171">
        <v>0.21</v>
      </c>
      <c r="V298" s="171">
        <v>0.23</v>
      </c>
      <c r="W298" s="171">
        <v>0.24</v>
      </c>
      <c r="X298" s="171">
        <v>0.25</v>
      </c>
      <c r="Y298" s="171">
        <v>0.25</v>
      </c>
      <c r="Z298" s="171">
        <v>0.23</v>
      </c>
      <c r="AA298" s="171">
        <v>0.23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1070</v>
      </c>
      <c r="F304" s="179">
        <f>F244</f>
        <v>642</v>
      </c>
      <c r="G304" s="179">
        <f>G244</f>
        <v>428</v>
      </c>
      <c r="H304" s="291">
        <f t="shared" ref="H304:H308" si="101">F304/E304</f>
        <v>0.6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528</v>
      </c>
      <c r="G305" s="179">
        <f>K244</f>
        <v>786</v>
      </c>
      <c r="H305" s="291">
        <f t="shared" si="101"/>
        <v>0.40182648401826482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4</v>
      </c>
      <c r="G306" s="179">
        <f>O244</f>
        <v>40</v>
      </c>
      <c r="H306" s="291">
        <f t="shared" si="101"/>
        <v>9.0909090909090912E-2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12</v>
      </c>
      <c r="G307" s="179">
        <f>S244</f>
        <v>47</v>
      </c>
      <c r="H307" s="291">
        <f t="shared" si="101"/>
        <v>0.20338983050847459</v>
      </c>
      <c r="I307" s="291"/>
    </row>
    <row r="308" spans="1:14" ht="14.65" customHeight="1" x14ac:dyDescent="0.2">
      <c r="D308" s="180" t="s">
        <v>406</v>
      </c>
      <c r="E308" s="144">
        <f>SUM(E304:E307)</f>
        <v>2487</v>
      </c>
      <c r="F308" s="144">
        <f>SUM(F304:F307)</f>
        <v>1186</v>
      </c>
      <c r="G308" s="144">
        <f>SUM(G304:G307)</f>
        <v>1301</v>
      </c>
      <c r="H308" s="293">
        <f t="shared" si="101"/>
        <v>0.47687977482911137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642</v>
      </c>
      <c r="F311" s="179">
        <f>U244</f>
        <v>39</v>
      </c>
      <c r="G311" s="179">
        <v>73</v>
      </c>
      <c r="H311" s="295">
        <f t="shared" ref="H311:H314" si="103">E311+F311+G311</f>
        <v>754</v>
      </c>
      <c r="I311" s="295">
        <f>SUM(E311:H311)</f>
        <v>1508</v>
      </c>
      <c r="J311" s="4"/>
    </row>
    <row r="312" spans="1:14" ht="14.65" customHeight="1" x14ac:dyDescent="0.2">
      <c r="D312" s="178" t="s">
        <v>418</v>
      </c>
      <c r="E312" s="179">
        <f t="shared" si="102"/>
        <v>528</v>
      </c>
      <c r="F312" s="179">
        <f>V244</f>
        <v>246</v>
      </c>
      <c r="G312" s="179">
        <v>113</v>
      </c>
      <c r="H312" s="295">
        <f t="shared" si="103"/>
        <v>887</v>
      </c>
      <c r="I312" s="295"/>
    </row>
    <row r="313" spans="1:14" ht="14.65" customHeight="1" x14ac:dyDescent="0.2">
      <c r="D313" s="178" t="s">
        <v>412</v>
      </c>
      <c r="E313" s="179">
        <f t="shared" si="102"/>
        <v>4</v>
      </c>
      <c r="F313" s="179">
        <f>W244</f>
        <v>4</v>
      </c>
      <c r="G313" s="182">
        <v>1</v>
      </c>
      <c r="H313" s="295">
        <f t="shared" si="103"/>
        <v>9</v>
      </c>
      <c r="I313" s="295"/>
    </row>
    <row r="314" spans="1:14" ht="14.65" customHeight="1" x14ac:dyDescent="0.2">
      <c r="D314" s="178" t="s">
        <v>419</v>
      </c>
      <c r="E314" s="179">
        <f t="shared" si="102"/>
        <v>12</v>
      </c>
      <c r="F314" s="179">
        <f>X244</f>
        <v>18</v>
      </c>
      <c r="G314" s="182">
        <v>1</v>
      </c>
      <c r="H314" s="295">
        <f t="shared" si="103"/>
        <v>31</v>
      </c>
      <c r="I314" s="295"/>
    </row>
    <row r="315" spans="1:14" ht="14.65" customHeight="1" x14ac:dyDescent="0.2">
      <c r="D315" s="180" t="s">
        <v>406</v>
      </c>
      <c r="E315" s="183">
        <f>SUM(E311:E314)</f>
        <v>1186</v>
      </c>
      <c r="F315" s="183">
        <f>SUM(F311:F314)</f>
        <v>307</v>
      </c>
      <c r="G315" s="183">
        <f>SUM(G311:G314)</f>
        <v>188</v>
      </c>
      <c r="H315" s="296">
        <f>H311+H312+H313+H314</f>
        <v>1681</v>
      </c>
      <c r="I315" s="296">
        <f>F315+G315+H315</f>
        <v>2176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367</v>
      </c>
      <c r="F322" s="189">
        <v>322</v>
      </c>
      <c r="G322" s="189">
        <f t="shared" ref="G322:G324" si="105">SUM(E322:F322)</f>
        <v>689</v>
      </c>
      <c r="H322" s="190">
        <v>15</v>
      </c>
      <c r="I322" s="190">
        <v>59</v>
      </c>
      <c r="J322" s="190">
        <f t="shared" ref="J322:J323" si="106">SUM(H322:I322)</f>
        <v>74</v>
      </c>
      <c r="K322" s="191">
        <f t="shared" ref="K322:K323" si="107">M322-L322</f>
        <v>382</v>
      </c>
      <c r="L322" s="191">
        <f t="shared" ref="L322:L323" si="108">F322+I322</f>
        <v>381</v>
      </c>
      <c r="M322" s="192">
        <f t="shared" ref="M322:M323" si="109">H311+H313</f>
        <v>763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455</v>
      </c>
      <c r="F323" s="189">
        <v>349</v>
      </c>
      <c r="G323" s="189">
        <f t="shared" si="105"/>
        <v>804</v>
      </c>
      <c r="H323" s="190">
        <v>37</v>
      </c>
      <c r="I323" s="190">
        <v>77</v>
      </c>
      <c r="J323" s="190">
        <f t="shared" si="106"/>
        <v>114</v>
      </c>
      <c r="K323" s="191">
        <f t="shared" si="107"/>
        <v>492</v>
      </c>
      <c r="L323" s="191">
        <f t="shared" si="108"/>
        <v>426</v>
      </c>
      <c r="M323" s="192">
        <f t="shared" si="109"/>
        <v>918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822</v>
      </c>
      <c r="F324" s="194">
        <f>SUM(F322:F323)</f>
        <v>671</v>
      </c>
      <c r="G324" s="194">
        <f t="shared" si="105"/>
        <v>1493</v>
      </c>
      <c r="H324" s="195">
        <f t="shared" ref="H324:M324" si="110">SUM(H322:H323)</f>
        <v>52</v>
      </c>
      <c r="I324" s="195">
        <f t="shared" si="110"/>
        <v>136</v>
      </c>
      <c r="J324" s="195">
        <f t="shared" si="110"/>
        <v>188</v>
      </c>
      <c r="K324" s="196">
        <f t="shared" si="110"/>
        <v>874</v>
      </c>
      <c r="L324" s="196">
        <f t="shared" si="110"/>
        <v>807</v>
      </c>
      <c r="M324" s="197">
        <f t="shared" si="110"/>
        <v>1681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44093</v>
      </c>
      <c r="F328" s="199">
        <v>44094</v>
      </c>
      <c r="G328" s="199">
        <v>44095</v>
      </c>
      <c r="H328" s="199">
        <v>44096</v>
      </c>
      <c r="I328" s="199">
        <v>44097</v>
      </c>
      <c r="J328" s="199">
        <v>44098</v>
      </c>
      <c r="K328" s="199">
        <v>44099</v>
      </c>
      <c r="L328" s="199">
        <v>44100</v>
      </c>
      <c r="M328" s="199">
        <v>44101</v>
      </c>
      <c r="N328" s="199">
        <v>44102</v>
      </c>
      <c r="O328" s="199">
        <v>44103</v>
      </c>
      <c r="P328" s="199">
        <v>44104</v>
      </c>
      <c r="Q328" s="199">
        <v>44105</v>
      </c>
      <c r="R328" s="199">
        <v>44106</v>
      </c>
      <c r="S328" s="199">
        <v>44107</v>
      </c>
      <c r="T328" s="199">
        <v>44108</v>
      </c>
      <c r="U328" s="199">
        <v>44109</v>
      </c>
      <c r="V328" s="199">
        <v>44110</v>
      </c>
      <c r="W328" s="199">
        <v>44111</v>
      </c>
      <c r="X328" s="199">
        <v>44112</v>
      </c>
      <c r="Y328" s="199">
        <v>44113</v>
      </c>
      <c r="Z328" s="199">
        <v>44114</v>
      </c>
      <c r="AA328" s="199">
        <v>44115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959</v>
      </c>
      <c r="F329" s="201">
        <v>936</v>
      </c>
      <c r="G329" s="201">
        <v>944</v>
      </c>
      <c r="H329" s="201">
        <v>922</v>
      </c>
      <c r="I329" s="201">
        <v>945</v>
      </c>
      <c r="J329" s="201">
        <v>935</v>
      </c>
      <c r="K329" s="201">
        <v>912</v>
      </c>
      <c r="L329" s="201">
        <v>888</v>
      </c>
      <c r="M329" s="201">
        <v>876</v>
      </c>
      <c r="N329" s="201">
        <v>892</v>
      </c>
      <c r="O329" s="201">
        <v>881</v>
      </c>
      <c r="P329" s="201">
        <v>893</v>
      </c>
      <c r="Q329" s="201">
        <v>897</v>
      </c>
      <c r="R329" s="201">
        <v>851</v>
      </c>
      <c r="S329" s="201">
        <v>815</v>
      </c>
      <c r="T329" s="201">
        <v>794</v>
      </c>
      <c r="U329" s="201">
        <v>795</v>
      </c>
      <c r="V329" s="201">
        <v>783</v>
      </c>
      <c r="W329" s="201">
        <v>820</v>
      </c>
      <c r="X329" s="201">
        <v>788</v>
      </c>
      <c r="Y329" s="201">
        <v>774</v>
      </c>
      <c r="Z329" s="201">
        <v>783</v>
      </c>
      <c r="AA329" s="201">
        <v>763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1161</v>
      </c>
      <c r="F330" s="203">
        <v>1130</v>
      </c>
      <c r="G330" s="203">
        <v>1131</v>
      </c>
      <c r="H330" s="203">
        <v>1085</v>
      </c>
      <c r="I330" s="203">
        <v>1064</v>
      </c>
      <c r="J330" s="203">
        <v>1029</v>
      </c>
      <c r="K330" s="203">
        <v>1039</v>
      </c>
      <c r="L330" s="203">
        <v>1019</v>
      </c>
      <c r="M330" s="203">
        <v>1013</v>
      </c>
      <c r="N330" s="203">
        <v>1013</v>
      </c>
      <c r="O330" s="203">
        <v>1055</v>
      </c>
      <c r="P330" s="203">
        <v>1040</v>
      </c>
      <c r="Q330" s="203">
        <v>1046</v>
      </c>
      <c r="R330" s="203">
        <v>969</v>
      </c>
      <c r="S330" s="203">
        <v>967</v>
      </c>
      <c r="T330" s="203">
        <v>961</v>
      </c>
      <c r="U330" s="203">
        <v>926</v>
      </c>
      <c r="V330" s="203">
        <v>986</v>
      </c>
      <c r="W330" s="203">
        <v>998</v>
      </c>
      <c r="X330" s="203">
        <v>967</v>
      </c>
      <c r="Y330" s="203">
        <v>982</v>
      </c>
      <c r="Z330" s="203">
        <v>934</v>
      </c>
      <c r="AA330" s="203">
        <v>918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2120</v>
      </c>
      <c r="F331" s="205">
        <f t="shared" si="111"/>
        <v>2066</v>
      </c>
      <c r="G331" s="205">
        <f t="shared" si="111"/>
        <v>2075</v>
      </c>
      <c r="H331" s="205">
        <f t="shared" si="111"/>
        <v>2007</v>
      </c>
      <c r="I331" s="205">
        <f t="shared" si="111"/>
        <v>2009</v>
      </c>
      <c r="J331" s="205">
        <f t="shared" si="111"/>
        <v>1964</v>
      </c>
      <c r="K331" s="205">
        <f t="shared" si="111"/>
        <v>1951</v>
      </c>
      <c r="L331" s="205">
        <f t="shared" si="111"/>
        <v>1907</v>
      </c>
      <c r="M331" s="205">
        <f t="shared" si="111"/>
        <v>1889</v>
      </c>
      <c r="N331" s="205">
        <f t="shared" si="111"/>
        <v>1905</v>
      </c>
      <c r="O331" s="205">
        <f t="shared" si="111"/>
        <v>1936</v>
      </c>
      <c r="P331" s="205">
        <f t="shared" si="111"/>
        <v>1933</v>
      </c>
      <c r="Q331" s="205">
        <f t="shared" si="111"/>
        <v>1943</v>
      </c>
      <c r="R331" s="205">
        <f t="shared" si="111"/>
        <v>1820</v>
      </c>
      <c r="S331" s="205">
        <f t="shared" si="111"/>
        <v>1782</v>
      </c>
      <c r="T331" s="205">
        <f t="shared" si="111"/>
        <v>1755</v>
      </c>
      <c r="U331" s="205">
        <f t="shared" si="111"/>
        <v>1721</v>
      </c>
      <c r="V331" s="205">
        <f t="shared" si="111"/>
        <v>1769</v>
      </c>
      <c r="W331" s="205">
        <f t="shared" si="111"/>
        <v>1818</v>
      </c>
      <c r="X331" s="205">
        <f t="shared" si="111"/>
        <v>1755</v>
      </c>
      <c r="Y331" s="205">
        <f t="shared" si="111"/>
        <v>1756</v>
      </c>
      <c r="Z331" s="205">
        <f t="shared" si="111"/>
        <v>1717</v>
      </c>
      <c r="AA331" s="205">
        <f t="shared" si="111"/>
        <v>1681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2849</v>
      </c>
      <c r="I335" s="318"/>
      <c r="J335" s="319">
        <f>H335/H341</f>
        <v>0.17289719626168223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3758</v>
      </c>
      <c r="U335" s="324"/>
      <c r="V335" s="325">
        <f>T335/T341</f>
        <v>0.16616554651574106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642</v>
      </c>
      <c r="I336" s="318"/>
      <c r="J336" s="319">
        <f>H336/H341</f>
        <v>3.896103896103896E-2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1118</v>
      </c>
      <c r="U336" s="324"/>
      <c r="V336" s="325">
        <f>T336/T341</f>
        <v>4.9434029006013444E-2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1.2137395314965408E-4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4.8638132295719845E-4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1.3264945171559959E-4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3493</v>
      </c>
      <c r="I339" s="318">
        <f>SUM(H339:H339)</f>
        <v>3493</v>
      </c>
      <c r="J339" s="319">
        <f>H339/H341</f>
        <v>0.21197960917587086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4890</v>
      </c>
      <c r="U339" s="324"/>
      <c r="V339" s="325">
        <f>T339/T341</f>
        <v>0.21621860629642731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12985</v>
      </c>
      <c r="I340" s="318"/>
      <c r="J340" s="319">
        <f>H340/H341</f>
        <v>0.78802039082412911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17726</v>
      </c>
      <c r="U340" s="324"/>
      <c r="V340" s="325">
        <f>T340/T341</f>
        <v>0.78378139370357269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16478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22616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6986</v>
      </c>
      <c r="I342" s="267">
        <f>SUM(I335:I339)</f>
        <v>3493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44093</v>
      </c>
      <c r="F345" s="199">
        <v>44094</v>
      </c>
      <c r="G345" s="199">
        <v>44095</v>
      </c>
      <c r="H345" s="199">
        <v>44096</v>
      </c>
      <c r="I345" s="199">
        <v>44097</v>
      </c>
      <c r="J345" s="199">
        <v>44098</v>
      </c>
      <c r="K345" s="199">
        <v>44099</v>
      </c>
      <c r="L345" s="199">
        <v>44100</v>
      </c>
      <c r="M345" s="207">
        <v>44101</v>
      </c>
      <c r="N345" s="207">
        <v>44102</v>
      </c>
      <c r="O345" s="207">
        <v>44103</v>
      </c>
      <c r="P345" s="207">
        <v>44104</v>
      </c>
      <c r="Q345" s="207">
        <v>44105</v>
      </c>
      <c r="R345" s="207">
        <v>44106</v>
      </c>
      <c r="S345" s="207">
        <v>44107</v>
      </c>
      <c r="T345" s="207">
        <v>44108</v>
      </c>
      <c r="U345" s="207">
        <v>44109</v>
      </c>
      <c r="V345" s="207">
        <v>44110</v>
      </c>
      <c r="W345" s="207">
        <v>44111</v>
      </c>
      <c r="X345" s="207">
        <v>44112</v>
      </c>
      <c r="Y345" s="207">
        <v>44113</v>
      </c>
      <c r="Z345" s="207">
        <v>44114</v>
      </c>
      <c r="AA345" s="207">
        <v>44115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959</v>
      </c>
      <c r="F346" s="201">
        <v>936</v>
      </c>
      <c r="G346" s="201">
        <v>944</v>
      </c>
      <c r="H346" s="201">
        <v>922</v>
      </c>
      <c r="I346" s="201">
        <v>945</v>
      </c>
      <c r="J346" s="201">
        <v>935</v>
      </c>
      <c r="K346" s="201">
        <v>912</v>
      </c>
      <c r="L346" s="201">
        <v>888</v>
      </c>
      <c r="M346" s="209">
        <v>4439</v>
      </c>
      <c r="N346" s="209">
        <v>4464</v>
      </c>
      <c r="O346" s="209">
        <v>4468</v>
      </c>
      <c r="P346" s="209">
        <v>4504</v>
      </c>
      <c r="Q346" s="209">
        <v>4532</v>
      </c>
      <c r="R346" s="209">
        <v>4555</v>
      </c>
      <c r="S346" s="209">
        <v>4586</v>
      </c>
      <c r="T346" s="209">
        <v>4605</v>
      </c>
      <c r="U346" s="209">
        <v>4629</v>
      </c>
      <c r="V346" s="209">
        <v>4652</v>
      </c>
      <c r="W346" s="209">
        <v>4807</v>
      </c>
      <c r="X346" s="209">
        <v>4835</v>
      </c>
      <c r="Y346" s="209">
        <v>4851</v>
      </c>
      <c r="Z346" s="209">
        <v>4860</v>
      </c>
      <c r="AA346" s="209">
        <v>4890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1161</v>
      </c>
      <c r="F347" s="203">
        <v>1130</v>
      </c>
      <c r="G347" s="203">
        <v>1131</v>
      </c>
      <c r="H347" s="203">
        <v>1085</v>
      </c>
      <c r="I347" s="203">
        <v>1064</v>
      </c>
      <c r="J347" s="203">
        <v>1029</v>
      </c>
      <c r="K347" s="203">
        <v>1039</v>
      </c>
      <c r="L347" s="203">
        <v>1019</v>
      </c>
      <c r="M347" s="211">
        <v>15929</v>
      </c>
      <c r="N347" s="211">
        <v>15984</v>
      </c>
      <c r="O347" s="211">
        <v>15992</v>
      </c>
      <c r="P347" s="211">
        <v>16147</v>
      </c>
      <c r="Q347" s="211">
        <v>16221</v>
      </c>
      <c r="R347" s="211">
        <v>16314</v>
      </c>
      <c r="S347" s="211">
        <v>16409</v>
      </c>
      <c r="T347" s="211">
        <v>16488</v>
      </c>
      <c r="U347" s="211">
        <v>16554</v>
      </c>
      <c r="V347" s="211">
        <v>16624</v>
      </c>
      <c r="W347" s="211">
        <v>17401</v>
      </c>
      <c r="X347" s="211">
        <v>17615</v>
      </c>
      <c r="Y347" s="211">
        <v>17586</v>
      </c>
      <c r="Z347" s="211">
        <v>17652</v>
      </c>
      <c r="AA347" s="211">
        <v>17726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2120</v>
      </c>
      <c r="F348" s="205">
        <f t="shared" si="113"/>
        <v>2066</v>
      </c>
      <c r="G348" s="205">
        <f t="shared" si="113"/>
        <v>2075</v>
      </c>
      <c r="H348" s="205">
        <f t="shared" si="113"/>
        <v>2007</v>
      </c>
      <c r="I348" s="205">
        <f t="shared" si="113"/>
        <v>2009</v>
      </c>
      <c r="J348" s="205">
        <f t="shared" si="113"/>
        <v>1964</v>
      </c>
      <c r="K348" s="205">
        <f t="shared" si="113"/>
        <v>1951</v>
      </c>
      <c r="L348" s="205">
        <f t="shared" si="113"/>
        <v>1907</v>
      </c>
      <c r="M348" s="213">
        <f t="shared" si="113"/>
        <v>20368</v>
      </c>
      <c r="N348" s="213">
        <f t="shared" si="113"/>
        <v>20448</v>
      </c>
      <c r="O348" s="213">
        <f t="shared" si="113"/>
        <v>20460</v>
      </c>
      <c r="P348" s="213">
        <f t="shared" si="113"/>
        <v>20651</v>
      </c>
      <c r="Q348" s="213">
        <f t="shared" si="113"/>
        <v>20753</v>
      </c>
      <c r="R348" s="213">
        <f t="shared" si="113"/>
        <v>20869</v>
      </c>
      <c r="S348" s="213">
        <f t="shared" si="113"/>
        <v>20995</v>
      </c>
      <c r="T348" s="213">
        <f t="shared" si="113"/>
        <v>21093</v>
      </c>
      <c r="U348" s="213">
        <f t="shared" si="113"/>
        <v>21183</v>
      </c>
      <c r="V348" s="213">
        <f t="shared" si="113"/>
        <v>21276</v>
      </c>
      <c r="W348" s="213">
        <f t="shared" si="113"/>
        <v>22208</v>
      </c>
      <c r="X348" s="213">
        <f t="shared" si="113"/>
        <v>22450</v>
      </c>
      <c r="Y348" s="213">
        <f t="shared" si="113"/>
        <v>22437</v>
      </c>
      <c r="Z348" s="213">
        <f t="shared" si="113"/>
        <v>22512</v>
      </c>
      <c r="AA348" s="213">
        <f t="shared" si="113"/>
        <v>22616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9799</v>
      </c>
      <c r="L371" s="361"/>
      <c r="M371" s="361"/>
      <c r="N371" s="361"/>
      <c r="O371" s="361"/>
      <c r="P371" s="362">
        <f>K371/K379</f>
        <v>0.59467168345673016</v>
      </c>
      <c r="Q371" s="362"/>
      <c r="R371" s="362"/>
      <c r="S371" s="362">
        <f t="shared" ref="S371:S379" si="114">SUM(P371:R371)</f>
        <v>0.59467168345673016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2007</v>
      </c>
      <c r="L372" s="361"/>
      <c r="M372" s="361"/>
      <c r="N372" s="361"/>
      <c r="O372" s="361"/>
      <c r="P372" s="362">
        <f>K372/K379</f>
        <v>0.12179876198567788</v>
      </c>
      <c r="Q372" s="362"/>
      <c r="R372" s="362"/>
      <c r="S372" s="362">
        <f t="shared" si="114"/>
        <v>0.12179876198567788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1155</v>
      </c>
      <c r="L373" s="361"/>
      <c r="M373" s="361"/>
      <c r="N373" s="361"/>
      <c r="O373" s="361"/>
      <c r="P373" s="362">
        <f>K373/K379</f>
        <v>7.0093457943925228E-2</v>
      </c>
      <c r="Q373" s="362"/>
      <c r="R373" s="362"/>
      <c r="S373" s="362">
        <f t="shared" si="114"/>
        <v>7.0093457943925228E-2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876</v>
      </c>
      <c r="L374" s="361"/>
      <c r="M374" s="361"/>
      <c r="N374" s="361"/>
      <c r="O374" s="361"/>
      <c r="P374" s="362">
        <f>K374/K379</f>
        <v>5.3161791479548491E-2</v>
      </c>
      <c r="Q374" s="362"/>
      <c r="R374" s="362"/>
      <c r="S374" s="362">
        <f t="shared" si="114"/>
        <v>5.3161791479548491E-2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740</v>
      </c>
      <c r="L375" s="361"/>
      <c r="M375" s="361"/>
      <c r="N375" s="361"/>
      <c r="O375" s="361"/>
      <c r="P375" s="362">
        <f>K375/K379</f>
        <v>4.4908362665372008E-2</v>
      </c>
      <c r="Q375" s="362"/>
      <c r="R375" s="362"/>
      <c r="S375" s="362">
        <f t="shared" si="114"/>
        <v>4.4908362665372008E-2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620</v>
      </c>
      <c r="L376" s="361"/>
      <c r="M376" s="361"/>
      <c r="N376" s="361"/>
      <c r="O376" s="361"/>
      <c r="P376" s="362">
        <f>K376/K379</f>
        <v>3.7625925476392763E-2</v>
      </c>
      <c r="Q376" s="362"/>
      <c r="R376" s="362"/>
      <c r="S376" s="362">
        <f t="shared" si="114"/>
        <v>3.7625925476392763E-2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409+195+115+86+81+82</f>
        <v>968</v>
      </c>
      <c r="L377" s="361"/>
      <c r="M377" s="361"/>
      <c r="N377" s="361"/>
      <c r="O377" s="361"/>
      <c r="P377" s="362">
        <f>K377/K379</f>
        <v>5.8744993324432573E-2</v>
      </c>
      <c r="Q377" s="362"/>
      <c r="R377" s="362"/>
      <c r="S377" s="362">
        <f t="shared" si="114"/>
        <v>5.8744993324432573E-2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16478-16165</f>
        <v>313</v>
      </c>
      <c r="L378" s="361"/>
      <c r="M378" s="361"/>
      <c r="N378" s="361"/>
      <c r="O378" s="361"/>
      <c r="P378" s="362">
        <f>K378/K379</f>
        <v>1.8995023667920864E-2</v>
      </c>
      <c r="Q378" s="362"/>
      <c r="R378" s="362"/>
      <c r="S378" s="362">
        <f t="shared" si="114"/>
        <v>1.8995023667920864E-2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16478</v>
      </c>
      <c r="L379" s="364"/>
      <c r="M379" s="364"/>
      <c r="N379" s="364"/>
      <c r="O379" s="364">
        <f>SUM(K379:N379)</f>
        <v>16478</v>
      </c>
      <c r="P379" s="365">
        <f>SUM(P371:P378)</f>
        <v>0.99999999999999989</v>
      </c>
      <c r="Q379" s="365"/>
      <c r="R379" s="365"/>
      <c r="S379" s="365">
        <f t="shared" si="114"/>
        <v>0.99999999999999989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&amp;C&amp;A</oddHeader>
    <oddFooter>&amp;CPágina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63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44116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16</v>
      </c>
      <c r="G13" s="30">
        <f t="shared" ref="G13:G14" si="0">E13-F13</f>
        <v>4</v>
      </c>
      <c r="H13" s="31">
        <f t="shared" ref="H13:H14" si="1">F13/E13</f>
        <v>0.8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5</v>
      </c>
      <c r="G14" s="30">
        <f t="shared" si="0"/>
        <v>3</v>
      </c>
      <c r="H14" s="31">
        <f t="shared" si="1"/>
        <v>0.625</v>
      </c>
      <c r="I14" s="30">
        <v>10</v>
      </c>
      <c r="J14" s="29">
        <v>8</v>
      </c>
      <c r="K14" s="30">
        <f t="shared" si="2"/>
        <v>2</v>
      </c>
      <c r="L14" s="32">
        <f t="shared" si="3"/>
        <v>0.8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3</v>
      </c>
      <c r="G16" s="30">
        <f t="shared" ref="G16:G17" si="4">E16-F16</f>
        <v>2</v>
      </c>
      <c r="H16" s="31">
        <f t="shared" ref="H16:H17" si="5">F16/E16</f>
        <v>0.6</v>
      </c>
      <c r="I16" s="30">
        <v>5</v>
      </c>
      <c r="J16" s="29">
        <v>1</v>
      </c>
      <c r="K16" s="30">
        <f t="shared" ref="K16:K17" si="6">I16-J16</f>
        <v>4</v>
      </c>
      <c r="L16" s="32">
        <f t="shared" ref="L16:L17" si="7">J16/I16</f>
        <v>0.2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29</v>
      </c>
      <c r="G17" s="30">
        <f t="shared" si="4"/>
        <v>31</v>
      </c>
      <c r="H17" s="31">
        <f t="shared" si="5"/>
        <v>0.48333333333333334</v>
      </c>
      <c r="I17" s="30">
        <v>70</v>
      </c>
      <c r="J17" s="29">
        <v>40</v>
      </c>
      <c r="K17" s="30">
        <f t="shared" si="6"/>
        <v>30</v>
      </c>
      <c r="L17" s="32">
        <f t="shared" si="7"/>
        <v>0.5714285714285714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44</v>
      </c>
      <c r="G19" s="30">
        <f>E19-F19</f>
        <v>17</v>
      </c>
      <c r="H19" s="31">
        <f>F19/E19</f>
        <v>0.72131147540983609</v>
      </c>
      <c r="I19" s="30">
        <v>83</v>
      </c>
      <c r="J19" s="29">
        <v>55</v>
      </c>
      <c r="K19" s="30">
        <f>I19-J19</f>
        <v>28</v>
      </c>
      <c r="L19" s="32">
        <f>J19/I19</f>
        <v>0.66265060240963858</v>
      </c>
      <c r="M19" s="40">
        <v>5</v>
      </c>
      <c r="N19" s="37">
        <v>5</v>
      </c>
      <c r="O19" s="35">
        <f t="shared" ref="O19:O20" si="8">M19-N19</f>
        <v>0</v>
      </c>
      <c r="P19" s="31">
        <f t="shared" ref="P19:P20" si="9">N19/M19</f>
        <v>1</v>
      </c>
      <c r="Q19" s="40"/>
      <c r="R19" s="29"/>
      <c r="S19" s="30"/>
      <c r="T19" s="32"/>
      <c r="U19" s="37"/>
      <c r="V19" s="37"/>
      <c r="W19" s="37"/>
      <c r="X19" s="38">
        <v>11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2</v>
      </c>
      <c r="O20" s="35">
        <f t="shared" si="8"/>
        <v>3</v>
      </c>
      <c r="P20" s="31">
        <f t="shared" si="9"/>
        <v>0.4</v>
      </c>
      <c r="Q20" s="40">
        <v>10</v>
      </c>
      <c r="R20" s="29">
        <v>10</v>
      </c>
      <c r="S20" s="30">
        <f>Q20-R20</f>
        <v>0</v>
      </c>
      <c r="T20" s="32">
        <f>R20/Q20</f>
        <v>1</v>
      </c>
      <c r="U20" s="37"/>
      <c r="V20" s="37"/>
      <c r="W20" s="37"/>
      <c r="X20" s="38">
        <v>10</v>
      </c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1</v>
      </c>
      <c r="K22" s="30">
        <f>I22-J22</f>
        <v>7</v>
      </c>
      <c r="L22" s="32">
        <f>J22/I22</f>
        <v>0.125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24</v>
      </c>
      <c r="G24" s="30">
        <f t="shared" ref="G24:G25" si="10">E24-F24</f>
        <v>9</v>
      </c>
      <c r="H24" s="31">
        <f t="shared" ref="H24:H25" si="11">F24/E24</f>
        <v>0.72727272727272729</v>
      </c>
      <c r="I24" s="30">
        <v>48</v>
      </c>
      <c r="J24" s="29">
        <v>24</v>
      </c>
      <c r="K24" s="30">
        <f t="shared" ref="K24:K25" si="12">I24-J24</f>
        <v>24</v>
      </c>
      <c r="L24" s="32">
        <f t="shared" ref="L24:L25" si="13">J24/I24</f>
        <v>0.5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4</v>
      </c>
      <c r="S24" s="30">
        <f>Q24-R24</f>
        <v>6</v>
      </c>
      <c r="T24" s="32">
        <f>R24/Q24</f>
        <v>0.4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44</v>
      </c>
      <c r="G25" s="30">
        <f t="shared" si="10"/>
        <v>18</v>
      </c>
      <c r="H25" s="31">
        <f t="shared" si="11"/>
        <v>0.70967741935483875</v>
      </c>
      <c r="I25" s="41">
        <v>90</v>
      </c>
      <c r="J25" s="42">
        <v>71</v>
      </c>
      <c r="K25" s="30">
        <f t="shared" si="12"/>
        <v>19</v>
      </c>
      <c r="L25" s="32">
        <f t="shared" si="13"/>
        <v>0.78888888888888886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16</v>
      </c>
      <c r="G27" s="30">
        <f>E27-F27</f>
        <v>1</v>
      </c>
      <c r="H27" s="31">
        <f>F27/E27</f>
        <v>0.94117647058823528</v>
      </c>
      <c r="I27" s="30">
        <v>20</v>
      </c>
      <c r="J27" s="29">
        <v>11</v>
      </c>
      <c r="K27" s="30">
        <f>I27-J27</f>
        <v>9</v>
      </c>
      <c r="L27" s="32">
        <f>J27/I27</f>
        <v>0.55000000000000004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27</v>
      </c>
      <c r="G29" s="30">
        <f t="shared" ref="G29:G30" si="14">E29-F29</f>
        <v>25</v>
      </c>
      <c r="H29" s="31">
        <f t="shared" ref="H29:H30" si="15">F29/E29</f>
        <v>0.51923076923076927</v>
      </c>
      <c r="I29" s="30">
        <v>32</v>
      </c>
      <c r="J29" s="29">
        <v>16</v>
      </c>
      <c r="K29" s="30">
        <f>I29-J29</f>
        <v>16</v>
      </c>
      <c r="L29" s="32">
        <f>J29/I29</f>
        <v>0.5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6</v>
      </c>
      <c r="G30" s="30">
        <f t="shared" si="14"/>
        <v>4</v>
      </c>
      <c r="H30" s="31">
        <f t="shared" si="15"/>
        <v>0.6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2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3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6</v>
      </c>
      <c r="K34" s="30">
        <f t="shared" ref="K34:K35" si="18">I34-J34</f>
        <v>4</v>
      </c>
      <c r="L34" s="32">
        <f t="shared" ref="L34:L35" si="19">J34/I34</f>
        <v>0.6</v>
      </c>
      <c r="M34" s="40"/>
      <c r="N34" s="37"/>
      <c r="O34" s="35"/>
      <c r="P34" s="31"/>
      <c r="Q34" s="40"/>
      <c r="R34" s="29"/>
      <c r="S34" s="30"/>
      <c r="T34" s="32"/>
      <c r="U34" s="37">
        <v>1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117</v>
      </c>
      <c r="G35" s="30">
        <f t="shared" si="16"/>
        <v>8</v>
      </c>
      <c r="H35" s="31">
        <f t="shared" si="17"/>
        <v>0.93600000000000005</v>
      </c>
      <c r="I35" s="30">
        <v>212</v>
      </c>
      <c r="J35" s="29">
        <v>37</v>
      </c>
      <c r="K35" s="30">
        <f t="shared" si="18"/>
        <v>175</v>
      </c>
      <c r="L35" s="32">
        <f t="shared" si="19"/>
        <v>0.17452830188679244</v>
      </c>
      <c r="M35" s="40"/>
      <c r="N35" s="37"/>
      <c r="O35" s="35"/>
      <c r="P35" s="31"/>
      <c r="Q35" s="40"/>
      <c r="R35" s="29"/>
      <c r="S35" s="30"/>
      <c r="T35" s="32"/>
      <c r="U35" s="37">
        <v>4</v>
      </c>
      <c r="V35" s="37">
        <v>6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3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26</v>
      </c>
      <c r="G50" s="30">
        <f>E50-F50</f>
        <v>4</v>
      </c>
      <c r="H50" s="31">
        <f>F50/E50</f>
        <v>0.8666666666666667</v>
      </c>
      <c r="I50" s="30">
        <v>34</v>
      </c>
      <c r="J50" s="29">
        <v>26</v>
      </c>
      <c r="K50" s="30">
        <f>I50-J50</f>
        <v>8</v>
      </c>
      <c r="L50" s="32">
        <f>J50/I50</f>
        <v>0.76470588235294112</v>
      </c>
      <c r="M50" s="40"/>
      <c r="N50" s="37"/>
      <c r="O50" s="35"/>
      <c r="P50" s="31"/>
      <c r="Q50" s="40"/>
      <c r="R50" s="29"/>
      <c r="S50" s="30"/>
      <c r="T50" s="32"/>
      <c r="U50" s="37">
        <v>1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>
        <v>3</v>
      </c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1</v>
      </c>
      <c r="K65" s="30">
        <f>I65-J65</f>
        <v>3</v>
      </c>
      <c r="L65" s="32">
        <f>J65/I65</f>
        <v>0.25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2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/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7</v>
      </c>
      <c r="G67" s="30">
        <f>E67-F67</f>
        <v>13</v>
      </c>
      <c r="H67" s="31">
        <f>F67/E67</f>
        <v>0.35</v>
      </c>
      <c r="I67" s="30">
        <v>60</v>
      </c>
      <c r="J67" s="29">
        <v>6</v>
      </c>
      <c r="K67" s="30">
        <f>I67-J67</f>
        <v>54</v>
      </c>
      <c r="L67" s="32">
        <f>J67/I67</f>
        <v>0.1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4</v>
      </c>
      <c r="K71" s="30">
        <f>I71-J71</f>
        <v>16</v>
      </c>
      <c r="L71" s="32">
        <f>J71/I71</f>
        <v>0.2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1</v>
      </c>
      <c r="G73" s="30">
        <f t="shared" ref="G73:G74" si="20">E73-F73</f>
        <v>3</v>
      </c>
      <c r="H73" s="31">
        <f t="shared" ref="H73:H74" si="21">F73/E73</f>
        <v>0.25</v>
      </c>
      <c r="I73" s="30">
        <v>8</v>
      </c>
      <c r="J73" s="29">
        <v>2</v>
      </c>
      <c r="K73" s="30">
        <f t="shared" ref="K73:K74" si="22">I73-J73</f>
        <v>6</v>
      </c>
      <c r="L73" s="32">
        <f t="shared" ref="L73:L74" si="23">J73/I73</f>
        <v>0.25</v>
      </c>
      <c r="M73" s="40"/>
      <c r="N73" s="37"/>
      <c r="O73" s="35"/>
      <c r="P73" s="31"/>
      <c r="Q73" s="40"/>
      <c r="R73" s="29"/>
      <c r="S73" s="30"/>
      <c r="T73" s="32"/>
      <c r="U73" s="37"/>
      <c r="V73" s="37">
        <v>1</v>
      </c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10</v>
      </c>
      <c r="G80" s="30">
        <f t="shared" ref="G80:G84" si="24">E80-F80</f>
        <v>10</v>
      </c>
      <c r="H80" s="31">
        <f t="shared" ref="H80:H84" si="25">F80/E80</f>
        <v>0.5</v>
      </c>
      <c r="I80" s="30">
        <v>20</v>
      </c>
      <c r="J80" s="29">
        <v>9</v>
      </c>
      <c r="K80" s="30">
        <f t="shared" ref="K80:K84" si="26">I80-J80</f>
        <v>11</v>
      </c>
      <c r="L80" s="32">
        <f t="shared" ref="L80:L84" si="27">J80/I80</f>
        <v>0.45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0</v>
      </c>
      <c r="K81" s="30">
        <f t="shared" si="26"/>
        <v>6</v>
      </c>
      <c r="L81" s="32">
        <f t="shared" si="27"/>
        <v>0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560</v>
      </c>
      <c r="F82" s="45">
        <f>SUM(F10:F81)</f>
        <v>392</v>
      </c>
      <c r="G82" s="45">
        <f t="shared" si="24"/>
        <v>168</v>
      </c>
      <c r="H82" s="10">
        <f t="shared" si="25"/>
        <v>0.7</v>
      </c>
      <c r="I82" s="9">
        <f>SUM(I10:I81)</f>
        <v>754</v>
      </c>
      <c r="J82" s="9">
        <f>SUM(J10:J81)</f>
        <v>318</v>
      </c>
      <c r="K82" s="9">
        <f t="shared" si="26"/>
        <v>436</v>
      </c>
      <c r="L82" s="46">
        <f t="shared" si="27"/>
        <v>0.4217506631299735</v>
      </c>
      <c r="M82" s="45">
        <f>SUM(M10:M81)</f>
        <v>16</v>
      </c>
      <c r="N82" s="45">
        <f>SUM(N10:N81)</f>
        <v>7</v>
      </c>
      <c r="O82" s="47">
        <f t="shared" ref="O82:O83" si="30">M82-N82</f>
        <v>9</v>
      </c>
      <c r="P82" s="10">
        <f t="shared" ref="P82:P83" si="31">N82/M82</f>
        <v>0.4375</v>
      </c>
      <c r="Q82" s="45">
        <f>SUM(Q10:Q81)</f>
        <v>22</v>
      </c>
      <c r="R82" s="45">
        <f>SUM(R10:R81)</f>
        <v>14</v>
      </c>
      <c r="S82" s="9">
        <f t="shared" si="28"/>
        <v>8</v>
      </c>
      <c r="T82" s="46">
        <f t="shared" si="29"/>
        <v>0.63636363636363635</v>
      </c>
      <c r="U82" s="45">
        <f>SUM(U10:U81)</f>
        <v>8</v>
      </c>
      <c r="V82" s="45">
        <f>SUM(V10:V81)</f>
        <v>28</v>
      </c>
      <c r="W82" s="45">
        <f>SUM(W10:W81)</f>
        <v>1</v>
      </c>
      <c r="X82" s="48">
        <f>SUM(X10:X81)</f>
        <v>24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3</v>
      </c>
      <c r="G83" s="54">
        <f t="shared" si="24"/>
        <v>4</v>
      </c>
      <c r="H83" s="55">
        <f t="shared" si="25"/>
        <v>0.42857142857142855</v>
      </c>
      <c r="I83" s="54">
        <v>7</v>
      </c>
      <c r="J83" s="53">
        <v>4</v>
      </c>
      <c r="K83" s="56">
        <f t="shared" si="26"/>
        <v>3</v>
      </c>
      <c r="L83" s="57">
        <f t="shared" si="27"/>
        <v>0.5714285714285714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15</v>
      </c>
      <c r="J84" s="61">
        <v>1</v>
      </c>
      <c r="K84" s="64">
        <f t="shared" si="26"/>
        <v>14</v>
      </c>
      <c r="L84" s="65">
        <f t="shared" si="27"/>
        <v>6.6666666666666666E-2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4</v>
      </c>
      <c r="G87" s="62">
        <f>E87-F87</f>
        <v>6</v>
      </c>
      <c r="H87" s="63">
        <f>F87/E87</f>
        <v>0.4</v>
      </c>
      <c r="I87" s="62">
        <v>20</v>
      </c>
      <c r="J87" s="61">
        <v>3</v>
      </c>
      <c r="K87" s="64">
        <f>I87-J87</f>
        <v>17</v>
      </c>
      <c r="L87" s="65">
        <f>J87/I87</f>
        <v>0.15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3</v>
      </c>
      <c r="G89" s="62">
        <f>E89-F89</f>
        <v>7</v>
      </c>
      <c r="H89" s="63">
        <f>F89/E89</f>
        <v>0.3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3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>
        <v>1</v>
      </c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7</v>
      </c>
      <c r="G100" s="62">
        <f>E100-F100</f>
        <v>3</v>
      </c>
      <c r="H100" s="63">
        <f>F100/E100</f>
        <v>0.7</v>
      </c>
      <c r="I100" s="62">
        <v>10</v>
      </c>
      <c r="J100" s="61">
        <v>4</v>
      </c>
      <c r="K100" s="64">
        <f>I100-J100</f>
        <v>6</v>
      </c>
      <c r="L100" s="65">
        <f>J100/I100</f>
        <v>0.4</v>
      </c>
      <c r="M100" s="62"/>
      <c r="N100" s="61"/>
      <c r="O100" s="64"/>
      <c r="P100" s="63"/>
      <c r="Q100" s="62"/>
      <c r="R100" s="61"/>
      <c r="S100" s="64"/>
      <c r="T100" s="65"/>
      <c r="U100" s="66">
        <v>1</v>
      </c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1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/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>
        <v>1</v>
      </c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30</v>
      </c>
      <c r="G106" s="62">
        <f>E106-F106</f>
        <v>0</v>
      </c>
      <c r="H106" s="63">
        <f>F106/E106</f>
        <v>1</v>
      </c>
      <c r="I106" s="62">
        <v>52</v>
      </c>
      <c r="J106" s="61">
        <v>26</v>
      </c>
      <c r="K106" s="64">
        <f>I106-J106</f>
        <v>26</v>
      </c>
      <c r="L106" s="65">
        <f>J106/I106</f>
        <v>0.5</v>
      </c>
      <c r="M106" s="62"/>
      <c r="N106" s="61"/>
      <c r="O106" s="64"/>
      <c r="P106" s="63"/>
      <c r="Q106" s="62"/>
      <c r="R106" s="61"/>
      <c r="S106" s="64"/>
      <c r="T106" s="65"/>
      <c r="U106" s="66">
        <v>10</v>
      </c>
      <c r="V106" s="61">
        <v>29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/>
      <c r="W107" s="61">
        <v>1</v>
      </c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2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12</v>
      </c>
      <c r="G109" s="62">
        <f t="shared" ref="G109:G111" si="32">E109-F109</f>
        <v>18</v>
      </c>
      <c r="H109" s="63">
        <f t="shared" ref="H109:H111" si="33">F109/E109</f>
        <v>0.4</v>
      </c>
      <c r="I109" s="62">
        <v>27</v>
      </c>
      <c r="J109" s="61">
        <v>19</v>
      </c>
      <c r="K109" s="64">
        <f t="shared" ref="K109:K111" si="34">I109-J109</f>
        <v>8</v>
      </c>
      <c r="L109" s="65">
        <f t="shared" ref="L109:L111" si="35">J109/I109</f>
        <v>0.70370370370370372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9</v>
      </c>
      <c r="K110" s="64">
        <f t="shared" si="34"/>
        <v>19</v>
      </c>
      <c r="L110" s="65">
        <f t="shared" si="35"/>
        <v>0.32142857142857145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>
        <v>1</v>
      </c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2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>
        <v>1</v>
      </c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9</v>
      </c>
      <c r="G128" s="62">
        <f t="shared" ref="G128:G129" si="36">E128-F128</f>
        <v>5</v>
      </c>
      <c r="H128" s="63">
        <f t="shared" ref="H128:H129" si="37">F128/E128</f>
        <v>0.6428571428571429</v>
      </c>
      <c r="I128" s="62">
        <v>14</v>
      </c>
      <c r="J128" s="61">
        <v>3</v>
      </c>
      <c r="K128" s="64">
        <f>I128-J128</f>
        <v>11</v>
      </c>
      <c r="L128" s="65">
        <f>J128/I128</f>
        <v>0.21428571428571427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7</v>
      </c>
      <c r="G129" s="62">
        <f t="shared" si="36"/>
        <v>17</v>
      </c>
      <c r="H129" s="63">
        <f t="shared" si="37"/>
        <v>0.29166666666666669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>
        <v>1</v>
      </c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>
        <v>1</v>
      </c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86</v>
      </c>
      <c r="G137" s="70">
        <f t="shared" ref="G137:G138" si="38">E137-F137</f>
        <v>70</v>
      </c>
      <c r="H137" s="71">
        <f t="shared" ref="H137:H138" si="39">F137/E137</f>
        <v>0.55128205128205132</v>
      </c>
      <c r="I137" s="70">
        <f>SUM(I83:I136)</f>
        <v>184</v>
      </c>
      <c r="J137" s="70">
        <f>SUM(J83:J136)</f>
        <v>70</v>
      </c>
      <c r="K137" s="72">
        <f t="shared" ref="K137:K138" si="40">I137-J137</f>
        <v>114</v>
      </c>
      <c r="L137" s="73">
        <f t="shared" ref="L137:L138" si="41">J137/I137</f>
        <v>0.38043478260869568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16</v>
      </c>
      <c r="V137" s="70">
        <f>SUM(V83:V136)</f>
        <v>54</v>
      </c>
      <c r="W137" s="70">
        <f>SUM(W83:W136)</f>
        <v>1</v>
      </c>
      <c r="X137" s="74">
        <f>SUM(X83:X136)</f>
        <v>3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9</v>
      </c>
      <c r="G138" s="78">
        <f t="shared" si="38"/>
        <v>6</v>
      </c>
      <c r="H138" s="79">
        <f t="shared" si="39"/>
        <v>0.6</v>
      </c>
      <c r="I138" s="78">
        <v>10</v>
      </c>
      <c r="J138" s="77">
        <v>4</v>
      </c>
      <c r="K138" s="80">
        <f t="shared" si="40"/>
        <v>6</v>
      </c>
      <c r="L138" s="81">
        <f t="shared" si="41"/>
        <v>0.4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5</v>
      </c>
      <c r="G141" s="87">
        <f>E141-F141</f>
        <v>5</v>
      </c>
      <c r="H141" s="88">
        <f>F141/E141</f>
        <v>0.5</v>
      </c>
      <c r="I141" s="87">
        <v>5</v>
      </c>
      <c r="J141" s="83">
        <v>0</v>
      </c>
      <c r="K141" s="89">
        <f>I141-J141</f>
        <v>5</v>
      </c>
      <c r="L141" s="90">
        <f>J141/I141</f>
        <v>0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3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8</v>
      </c>
      <c r="K147" s="89">
        <f t="shared" ref="K147:K148" si="44">I147-J147</f>
        <v>2</v>
      </c>
      <c r="L147" s="90">
        <f t="shared" ref="L147:L148" si="45">J147/I147</f>
        <v>0.8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>
        <v>1</v>
      </c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1</v>
      </c>
      <c r="G148" s="87">
        <f t="shared" si="42"/>
        <v>9</v>
      </c>
      <c r="H148" s="88">
        <f t="shared" si="43"/>
        <v>0.1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2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1</v>
      </c>
      <c r="G157" s="87">
        <f t="shared" ref="G157:G158" si="46">E157-F157</f>
        <v>5</v>
      </c>
      <c r="H157" s="88">
        <f t="shared" ref="H157:H158" si="47">F157/E157</f>
        <v>0.16666666666666666</v>
      </c>
      <c r="I157" s="87">
        <v>6</v>
      </c>
      <c r="J157" s="83">
        <v>3</v>
      </c>
      <c r="K157" s="89">
        <f t="shared" ref="K157:K158" si="48">I157-J157</f>
        <v>3</v>
      </c>
      <c r="L157" s="90">
        <f t="shared" ref="L157:L158" si="49">J157/I157</f>
        <v>0.5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0</v>
      </c>
      <c r="K158" s="89">
        <f t="shared" si="48"/>
        <v>10</v>
      </c>
      <c r="L158" s="90">
        <f t="shared" si="49"/>
        <v>0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>
        <v>3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>
        <v>1</v>
      </c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5</v>
      </c>
      <c r="G170" s="87">
        <f t="shared" ref="G170:G173" si="50">E170-F170</f>
        <v>5</v>
      </c>
      <c r="H170" s="88">
        <f t="shared" ref="H170:H173" si="51">F170/E170</f>
        <v>0.5</v>
      </c>
      <c r="I170" s="87">
        <v>5</v>
      </c>
      <c r="J170" s="83">
        <v>1</v>
      </c>
      <c r="K170" s="89">
        <f t="shared" ref="K170:K172" si="52">I170-J170</f>
        <v>4</v>
      </c>
      <c r="L170" s="90">
        <f t="shared" ref="L170:L172" si="53">J170/I170</f>
        <v>0.2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14</v>
      </c>
      <c r="G171" s="87">
        <f t="shared" si="50"/>
        <v>11</v>
      </c>
      <c r="H171" s="88">
        <f t="shared" si="51"/>
        <v>0.56000000000000005</v>
      </c>
      <c r="I171" s="87">
        <v>20</v>
      </c>
      <c r="J171" s="83">
        <v>12</v>
      </c>
      <c r="K171" s="89">
        <f t="shared" si="52"/>
        <v>8</v>
      </c>
      <c r="L171" s="90">
        <f t="shared" si="53"/>
        <v>0.6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11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10</v>
      </c>
      <c r="G172" s="87">
        <f t="shared" si="50"/>
        <v>0</v>
      </c>
      <c r="H172" s="88">
        <f t="shared" si="51"/>
        <v>1</v>
      </c>
      <c r="I172" s="87">
        <v>10</v>
      </c>
      <c r="J172" s="83">
        <v>6</v>
      </c>
      <c r="K172" s="89">
        <f t="shared" si="52"/>
        <v>4</v>
      </c>
      <c r="L172" s="90">
        <f t="shared" si="53"/>
        <v>0.6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0</v>
      </c>
      <c r="S172" s="89">
        <f>Q172-R172</f>
        <v>18</v>
      </c>
      <c r="T172" s="90">
        <f>R172/Q172</f>
        <v>0</v>
      </c>
      <c r="U172" s="82">
        <v>1</v>
      </c>
      <c r="V172" s="83"/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5</v>
      </c>
      <c r="G173" s="87">
        <f t="shared" si="50"/>
        <v>5</v>
      </c>
      <c r="H173" s="88">
        <f t="shared" si="51"/>
        <v>0.5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1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9</v>
      </c>
      <c r="G176" s="87">
        <f>E176-F176</f>
        <v>11</v>
      </c>
      <c r="H176" s="88">
        <f>F176/E176</f>
        <v>0.45</v>
      </c>
      <c r="I176" s="87">
        <v>20</v>
      </c>
      <c r="J176" s="83">
        <v>13</v>
      </c>
      <c r="K176" s="89">
        <f>I176-J176</f>
        <v>7</v>
      </c>
      <c r="L176" s="90">
        <f>J176/I176</f>
        <v>0.65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7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>
        <v>1</v>
      </c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7</v>
      </c>
      <c r="G179" s="87">
        <f>E179-F179</f>
        <v>5</v>
      </c>
      <c r="H179" s="88">
        <f>F179/E179</f>
        <v>0.58333333333333337</v>
      </c>
      <c r="I179" s="87">
        <v>12</v>
      </c>
      <c r="J179" s="83">
        <v>12</v>
      </c>
      <c r="K179" s="89">
        <f>I179-J179</f>
        <v>0</v>
      </c>
      <c r="L179" s="90">
        <f>J179/I179</f>
        <v>1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1</v>
      </c>
      <c r="V179" s="83">
        <v>5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69</v>
      </c>
      <c r="G181" s="45">
        <f t="shared" ref="G181:G182" si="54">E181-F181</f>
        <v>79</v>
      </c>
      <c r="H181" s="10">
        <f t="shared" ref="H181:H182" si="55">F181/E181</f>
        <v>0.46621621621621623</v>
      </c>
      <c r="I181" s="45">
        <f>SUM(I138:I180)</f>
        <v>113</v>
      </c>
      <c r="J181" s="45">
        <f>SUM(J138:J180)</f>
        <v>61</v>
      </c>
      <c r="K181" s="9">
        <f t="shared" ref="K181:K182" si="56">I181-J181</f>
        <v>52</v>
      </c>
      <c r="L181" s="46">
        <f t="shared" ref="L181:L182" si="57">J181/I181</f>
        <v>0.53982300884955747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0</v>
      </c>
      <c r="S181" s="9">
        <f>Q181-R181</f>
        <v>20</v>
      </c>
      <c r="T181" s="46">
        <f>R181/Q181</f>
        <v>0</v>
      </c>
      <c r="U181" s="44">
        <f>SUM(U138:U180)</f>
        <v>6</v>
      </c>
      <c r="V181" s="45">
        <f>SUM(V138:V180)</f>
        <v>39</v>
      </c>
      <c r="W181" s="45">
        <f>SUM(W138:W180)</f>
        <v>2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6</v>
      </c>
      <c r="G182" s="96">
        <f t="shared" si="54"/>
        <v>24</v>
      </c>
      <c r="H182" s="97">
        <f t="shared" si="55"/>
        <v>0.2</v>
      </c>
      <c r="I182" s="96">
        <v>40</v>
      </c>
      <c r="J182" s="95">
        <v>5</v>
      </c>
      <c r="K182" s="98">
        <f t="shared" si="56"/>
        <v>35</v>
      </c>
      <c r="L182" s="99">
        <f t="shared" si="57"/>
        <v>0.125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76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3</v>
      </c>
      <c r="G186" s="100">
        <f>E186-F186</f>
        <v>10</v>
      </c>
      <c r="H186" s="103">
        <f>F186/E186</f>
        <v>0.23076923076923078</v>
      </c>
      <c r="I186" s="100">
        <v>20</v>
      </c>
      <c r="J186" s="101">
        <v>9</v>
      </c>
      <c r="K186" s="102">
        <f>I186-J186</f>
        <v>11</v>
      </c>
      <c r="L186" s="104">
        <f>J186/I186</f>
        <v>0.45</v>
      </c>
      <c r="M186" s="100"/>
      <c r="N186" s="101"/>
      <c r="O186" s="102"/>
      <c r="P186" s="103"/>
      <c r="Q186" s="100"/>
      <c r="R186" s="101"/>
      <c r="S186" s="102"/>
      <c r="T186" s="104"/>
      <c r="U186" s="101">
        <v>2</v>
      </c>
      <c r="V186" s="101">
        <v>4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>
        <v>2</v>
      </c>
      <c r="W187" s="101"/>
      <c r="X187" s="105">
        <v>1</v>
      </c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/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14</v>
      </c>
      <c r="G191" s="100">
        <f t="shared" ref="G191:G192" si="58">E191-F191</f>
        <v>36</v>
      </c>
      <c r="H191" s="103">
        <f t="shared" ref="H191:H192" si="59">F191/E191</f>
        <v>0.28000000000000003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37</v>
      </c>
      <c r="G192" s="100">
        <f t="shared" si="58"/>
        <v>29</v>
      </c>
      <c r="H192" s="103">
        <f t="shared" si="59"/>
        <v>0.56060606060606055</v>
      </c>
      <c r="I192" s="100">
        <v>96</v>
      </c>
      <c r="J192" s="101">
        <v>58</v>
      </c>
      <c r="K192" s="102">
        <f>I192-J192</f>
        <v>38</v>
      </c>
      <c r="L192" s="104">
        <f>J192/I192</f>
        <v>0.60416666666666663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30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>
        <v>1</v>
      </c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1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>
        <v>1</v>
      </c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2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>
        <v>1</v>
      </c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9</v>
      </c>
      <c r="G216" s="100">
        <f>E216-F216</f>
        <v>1</v>
      </c>
      <c r="H216" s="103">
        <f>F216/E216</f>
        <v>0.9</v>
      </c>
      <c r="I216" s="100">
        <v>10</v>
      </c>
      <c r="J216" s="101">
        <v>3</v>
      </c>
      <c r="K216" s="102">
        <f>I216-J216</f>
        <v>7</v>
      </c>
      <c r="L216" s="104">
        <f>J216/I216</f>
        <v>0.3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5</v>
      </c>
      <c r="K218" s="102">
        <f>I218-J218</f>
        <v>5</v>
      </c>
      <c r="L218" s="104">
        <f>J218/I218</f>
        <v>0.5</v>
      </c>
      <c r="M218" s="100"/>
      <c r="N218" s="101"/>
      <c r="O218" s="102"/>
      <c r="P218" s="103"/>
      <c r="Q218" s="100"/>
      <c r="R218" s="101"/>
      <c r="S218" s="102"/>
      <c r="T218" s="104"/>
      <c r="U218" s="101">
        <v>1</v>
      </c>
      <c r="V218" s="101">
        <v>1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3</v>
      </c>
      <c r="G226" s="100">
        <f>E226-F226</f>
        <v>7</v>
      </c>
      <c r="H226" s="103">
        <f>F226/E226</f>
        <v>0.3</v>
      </c>
      <c r="I226" s="100">
        <v>9</v>
      </c>
      <c r="J226" s="101">
        <v>1</v>
      </c>
      <c r="K226" s="102">
        <f>I226-J226</f>
        <v>8</v>
      </c>
      <c r="L226" s="104">
        <f>J226/I226</f>
        <v>0.1111111111111111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1</v>
      </c>
      <c r="K235" s="102">
        <f t="shared" ref="K235:K237" si="62">I235-J235</f>
        <v>59</v>
      </c>
      <c r="L235" s="104">
        <f t="shared" ref="L235:L237" si="63">J235/I235</f>
        <v>1.6666666666666666E-2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>
        <v>1</v>
      </c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2</v>
      </c>
      <c r="G237" s="100">
        <f t="shared" si="60"/>
        <v>0</v>
      </c>
      <c r="H237" s="103">
        <f t="shared" si="61"/>
        <v>1</v>
      </c>
      <c r="I237" s="100">
        <v>4</v>
      </c>
      <c r="J237" s="101">
        <v>1</v>
      </c>
      <c r="K237" s="102">
        <f t="shared" si="62"/>
        <v>3</v>
      </c>
      <c r="L237" s="104">
        <f t="shared" si="63"/>
        <v>0.25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78</v>
      </c>
      <c r="G243" s="45">
        <f>E243-F243</f>
        <v>128</v>
      </c>
      <c r="H243" s="10">
        <f t="shared" ref="H243:H244" si="64">F243/E243</f>
        <v>0.37864077669902912</v>
      </c>
      <c r="I243" s="45">
        <f>SUM(I182:I242)</f>
        <v>263</v>
      </c>
      <c r="J243" s="45">
        <f>SUM(J182:J242)</f>
        <v>83</v>
      </c>
      <c r="K243" s="45">
        <f>I243-J243</f>
        <v>180</v>
      </c>
      <c r="L243" s="46">
        <f t="shared" ref="L243:L244" si="65">J243/I243</f>
        <v>0.31558935361216728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9</v>
      </c>
      <c r="V243" s="45">
        <f>SUM(V182:V242)</f>
        <v>125</v>
      </c>
      <c r="W243" s="45">
        <f>SUM(W182:W242)</f>
        <v>0</v>
      </c>
      <c r="X243" s="48">
        <f>SUM(X182:X242)</f>
        <v>1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1070</v>
      </c>
      <c r="F244" s="108">
        <f>F82+F137+F181+F243</f>
        <v>625</v>
      </c>
      <c r="G244" s="108">
        <f>G82+G137+G181+G243</f>
        <v>445</v>
      </c>
      <c r="H244" s="109">
        <f t="shared" si="64"/>
        <v>0.58411214953271029</v>
      </c>
      <c r="I244" s="108">
        <f>I82+I137+I181+I243</f>
        <v>1314</v>
      </c>
      <c r="J244" s="108">
        <f>J82+J137+J181+J243</f>
        <v>532</v>
      </c>
      <c r="K244" s="108">
        <f>K82+K137+K181+K243</f>
        <v>782</v>
      </c>
      <c r="L244" s="110">
        <f t="shared" si="65"/>
        <v>0.40487062404870622</v>
      </c>
      <c r="M244" s="108">
        <f>M82+M137+M181+M243</f>
        <v>44</v>
      </c>
      <c r="N244" s="108">
        <f>N82+N137+N181+N243</f>
        <v>9</v>
      </c>
      <c r="O244" s="108">
        <f>O82+O137+O181+O243</f>
        <v>35</v>
      </c>
      <c r="P244" s="109">
        <f t="shared" si="66"/>
        <v>0.20454545454545456</v>
      </c>
      <c r="Q244" s="108">
        <f>Q82+Q137+Q181+Q243</f>
        <v>59</v>
      </c>
      <c r="R244" s="108">
        <f>R82+R137+R181+R243</f>
        <v>14</v>
      </c>
      <c r="S244" s="108">
        <f>S82+S137+S181+S243</f>
        <v>45</v>
      </c>
      <c r="T244" s="110">
        <f t="shared" si="67"/>
        <v>0.23728813559322035</v>
      </c>
      <c r="U244" s="107">
        <f>U82+U137+U181+U243</f>
        <v>39</v>
      </c>
      <c r="V244" s="108">
        <f>V82+V137+V181+V243</f>
        <v>246</v>
      </c>
      <c r="W244" s="108">
        <f>W82+W137+W181+W243</f>
        <v>4</v>
      </c>
      <c r="X244" s="111">
        <f>X82+X137+X181+X243</f>
        <v>29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495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560</v>
      </c>
      <c r="F256" s="117">
        <f>F82</f>
        <v>392</v>
      </c>
      <c r="G256" s="116">
        <f>G82</f>
        <v>168</v>
      </c>
      <c r="H256" s="118">
        <f t="shared" ref="H256:H257" si="68">F256/E256</f>
        <v>0.7</v>
      </c>
      <c r="I256" s="116">
        <f t="shared" ref="I256:O256" si="69">(I82)</f>
        <v>754</v>
      </c>
      <c r="J256" s="117">
        <f t="shared" si="69"/>
        <v>318</v>
      </c>
      <c r="K256" s="116">
        <f t="shared" si="69"/>
        <v>436</v>
      </c>
      <c r="L256" s="118">
        <f t="shared" si="69"/>
        <v>0.4217506631299735</v>
      </c>
      <c r="M256" s="116">
        <f t="shared" si="69"/>
        <v>16</v>
      </c>
      <c r="N256" s="117">
        <f t="shared" si="69"/>
        <v>7</v>
      </c>
      <c r="O256" s="116">
        <f t="shared" si="69"/>
        <v>9</v>
      </c>
      <c r="P256" s="118">
        <f t="shared" ref="P256:X256" si="70">P82</f>
        <v>0.4375</v>
      </c>
      <c r="Q256" s="116">
        <f t="shared" si="70"/>
        <v>22</v>
      </c>
      <c r="R256" s="117">
        <f t="shared" si="70"/>
        <v>14</v>
      </c>
      <c r="S256" s="116">
        <f t="shared" si="70"/>
        <v>8</v>
      </c>
      <c r="T256" s="118">
        <f t="shared" si="70"/>
        <v>0.63636363636363635</v>
      </c>
      <c r="U256" s="119">
        <f t="shared" si="70"/>
        <v>8</v>
      </c>
      <c r="V256" s="119">
        <f t="shared" si="70"/>
        <v>28</v>
      </c>
      <c r="W256" s="119">
        <f t="shared" si="70"/>
        <v>1</v>
      </c>
      <c r="X256" s="120">
        <f t="shared" si="70"/>
        <v>24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86</v>
      </c>
      <c r="G257" s="121">
        <f>G137</f>
        <v>70</v>
      </c>
      <c r="H257" s="123">
        <f t="shared" si="68"/>
        <v>0.55128205128205132</v>
      </c>
      <c r="I257" s="121">
        <f>I137</f>
        <v>184</v>
      </c>
      <c r="J257" s="122">
        <f>J137</f>
        <v>70</v>
      </c>
      <c r="K257" s="121">
        <f>K137</f>
        <v>114</v>
      </c>
      <c r="L257" s="123">
        <f>L137</f>
        <v>0.38043478260869568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16</v>
      </c>
      <c r="V257" s="122">
        <f t="shared" si="71"/>
        <v>54</v>
      </c>
      <c r="W257" s="122">
        <f t="shared" si="71"/>
        <v>1</v>
      </c>
      <c r="X257" s="124">
        <f t="shared" si="71"/>
        <v>3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69</v>
      </c>
      <c r="G258" s="125">
        <f t="shared" si="72"/>
        <v>79</v>
      </c>
      <c r="H258" s="127">
        <f t="shared" si="72"/>
        <v>0.46621621621621623</v>
      </c>
      <c r="I258" s="125">
        <f t="shared" si="72"/>
        <v>113</v>
      </c>
      <c r="J258" s="126">
        <f t="shared" si="72"/>
        <v>61</v>
      </c>
      <c r="K258" s="125">
        <f t="shared" si="72"/>
        <v>52</v>
      </c>
      <c r="L258" s="127">
        <f t="shared" si="72"/>
        <v>0.53982300884955747</v>
      </c>
      <c r="M258" s="125">
        <f t="shared" si="72"/>
        <v>11</v>
      </c>
      <c r="N258" s="126">
        <f t="shared" si="72"/>
        <v>0</v>
      </c>
      <c r="O258" s="125">
        <f t="shared" si="72"/>
        <v>11</v>
      </c>
      <c r="P258" s="127">
        <f t="shared" si="72"/>
        <v>0</v>
      </c>
      <c r="Q258" s="125">
        <f t="shared" si="72"/>
        <v>20</v>
      </c>
      <c r="R258" s="126">
        <f t="shared" si="72"/>
        <v>0</v>
      </c>
      <c r="S258" s="125">
        <f t="shared" si="72"/>
        <v>20</v>
      </c>
      <c r="T258" s="127">
        <f t="shared" si="72"/>
        <v>0</v>
      </c>
      <c r="U258" s="128">
        <f t="shared" si="72"/>
        <v>6</v>
      </c>
      <c r="V258" s="128">
        <f t="shared" si="72"/>
        <v>39</v>
      </c>
      <c r="W258" s="128">
        <f t="shared" si="72"/>
        <v>2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78</v>
      </c>
      <c r="G259" s="130">
        <f t="shared" ref="G259:G260" si="75">G243</f>
        <v>128</v>
      </c>
      <c r="H259" s="132">
        <f t="shared" ref="H259:H260" si="76">H243</f>
        <v>0.37864077669902912</v>
      </c>
      <c r="I259" s="130">
        <f t="shared" ref="I259:I260" si="77">I243</f>
        <v>263</v>
      </c>
      <c r="J259" s="131">
        <f t="shared" ref="J259:J260" si="78">J243</f>
        <v>83</v>
      </c>
      <c r="K259" s="130">
        <f t="shared" ref="K259:K260" si="79">K243</f>
        <v>180</v>
      </c>
      <c r="L259" s="132">
        <f t="shared" ref="L259:L260" si="80">L243</f>
        <v>0.31558935361216728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9</v>
      </c>
      <c r="V259" s="131">
        <f t="shared" ref="V259:V260" si="90">V243</f>
        <v>125</v>
      </c>
      <c r="W259" s="131">
        <f t="shared" ref="W259:W260" si="91">W243</f>
        <v>0</v>
      </c>
      <c r="X259" s="133">
        <f t="shared" ref="X259:X260" si="92">X243</f>
        <v>1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1070</v>
      </c>
      <c r="F260" s="134">
        <f t="shared" si="74"/>
        <v>625</v>
      </c>
      <c r="G260" s="134">
        <f t="shared" si="75"/>
        <v>445</v>
      </c>
      <c r="H260" s="135">
        <f t="shared" si="76"/>
        <v>0.58411214953271029</v>
      </c>
      <c r="I260" s="134">
        <f t="shared" si="77"/>
        <v>1314</v>
      </c>
      <c r="J260" s="134">
        <f t="shared" si="78"/>
        <v>532</v>
      </c>
      <c r="K260" s="134">
        <f t="shared" si="79"/>
        <v>782</v>
      </c>
      <c r="L260" s="135">
        <f t="shared" si="80"/>
        <v>0.40487062404870622</v>
      </c>
      <c r="M260" s="134">
        <f t="shared" si="81"/>
        <v>44</v>
      </c>
      <c r="N260" s="134">
        <f t="shared" si="82"/>
        <v>9</v>
      </c>
      <c r="O260" s="134">
        <f t="shared" si="83"/>
        <v>35</v>
      </c>
      <c r="P260" s="135">
        <f t="shared" si="84"/>
        <v>0.20454545454545456</v>
      </c>
      <c r="Q260" s="134">
        <f t="shared" si="85"/>
        <v>59</v>
      </c>
      <c r="R260" s="134">
        <f t="shared" si="86"/>
        <v>14</v>
      </c>
      <c r="S260" s="134">
        <f t="shared" si="87"/>
        <v>45</v>
      </c>
      <c r="T260" s="135">
        <f t="shared" si="88"/>
        <v>0.23728813559322035</v>
      </c>
      <c r="U260" s="134">
        <f t="shared" si="89"/>
        <v>39</v>
      </c>
      <c r="V260" s="134">
        <f t="shared" si="90"/>
        <v>246</v>
      </c>
      <c r="W260" s="134">
        <f t="shared" si="91"/>
        <v>4</v>
      </c>
      <c r="X260" s="136">
        <f t="shared" si="92"/>
        <v>29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576</v>
      </c>
      <c r="F268" s="117">
        <f t="shared" ref="F268:F272" si="94">F256+N256</f>
        <v>399</v>
      </c>
      <c r="G268" s="116">
        <f t="shared" ref="G268:G272" si="95">G256+O256</f>
        <v>177</v>
      </c>
      <c r="H268" s="118">
        <f t="shared" ref="H268:H272" si="96">F268/E268</f>
        <v>0.69270833333333337</v>
      </c>
      <c r="I268" s="116">
        <f t="shared" ref="I268:I272" si="97">I256+Q256</f>
        <v>776</v>
      </c>
      <c r="J268" s="117">
        <f t="shared" ref="J268:J272" si="98">J256+R256</f>
        <v>332</v>
      </c>
      <c r="K268" s="116">
        <f t="shared" ref="K268:K272" si="99">K256+S256</f>
        <v>444</v>
      </c>
      <c r="L268" s="137">
        <f t="shared" ref="L268:L272" si="100">J268/I268</f>
        <v>0.42783505154639173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87</v>
      </c>
      <c r="G269" s="138">
        <f t="shared" si="95"/>
        <v>71</v>
      </c>
      <c r="H269" s="140">
        <f t="shared" si="96"/>
        <v>0.55063291139240511</v>
      </c>
      <c r="I269" s="138">
        <f t="shared" si="97"/>
        <v>187</v>
      </c>
      <c r="J269" s="139">
        <f t="shared" si="98"/>
        <v>70</v>
      </c>
      <c r="K269" s="138">
        <f t="shared" si="99"/>
        <v>117</v>
      </c>
      <c r="L269" s="141">
        <f t="shared" si="100"/>
        <v>0.37433155080213903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69</v>
      </c>
      <c r="G270" s="125">
        <f t="shared" si="95"/>
        <v>90</v>
      </c>
      <c r="H270" s="127">
        <f t="shared" si="96"/>
        <v>0.43396226415094341</v>
      </c>
      <c r="I270" s="125">
        <f t="shared" si="97"/>
        <v>133</v>
      </c>
      <c r="J270" s="126">
        <f t="shared" si="98"/>
        <v>61</v>
      </c>
      <c r="K270" s="125">
        <f t="shared" si="99"/>
        <v>72</v>
      </c>
      <c r="L270" s="142">
        <f t="shared" si="100"/>
        <v>0.45864661654135336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79</v>
      </c>
      <c r="G271" s="130">
        <f t="shared" si="95"/>
        <v>142</v>
      </c>
      <c r="H271" s="132">
        <f t="shared" si="96"/>
        <v>0.3574660633484163</v>
      </c>
      <c r="I271" s="130">
        <f t="shared" si="97"/>
        <v>277</v>
      </c>
      <c r="J271" s="131">
        <f t="shared" si="98"/>
        <v>83</v>
      </c>
      <c r="K271" s="130">
        <f t="shared" si="99"/>
        <v>194</v>
      </c>
      <c r="L271" s="143">
        <f t="shared" si="100"/>
        <v>0.29963898916967507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1114</v>
      </c>
      <c r="F272" s="134">
        <f t="shared" si="94"/>
        <v>634</v>
      </c>
      <c r="G272" s="144">
        <f t="shared" si="95"/>
        <v>480</v>
      </c>
      <c r="H272" s="145">
        <f t="shared" si="96"/>
        <v>0.56912028725314179</v>
      </c>
      <c r="I272" s="144">
        <f t="shared" si="97"/>
        <v>1373</v>
      </c>
      <c r="J272" s="134">
        <f t="shared" si="98"/>
        <v>546</v>
      </c>
      <c r="K272" s="144">
        <f t="shared" si="99"/>
        <v>827</v>
      </c>
      <c r="L272" s="146">
        <f t="shared" si="100"/>
        <v>0.39766933721777131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44094</v>
      </c>
      <c r="F278" s="149">
        <v>44095</v>
      </c>
      <c r="G278" s="149">
        <v>44096</v>
      </c>
      <c r="H278" s="149">
        <v>44097</v>
      </c>
      <c r="I278" s="149">
        <v>44098</v>
      </c>
      <c r="J278" s="149">
        <v>44099</v>
      </c>
      <c r="K278" s="149">
        <v>44100</v>
      </c>
      <c r="L278" s="149">
        <v>44101</v>
      </c>
      <c r="M278" s="149">
        <v>44102</v>
      </c>
      <c r="N278" s="149">
        <v>44103</v>
      </c>
      <c r="O278" s="149">
        <v>44104</v>
      </c>
      <c r="P278" s="149">
        <v>44105</v>
      </c>
      <c r="Q278" s="149">
        <v>44106</v>
      </c>
      <c r="R278" s="149">
        <v>44107</v>
      </c>
      <c r="S278" s="149">
        <v>44108</v>
      </c>
      <c r="T278" s="149">
        <v>44109</v>
      </c>
      <c r="U278" s="149">
        <v>44110</v>
      </c>
      <c r="V278" s="149">
        <v>44111</v>
      </c>
      <c r="W278" s="149">
        <v>44112</v>
      </c>
      <c r="X278" s="149">
        <v>44113</v>
      </c>
      <c r="Y278" s="149">
        <v>44114</v>
      </c>
      <c r="Z278" s="149">
        <v>44115</v>
      </c>
      <c r="AA278" s="149">
        <v>44116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0.84</v>
      </c>
      <c r="F279" s="151">
        <v>0.83</v>
      </c>
      <c r="G279" s="151">
        <v>0.82</v>
      </c>
      <c r="H279" s="151">
        <v>0.82</v>
      </c>
      <c r="I279" s="151">
        <v>0.81</v>
      </c>
      <c r="J279" s="151">
        <v>0.8</v>
      </c>
      <c r="K279" s="151">
        <v>0.8</v>
      </c>
      <c r="L279" s="151">
        <v>0.79</v>
      </c>
      <c r="M279" s="151">
        <v>0.79</v>
      </c>
      <c r="N279" s="151">
        <v>0.79</v>
      </c>
      <c r="O279" s="151">
        <v>0.8</v>
      </c>
      <c r="P279" s="151">
        <v>0.8</v>
      </c>
      <c r="Q279" s="151">
        <v>0.8</v>
      </c>
      <c r="R279" s="151">
        <v>0.79</v>
      </c>
      <c r="S279" s="151">
        <v>0.79</v>
      </c>
      <c r="T279" s="151">
        <v>0.78</v>
      </c>
      <c r="U279" s="151">
        <v>0.77</v>
      </c>
      <c r="V279" s="151">
        <v>0.76</v>
      </c>
      <c r="W279" s="151">
        <v>0.75</v>
      </c>
      <c r="X279" s="151">
        <v>0.74</v>
      </c>
      <c r="Y279" s="151">
        <v>0.73</v>
      </c>
      <c r="Z279" s="151">
        <v>0.73</v>
      </c>
      <c r="AA279" s="151">
        <v>0.72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0.51</v>
      </c>
      <c r="F280" s="153">
        <v>0.51</v>
      </c>
      <c r="G280" s="153">
        <v>0.51</v>
      </c>
      <c r="H280" s="153">
        <v>0.51</v>
      </c>
      <c r="I280" s="153">
        <v>0.5</v>
      </c>
      <c r="J280" s="153">
        <v>0.49</v>
      </c>
      <c r="K280" s="153">
        <v>0.49</v>
      </c>
      <c r="L280" s="153">
        <v>0.49</v>
      </c>
      <c r="M280" s="153">
        <v>0.49</v>
      </c>
      <c r="N280" s="153">
        <v>0.48</v>
      </c>
      <c r="O280" s="153">
        <v>0.48</v>
      </c>
      <c r="P280" s="153">
        <v>0.49</v>
      </c>
      <c r="Q280" s="153">
        <v>0.49</v>
      </c>
      <c r="R280" s="153">
        <v>0.49</v>
      </c>
      <c r="S280" s="153">
        <v>0.48</v>
      </c>
      <c r="T280" s="153">
        <v>0.47</v>
      </c>
      <c r="U280" s="153">
        <v>0.47</v>
      </c>
      <c r="V280" s="153">
        <v>0.46</v>
      </c>
      <c r="W280" s="153">
        <v>0.46</v>
      </c>
      <c r="X280" s="153">
        <v>0.46</v>
      </c>
      <c r="Y280" s="153">
        <v>0.46</v>
      </c>
      <c r="Z280" s="153">
        <v>0.46</v>
      </c>
      <c r="AA280" s="153">
        <v>0.46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0.53</v>
      </c>
      <c r="F281" s="153">
        <v>0.57999999999999996</v>
      </c>
      <c r="G281" s="153">
        <v>0.60000000000000009</v>
      </c>
      <c r="H281" s="153">
        <v>0.64</v>
      </c>
      <c r="I281" s="153">
        <v>0.67</v>
      </c>
      <c r="J281" s="153">
        <v>0.68</v>
      </c>
      <c r="K281" s="153">
        <v>0.7</v>
      </c>
      <c r="L281" s="153">
        <v>0.69</v>
      </c>
      <c r="M281" s="153">
        <v>0.68</v>
      </c>
      <c r="N281" s="153">
        <v>0.63</v>
      </c>
      <c r="O281" s="153">
        <v>0.59</v>
      </c>
      <c r="P281" s="153">
        <v>0.60000000000000009</v>
      </c>
      <c r="Q281" s="153">
        <v>0.63</v>
      </c>
      <c r="R281" s="153">
        <v>0.64</v>
      </c>
      <c r="S281" s="153">
        <v>0.66</v>
      </c>
      <c r="T281" s="153">
        <v>0.63</v>
      </c>
      <c r="U281" s="153">
        <v>0.65</v>
      </c>
      <c r="V281" s="153">
        <v>0.63</v>
      </c>
      <c r="W281" s="153">
        <v>0.61</v>
      </c>
      <c r="X281" s="153">
        <v>0.57000000000000006</v>
      </c>
      <c r="Y281" s="153">
        <v>0.54</v>
      </c>
      <c r="Z281" s="153">
        <v>0.46</v>
      </c>
      <c r="AA281" s="153">
        <v>0.45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0.38</v>
      </c>
      <c r="F282" s="155">
        <v>0.4</v>
      </c>
      <c r="G282" s="155">
        <v>0.43</v>
      </c>
      <c r="H282" s="155">
        <v>0.4</v>
      </c>
      <c r="I282" s="155">
        <v>0.36</v>
      </c>
      <c r="J282" s="155">
        <v>0.35</v>
      </c>
      <c r="K282" s="155">
        <v>0.34</v>
      </c>
      <c r="L282" s="155">
        <v>0.34</v>
      </c>
      <c r="M282" s="155">
        <v>0.36</v>
      </c>
      <c r="N282" s="155">
        <v>0.34</v>
      </c>
      <c r="O282" s="155">
        <v>0.36</v>
      </c>
      <c r="P282" s="155">
        <v>0.37</v>
      </c>
      <c r="Q282" s="155">
        <v>0.4</v>
      </c>
      <c r="R282" s="155">
        <v>0.4</v>
      </c>
      <c r="S282" s="155">
        <v>0.4</v>
      </c>
      <c r="T282" s="155">
        <v>0.38</v>
      </c>
      <c r="U282" s="155">
        <v>0.4</v>
      </c>
      <c r="V282" s="155">
        <v>0.42</v>
      </c>
      <c r="W282" s="155">
        <v>0.44</v>
      </c>
      <c r="X282" s="155">
        <v>0.44</v>
      </c>
      <c r="Y282" s="155">
        <v>0.4</v>
      </c>
      <c r="Z282" s="155">
        <v>0.42</v>
      </c>
      <c r="AA282" s="155">
        <v>0.45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0.65</v>
      </c>
      <c r="F283" s="157">
        <v>0.66</v>
      </c>
      <c r="G283" s="157">
        <v>0.65</v>
      </c>
      <c r="H283" s="157">
        <v>0.65</v>
      </c>
      <c r="I283" s="157">
        <v>0.64</v>
      </c>
      <c r="J283" s="157">
        <v>0.63</v>
      </c>
      <c r="K283" s="157">
        <v>0.63</v>
      </c>
      <c r="L283" s="157">
        <v>0.62</v>
      </c>
      <c r="M283" s="157">
        <v>0.61</v>
      </c>
      <c r="N283" s="157">
        <v>0.61</v>
      </c>
      <c r="O283" s="157">
        <v>0.61</v>
      </c>
      <c r="P283" s="157">
        <v>0.61</v>
      </c>
      <c r="Q283" s="157">
        <v>0.60000000000000009</v>
      </c>
      <c r="R283" s="157">
        <v>0.60000000000000009</v>
      </c>
      <c r="S283" s="157">
        <v>0.59</v>
      </c>
      <c r="T283" s="157">
        <v>0.59</v>
      </c>
      <c r="U283" s="157">
        <v>0.57999999999999996</v>
      </c>
      <c r="V283" s="157">
        <v>0.57999999999999996</v>
      </c>
      <c r="W283" s="157">
        <v>0.57999999999999996</v>
      </c>
      <c r="X283" s="157">
        <v>0.57000000000000006</v>
      </c>
      <c r="Y283" s="157">
        <v>0.57999999999999996</v>
      </c>
      <c r="Z283" s="157">
        <v>0.57000000000000006</v>
      </c>
      <c r="AA283" s="157">
        <v>0.57000000000000006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0.46</v>
      </c>
      <c r="F284" s="157">
        <v>0.46</v>
      </c>
      <c r="G284" s="157">
        <v>0.46</v>
      </c>
      <c r="H284" s="157">
        <v>0.46</v>
      </c>
      <c r="I284" s="157">
        <v>0.46</v>
      </c>
      <c r="J284" s="157">
        <v>0.46</v>
      </c>
      <c r="K284" s="157">
        <v>0.48</v>
      </c>
      <c r="L284" s="157">
        <v>0.49</v>
      </c>
      <c r="M284" s="157">
        <v>0.49</v>
      </c>
      <c r="N284" s="157">
        <v>0.49</v>
      </c>
      <c r="O284" s="157">
        <v>0.5</v>
      </c>
      <c r="P284" s="157">
        <v>0.5</v>
      </c>
      <c r="Q284" s="157">
        <v>0.5</v>
      </c>
      <c r="R284" s="157">
        <v>0.5</v>
      </c>
      <c r="S284" s="157">
        <v>0.5</v>
      </c>
      <c r="T284" s="157">
        <v>0.49</v>
      </c>
      <c r="U284" s="157">
        <v>0.49</v>
      </c>
      <c r="V284" s="157">
        <v>0.49</v>
      </c>
      <c r="W284" s="157">
        <v>0.47</v>
      </c>
      <c r="X284" s="157">
        <v>0.46</v>
      </c>
      <c r="Y284" s="157">
        <v>0.43</v>
      </c>
      <c r="Z284" s="157">
        <v>0.42</v>
      </c>
      <c r="AA284" s="157">
        <v>0.41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7.0000000000000007E-2</v>
      </c>
      <c r="F285" s="157">
        <v>7.0000000000000007E-2</v>
      </c>
      <c r="G285" s="157">
        <v>0.14000000000000001</v>
      </c>
      <c r="H285" s="157">
        <v>0.21</v>
      </c>
      <c r="I285" s="157">
        <v>0.28999999999999998</v>
      </c>
      <c r="J285" s="157">
        <v>0.36</v>
      </c>
      <c r="K285" s="157">
        <v>0.43</v>
      </c>
      <c r="L285" s="157">
        <v>0.43</v>
      </c>
      <c r="M285" s="157">
        <v>0.5</v>
      </c>
      <c r="N285" s="157">
        <v>0.5</v>
      </c>
      <c r="O285" s="157">
        <v>0.5</v>
      </c>
      <c r="P285" s="157">
        <v>0.5</v>
      </c>
      <c r="Q285" s="157">
        <v>0.5</v>
      </c>
      <c r="R285" s="157">
        <v>0.5</v>
      </c>
      <c r="S285" s="157">
        <v>0.5</v>
      </c>
      <c r="T285" s="157">
        <v>0.5</v>
      </c>
      <c r="U285" s="157">
        <v>0.43</v>
      </c>
      <c r="V285" s="157">
        <v>0.36</v>
      </c>
      <c r="W285" s="157">
        <v>0.36</v>
      </c>
      <c r="X285" s="157">
        <v>0.36</v>
      </c>
      <c r="Y285" s="157">
        <v>0.36</v>
      </c>
      <c r="Z285" s="157">
        <v>0.36</v>
      </c>
      <c r="AA285" s="157">
        <v>0.36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0.05</v>
      </c>
      <c r="F286" s="157">
        <v>0.1</v>
      </c>
      <c r="G286" s="157">
        <v>0.1</v>
      </c>
      <c r="H286" s="157">
        <v>0.1</v>
      </c>
      <c r="I286" s="157">
        <v>0.14000000000000001</v>
      </c>
      <c r="J286" s="157">
        <v>0.24</v>
      </c>
      <c r="K286" s="157">
        <v>0.33</v>
      </c>
      <c r="L286" s="157">
        <v>0.33</v>
      </c>
      <c r="M286" s="157">
        <v>0.28999999999999998</v>
      </c>
      <c r="N286" s="157">
        <v>0.28999999999999998</v>
      </c>
      <c r="O286" s="157">
        <v>0.28999999999999998</v>
      </c>
      <c r="P286" s="157">
        <v>0.24</v>
      </c>
      <c r="Q286" s="157">
        <v>0.14000000000000001</v>
      </c>
      <c r="R286" s="157">
        <v>0.05</v>
      </c>
      <c r="S286" s="157">
        <v>0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0.48</v>
      </c>
      <c r="F287" s="159">
        <v>0.48</v>
      </c>
      <c r="G287" s="159">
        <v>0.49</v>
      </c>
      <c r="H287" s="159">
        <v>0.5</v>
      </c>
      <c r="I287" s="159">
        <v>0.51</v>
      </c>
      <c r="J287" s="159">
        <v>0.52</v>
      </c>
      <c r="K287" s="159">
        <v>0.52</v>
      </c>
      <c r="L287" s="159">
        <v>0.51</v>
      </c>
      <c r="M287" s="159">
        <v>0.51</v>
      </c>
      <c r="N287" s="159">
        <v>0.51</v>
      </c>
      <c r="O287" s="159">
        <v>0.5</v>
      </c>
      <c r="P287" s="159">
        <v>0.5</v>
      </c>
      <c r="Q287" s="159">
        <v>0.49</v>
      </c>
      <c r="R287" s="159">
        <v>0.49</v>
      </c>
      <c r="S287" s="159">
        <v>0.48</v>
      </c>
      <c r="T287" s="159">
        <v>0.48</v>
      </c>
      <c r="U287" s="159">
        <v>0.46</v>
      </c>
      <c r="V287" s="159">
        <v>0.46</v>
      </c>
      <c r="W287" s="159">
        <v>0.45</v>
      </c>
      <c r="X287" s="159">
        <v>0.45</v>
      </c>
      <c r="Y287" s="159">
        <v>0.45</v>
      </c>
      <c r="Z287" s="159">
        <v>0.45</v>
      </c>
      <c r="AA287" s="159">
        <v>0.45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0.26</v>
      </c>
      <c r="F288" s="161">
        <v>0.25</v>
      </c>
      <c r="G288" s="161">
        <v>0.24</v>
      </c>
      <c r="H288" s="161">
        <v>0.22</v>
      </c>
      <c r="I288" s="161">
        <v>0.21</v>
      </c>
      <c r="J288" s="161">
        <v>0.2</v>
      </c>
      <c r="K288" s="161">
        <v>0.2</v>
      </c>
      <c r="L288" s="161">
        <v>0.19</v>
      </c>
      <c r="M288" s="161">
        <v>0.19</v>
      </c>
      <c r="N288" s="161">
        <v>0.2</v>
      </c>
      <c r="O288" s="161">
        <v>0.2</v>
      </c>
      <c r="P288" s="161">
        <v>0.24</v>
      </c>
      <c r="Q288" s="161">
        <v>0.28000000000000003</v>
      </c>
      <c r="R288" s="161">
        <v>0.32</v>
      </c>
      <c r="S288" s="161">
        <v>0.36</v>
      </c>
      <c r="T288" s="161">
        <v>0.4</v>
      </c>
      <c r="U288" s="161">
        <v>0.45</v>
      </c>
      <c r="V288" s="161">
        <v>0.5</v>
      </c>
      <c r="W288" s="161">
        <v>0.5</v>
      </c>
      <c r="X288" s="161">
        <v>0.52</v>
      </c>
      <c r="Y288" s="161">
        <v>0.52</v>
      </c>
      <c r="Z288" s="161">
        <v>0.52</v>
      </c>
      <c r="AA288" s="161">
        <v>0.53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0.12</v>
      </c>
      <c r="F289" s="161">
        <v>0.12</v>
      </c>
      <c r="G289" s="161">
        <v>0.13</v>
      </c>
      <c r="H289" s="161">
        <v>0.13</v>
      </c>
      <c r="I289" s="161">
        <v>0.21</v>
      </c>
      <c r="J289" s="161">
        <v>0.19</v>
      </c>
      <c r="K289" s="161">
        <v>0.17</v>
      </c>
      <c r="L289" s="161">
        <v>0.16</v>
      </c>
      <c r="M289" s="161">
        <v>0.13</v>
      </c>
      <c r="N289" s="161">
        <v>0.13</v>
      </c>
      <c r="O289" s="161">
        <v>0.14000000000000001</v>
      </c>
      <c r="P289" s="161">
        <v>0.08</v>
      </c>
      <c r="Q289" s="161">
        <v>0.1</v>
      </c>
      <c r="R289" s="161">
        <v>0.12</v>
      </c>
      <c r="S289" s="161">
        <v>0.13</v>
      </c>
      <c r="T289" s="161">
        <v>0.14000000000000001</v>
      </c>
      <c r="U289" s="161">
        <v>0.13</v>
      </c>
      <c r="V289" s="161">
        <v>0.12</v>
      </c>
      <c r="W289" s="161">
        <v>0.09</v>
      </c>
      <c r="X289" s="161">
        <v>0.06</v>
      </c>
      <c r="Y289" s="161">
        <v>0.05</v>
      </c>
      <c r="Z289" s="161">
        <v>0.04</v>
      </c>
      <c r="AA289" s="161">
        <v>0.03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0.14000000000000001</v>
      </c>
      <c r="F290" s="163">
        <v>0.14000000000000001</v>
      </c>
      <c r="G290" s="163">
        <v>0.13</v>
      </c>
      <c r="H290" s="163">
        <v>0.14000000000000001</v>
      </c>
      <c r="I290" s="163">
        <v>0.13</v>
      </c>
      <c r="J290" s="163">
        <v>0.12</v>
      </c>
      <c r="K290" s="163">
        <v>0.13</v>
      </c>
      <c r="L290" s="163">
        <v>0.11</v>
      </c>
      <c r="M290" s="163">
        <v>0.1</v>
      </c>
      <c r="N290" s="163">
        <v>0.1</v>
      </c>
      <c r="O290" s="163">
        <v>0.08</v>
      </c>
      <c r="P290" s="163">
        <v>0.08</v>
      </c>
      <c r="Q290" s="163">
        <v>0.08</v>
      </c>
      <c r="R290" s="163">
        <v>0.08</v>
      </c>
      <c r="S290" s="163">
        <v>0.09</v>
      </c>
      <c r="T290" s="163">
        <v>0.1</v>
      </c>
      <c r="U290" s="163">
        <v>0.1</v>
      </c>
      <c r="V290" s="163">
        <v>0.1</v>
      </c>
      <c r="W290" s="163">
        <v>0.45</v>
      </c>
      <c r="X290" s="163">
        <v>0.1</v>
      </c>
      <c r="Y290" s="163">
        <v>0.09</v>
      </c>
      <c r="Z290" s="163">
        <v>0.08</v>
      </c>
      <c r="AA290" s="163">
        <v>0.06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0.64</v>
      </c>
      <c r="F291" s="165">
        <v>0.63</v>
      </c>
      <c r="G291" s="165">
        <v>0.63</v>
      </c>
      <c r="H291" s="165">
        <v>0.61</v>
      </c>
      <c r="I291" s="165">
        <v>0.60000000000000009</v>
      </c>
      <c r="J291" s="165">
        <v>0.59</v>
      </c>
      <c r="K291" s="165">
        <v>0.57999999999999996</v>
      </c>
      <c r="L291" s="165">
        <v>0.57000000000000006</v>
      </c>
      <c r="M291" s="165">
        <v>0.56000000000000005</v>
      </c>
      <c r="N291" s="165">
        <v>0.54</v>
      </c>
      <c r="O291" s="165">
        <v>0.53</v>
      </c>
      <c r="P291" s="165">
        <v>0.53</v>
      </c>
      <c r="Q291" s="165">
        <v>0.52</v>
      </c>
      <c r="R291" s="165">
        <v>0.5</v>
      </c>
      <c r="S291" s="165">
        <v>0.49</v>
      </c>
      <c r="T291" s="165">
        <v>0.48</v>
      </c>
      <c r="U291" s="165">
        <v>0.47</v>
      </c>
      <c r="V291" s="165">
        <v>0.47</v>
      </c>
      <c r="W291" s="165">
        <v>0.45</v>
      </c>
      <c r="X291" s="165">
        <v>0.44</v>
      </c>
      <c r="Y291" s="165">
        <v>0.43</v>
      </c>
      <c r="Z291" s="165">
        <v>0.43</v>
      </c>
      <c r="AA291" s="165">
        <v>0.42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0.47</v>
      </c>
      <c r="F292" s="165">
        <v>0.48</v>
      </c>
      <c r="G292" s="165">
        <v>0.47</v>
      </c>
      <c r="H292" s="165">
        <v>0.46</v>
      </c>
      <c r="I292" s="165">
        <v>0.46</v>
      </c>
      <c r="J292" s="165">
        <v>0.45</v>
      </c>
      <c r="K292" s="165">
        <v>0.44</v>
      </c>
      <c r="L292" s="165">
        <v>0.41</v>
      </c>
      <c r="M292" s="165">
        <v>0.4</v>
      </c>
      <c r="N292" s="165">
        <v>0.41</v>
      </c>
      <c r="O292" s="165">
        <v>0.41</v>
      </c>
      <c r="P292" s="165">
        <v>0.42</v>
      </c>
      <c r="Q292" s="165">
        <v>0.41</v>
      </c>
      <c r="R292" s="165">
        <v>0.41</v>
      </c>
      <c r="S292" s="165">
        <v>0.43</v>
      </c>
      <c r="T292" s="165">
        <v>0.44</v>
      </c>
      <c r="U292" s="165">
        <v>0.44</v>
      </c>
      <c r="V292" s="165">
        <v>0.44</v>
      </c>
      <c r="W292" s="165">
        <v>0.44</v>
      </c>
      <c r="X292" s="165">
        <v>0.44</v>
      </c>
      <c r="Y292" s="165">
        <v>0.41</v>
      </c>
      <c r="Z292" s="165">
        <v>0.39</v>
      </c>
      <c r="AA292" s="165">
        <v>0.37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0.31</v>
      </c>
      <c r="F293" s="165">
        <v>0.31</v>
      </c>
      <c r="G293" s="165">
        <v>0.30000000000000004</v>
      </c>
      <c r="H293" s="165">
        <v>0.25</v>
      </c>
      <c r="I293" s="165">
        <v>0.2</v>
      </c>
      <c r="J293" s="165">
        <v>0.18</v>
      </c>
      <c r="K293" s="165">
        <v>0.15</v>
      </c>
      <c r="L293" s="165">
        <v>0.12</v>
      </c>
      <c r="M293" s="165">
        <v>0.1</v>
      </c>
      <c r="N293" s="165">
        <v>0.1</v>
      </c>
      <c r="O293" s="165">
        <v>0.11</v>
      </c>
      <c r="P293" s="165">
        <v>0.12</v>
      </c>
      <c r="Q293" s="165">
        <v>0.12</v>
      </c>
      <c r="R293" s="165">
        <v>0.13</v>
      </c>
      <c r="S293" s="165">
        <v>0.12</v>
      </c>
      <c r="T293" s="165">
        <v>0.12</v>
      </c>
      <c r="U293" s="165">
        <v>0.14000000000000001</v>
      </c>
      <c r="V293" s="165">
        <v>0.14000000000000001</v>
      </c>
      <c r="W293" s="165">
        <v>0.14000000000000001</v>
      </c>
      <c r="X293" s="165">
        <v>0.13</v>
      </c>
      <c r="Y293" s="165">
        <v>0.11</v>
      </c>
      <c r="Z293" s="165">
        <v>0.11</v>
      </c>
      <c r="AA293" s="165">
        <v>0.1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0.04</v>
      </c>
      <c r="F294" s="165">
        <v>0.06</v>
      </c>
      <c r="G294" s="165">
        <v>0.09</v>
      </c>
      <c r="H294" s="165">
        <v>0.12</v>
      </c>
      <c r="I294" s="165">
        <v>0.14000000000000001</v>
      </c>
      <c r="J294" s="165">
        <v>0.12</v>
      </c>
      <c r="K294" s="165">
        <v>0.11</v>
      </c>
      <c r="L294" s="165">
        <v>0.1</v>
      </c>
      <c r="M294" s="165">
        <v>0.08</v>
      </c>
      <c r="N294" s="165">
        <v>0.06</v>
      </c>
      <c r="O294" s="165">
        <v>0.05</v>
      </c>
      <c r="P294" s="165">
        <v>0.05</v>
      </c>
      <c r="Q294" s="165">
        <v>0.08</v>
      </c>
      <c r="R294" s="165">
        <v>0.1</v>
      </c>
      <c r="S294" s="165">
        <v>0.13</v>
      </c>
      <c r="T294" s="165">
        <v>0.16</v>
      </c>
      <c r="U294" s="165">
        <v>0.19</v>
      </c>
      <c r="V294" s="165">
        <v>0.21</v>
      </c>
      <c r="W294" s="165">
        <v>0.22</v>
      </c>
      <c r="X294" s="165">
        <v>0.22</v>
      </c>
      <c r="Y294" s="165">
        <v>0.2</v>
      </c>
      <c r="Z294" s="165">
        <v>0.17</v>
      </c>
      <c r="AA294" s="165">
        <v>0.14000000000000001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0.73</v>
      </c>
      <c r="F295" s="167">
        <v>0.72</v>
      </c>
      <c r="G295" s="167">
        <v>0.72</v>
      </c>
      <c r="H295" s="167">
        <v>0.71</v>
      </c>
      <c r="I295" s="167">
        <v>0.71</v>
      </c>
      <c r="J295" s="167">
        <v>0.7</v>
      </c>
      <c r="K295" s="167">
        <v>0.69</v>
      </c>
      <c r="L295" s="167">
        <v>0.69</v>
      </c>
      <c r="M295" s="167">
        <v>0.68</v>
      </c>
      <c r="N295" s="167">
        <v>0.68</v>
      </c>
      <c r="O295" s="167">
        <v>0.68</v>
      </c>
      <c r="P295" s="167">
        <v>0.68</v>
      </c>
      <c r="Q295" s="167">
        <v>0.67</v>
      </c>
      <c r="R295" s="167">
        <v>0.67</v>
      </c>
      <c r="S295" s="167">
        <v>0.66</v>
      </c>
      <c r="T295" s="167">
        <v>0.65</v>
      </c>
      <c r="U295" s="167">
        <v>0.64</v>
      </c>
      <c r="V295" s="167">
        <v>0.64</v>
      </c>
      <c r="W295" s="167">
        <v>0.63</v>
      </c>
      <c r="X295" s="167">
        <v>0.62</v>
      </c>
      <c r="Y295" s="167">
        <v>0.61</v>
      </c>
      <c r="Z295" s="167">
        <v>0.61</v>
      </c>
      <c r="AA295" s="245">
        <v>0.61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0.45</v>
      </c>
      <c r="F296" s="169">
        <v>0.45</v>
      </c>
      <c r="G296" s="169">
        <v>0.45</v>
      </c>
      <c r="H296" s="169">
        <v>0.44</v>
      </c>
      <c r="I296" s="169">
        <v>0.43</v>
      </c>
      <c r="J296" s="169">
        <v>0.43</v>
      </c>
      <c r="K296" s="169">
        <v>0.42</v>
      </c>
      <c r="L296" s="169">
        <v>0.42</v>
      </c>
      <c r="M296" s="169">
        <v>0.42</v>
      </c>
      <c r="N296" s="169">
        <v>0.42</v>
      </c>
      <c r="O296" s="169">
        <v>0.42</v>
      </c>
      <c r="P296" s="169">
        <v>0.43</v>
      </c>
      <c r="Q296" s="169">
        <v>0.44</v>
      </c>
      <c r="R296" s="169">
        <v>0.44</v>
      </c>
      <c r="S296" s="169">
        <v>0.45</v>
      </c>
      <c r="T296" s="169">
        <v>0.45</v>
      </c>
      <c r="U296" s="169">
        <v>0.46</v>
      </c>
      <c r="V296" s="169">
        <v>0.47</v>
      </c>
      <c r="W296" s="169">
        <v>0.46</v>
      </c>
      <c r="X296" s="169">
        <v>0.46</v>
      </c>
      <c r="Y296" s="169">
        <v>0.45</v>
      </c>
      <c r="Z296" s="169">
        <v>0.45</v>
      </c>
      <c r="AA296" s="169">
        <v>0.44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0.33</v>
      </c>
      <c r="F297" s="169">
        <v>0.35</v>
      </c>
      <c r="G297" s="169">
        <v>0.36</v>
      </c>
      <c r="H297" s="169">
        <v>0.36</v>
      </c>
      <c r="I297" s="169">
        <v>0.38</v>
      </c>
      <c r="J297" s="169">
        <v>0.37</v>
      </c>
      <c r="K297" s="169">
        <v>0.37</v>
      </c>
      <c r="L297" s="169">
        <v>0.35</v>
      </c>
      <c r="M297" s="169">
        <v>0.34</v>
      </c>
      <c r="N297" s="169">
        <v>0.32</v>
      </c>
      <c r="O297" s="169">
        <v>0.31</v>
      </c>
      <c r="P297" s="169">
        <v>0.30000000000000004</v>
      </c>
      <c r="Q297" s="169">
        <v>0.32</v>
      </c>
      <c r="R297" s="169">
        <v>0.33</v>
      </c>
      <c r="S297" s="169">
        <v>0.34</v>
      </c>
      <c r="T297" s="169">
        <v>0.33</v>
      </c>
      <c r="U297" s="169">
        <v>0.34</v>
      </c>
      <c r="V297" s="169">
        <v>0.32</v>
      </c>
      <c r="W297" s="169">
        <v>0.31</v>
      </c>
      <c r="X297" s="169">
        <v>0.28999999999999998</v>
      </c>
      <c r="Y297" s="169">
        <v>0.27</v>
      </c>
      <c r="Z297" s="169">
        <v>0.24</v>
      </c>
      <c r="AA297" s="169">
        <v>0.22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0.21</v>
      </c>
      <c r="F298" s="171">
        <v>0.22</v>
      </c>
      <c r="G298" s="171">
        <v>0.23</v>
      </c>
      <c r="H298" s="171">
        <v>0.23</v>
      </c>
      <c r="I298" s="171">
        <v>0.22</v>
      </c>
      <c r="J298" s="171">
        <v>0.21</v>
      </c>
      <c r="K298" s="171">
        <v>0.22</v>
      </c>
      <c r="L298" s="171">
        <v>0.21</v>
      </c>
      <c r="M298" s="171">
        <v>0.2</v>
      </c>
      <c r="N298" s="171">
        <v>0.19</v>
      </c>
      <c r="O298" s="171">
        <v>0.19</v>
      </c>
      <c r="P298" s="171">
        <v>0.19</v>
      </c>
      <c r="Q298" s="171">
        <v>0.2</v>
      </c>
      <c r="R298" s="171">
        <v>0.2</v>
      </c>
      <c r="S298" s="171">
        <v>0.21</v>
      </c>
      <c r="T298" s="171">
        <v>0.21</v>
      </c>
      <c r="U298" s="171">
        <v>0.23</v>
      </c>
      <c r="V298" s="171">
        <v>0.24</v>
      </c>
      <c r="W298" s="171">
        <v>0.25</v>
      </c>
      <c r="X298" s="171">
        <v>0.25</v>
      </c>
      <c r="Y298" s="171">
        <v>0.23</v>
      </c>
      <c r="Z298" s="171">
        <v>0.23</v>
      </c>
      <c r="AA298" s="171">
        <v>0.22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1070</v>
      </c>
      <c r="F304" s="179">
        <f>F244</f>
        <v>625</v>
      </c>
      <c r="G304" s="179">
        <f>G244</f>
        <v>445</v>
      </c>
      <c r="H304" s="291">
        <f t="shared" ref="H304:H308" si="101">F304/E304</f>
        <v>0.58411214953271029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532</v>
      </c>
      <c r="G305" s="179">
        <f>K244</f>
        <v>782</v>
      </c>
      <c r="H305" s="291">
        <f t="shared" si="101"/>
        <v>0.40487062404870622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9</v>
      </c>
      <c r="G306" s="179">
        <f>O244</f>
        <v>35</v>
      </c>
      <c r="H306" s="291">
        <f t="shared" si="101"/>
        <v>0.20454545454545456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14</v>
      </c>
      <c r="G307" s="179">
        <f>S244</f>
        <v>45</v>
      </c>
      <c r="H307" s="291">
        <f t="shared" si="101"/>
        <v>0.23728813559322035</v>
      </c>
      <c r="I307" s="291"/>
    </row>
    <row r="308" spans="1:14" ht="14.65" customHeight="1" x14ac:dyDescent="0.2">
      <c r="D308" s="180" t="s">
        <v>406</v>
      </c>
      <c r="E308" s="144">
        <f>SUM(E304:E307)</f>
        <v>2487</v>
      </c>
      <c r="F308" s="144">
        <f>SUM(F304:F307)</f>
        <v>1180</v>
      </c>
      <c r="G308" s="144">
        <f>SUM(G304:G307)</f>
        <v>1307</v>
      </c>
      <c r="H308" s="293">
        <f t="shared" si="101"/>
        <v>0.47446722959388821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625</v>
      </c>
      <c r="F311" s="179">
        <f>U244</f>
        <v>39</v>
      </c>
      <c r="G311" s="179">
        <v>73</v>
      </c>
      <c r="H311" s="295">
        <f t="shared" ref="H311:H314" si="103">E311+F311+G311</f>
        <v>737</v>
      </c>
      <c r="I311" s="295">
        <f>SUM(E311:H311)</f>
        <v>1474</v>
      </c>
      <c r="J311" s="4"/>
    </row>
    <row r="312" spans="1:14" ht="14.65" customHeight="1" x14ac:dyDescent="0.2">
      <c r="D312" s="178" t="s">
        <v>418</v>
      </c>
      <c r="E312" s="179">
        <f t="shared" si="102"/>
        <v>532</v>
      </c>
      <c r="F312" s="179">
        <f>V244</f>
        <v>246</v>
      </c>
      <c r="G312" s="179">
        <v>111</v>
      </c>
      <c r="H312" s="295">
        <f t="shared" si="103"/>
        <v>889</v>
      </c>
      <c r="I312" s="295"/>
    </row>
    <row r="313" spans="1:14" ht="14.65" customHeight="1" x14ac:dyDescent="0.2">
      <c r="D313" s="178" t="s">
        <v>412</v>
      </c>
      <c r="E313" s="179">
        <f t="shared" si="102"/>
        <v>9</v>
      </c>
      <c r="F313" s="179">
        <f>W244</f>
        <v>4</v>
      </c>
      <c r="G313" s="182">
        <v>1</v>
      </c>
      <c r="H313" s="295">
        <f t="shared" si="103"/>
        <v>14</v>
      </c>
      <c r="I313" s="295"/>
    </row>
    <row r="314" spans="1:14" ht="14.65" customHeight="1" x14ac:dyDescent="0.2">
      <c r="D314" s="178" t="s">
        <v>419</v>
      </c>
      <c r="E314" s="179">
        <f t="shared" si="102"/>
        <v>14</v>
      </c>
      <c r="F314" s="179">
        <f>X244</f>
        <v>29</v>
      </c>
      <c r="G314" s="182">
        <v>1</v>
      </c>
      <c r="H314" s="295">
        <f t="shared" si="103"/>
        <v>44</v>
      </c>
      <c r="I314" s="295"/>
    </row>
    <row r="315" spans="1:14" ht="14.65" customHeight="1" x14ac:dyDescent="0.2">
      <c r="D315" s="180" t="s">
        <v>406</v>
      </c>
      <c r="E315" s="183">
        <f>SUM(E311:E314)</f>
        <v>1180</v>
      </c>
      <c r="F315" s="183">
        <f>SUM(F311:F314)</f>
        <v>318</v>
      </c>
      <c r="G315" s="183">
        <f>SUM(G311:G314)</f>
        <v>186</v>
      </c>
      <c r="H315" s="296">
        <f>H311+H312+H313+H314</f>
        <v>1684</v>
      </c>
      <c r="I315" s="296">
        <f>F315+G315+H315</f>
        <v>2188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358</v>
      </c>
      <c r="F322" s="189">
        <v>319</v>
      </c>
      <c r="G322" s="189">
        <f t="shared" ref="G322:G324" si="105">SUM(E322:F322)</f>
        <v>677</v>
      </c>
      <c r="H322" s="190">
        <v>15</v>
      </c>
      <c r="I322" s="190">
        <v>59</v>
      </c>
      <c r="J322" s="190">
        <f t="shared" ref="J322:J323" si="106">SUM(H322:I322)</f>
        <v>74</v>
      </c>
      <c r="K322" s="191">
        <f t="shared" ref="K322:K323" si="107">M322-L322</f>
        <v>373</v>
      </c>
      <c r="L322" s="191">
        <f t="shared" ref="L322:L323" si="108">F322+I322</f>
        <v>378</v>
      </c>
      <c r="M322" s="192">
        <f t="shared" ref="M322:M323" si="109">H311+H313</f>
        <v>751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477</v>
      </c>
      <c r="F323" s="189">
        <v>344</v>
      </c>
      <c r="G323" s="189">
        <f t="shared" si="105"/>
        <v>821</v>
      </c>
      <c r="H323" s="190">
        <v>35</v>
      </c>
      <c r="I323" s="190">
        <v>77</v>
      </c>
      <c r="J323" s="190">
        <f t="shared" si="106"/>
        <v>112</v>
      </c>
      <c r="K323" s="191">
        <f t="shared" si="107"/>
        <v>512</v>
      </c>
      <c r="L323" s="191">
        <f t="shared" si="108"/>
        <v>421</v>
      </c>
      <c r="M323" s="192">
        <f t="shared" si="109"/>
        <v>933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835</v>
      </c>
      <c r="F324" s="194">
        <f>SUM(F322:F323)</f>
        <v>663</v>
      </c>
      <c r="G324" s="194">
        <f t="shared" si="105"/>
        <v>1498</v>
      </c>
      <c r="H324" s="195">
        <f t="shared" ref="H324:M324" si="110">SUM(H322:H323)</f>
        <v>50</v>
      </c>
      <c r="I324" s="195">
        <f t="shared" si="110"/>
        <v>136</v>
      </c>
      <c r="J324" s="195">
        <f t="shared" si="110"/>
        <v>186</v>
      </c>
      <c r="K324" s="196">
        <f t="shared" si="110"/>
        <v>885</v>
      </c>
      <c r="L324" s="196">
        <f t="shared" si="110"/>
        <v>799</v>
      </c>
      <c r="M324" s="197">
        <f t="shared" si="110"/>
        <v>1684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44094</v>
      </c>
      <c r="F328" s="199">
        <v>44095</v>
      </c>
      <c r="G328" s="199">
        <v>44096</v>
      </c>
      <c r="H328" s="199">
        <v>44097</v>
      </c>
      <c r="I328" s="199">
        <v>44098</v>
      </c>
      <c r="J328" s="199">
        <v>44099</v>
      </c>
      <c r="K328" s="199">
        <v>44100</v>
      </c>
      <c r="L328" s="199">
        <v>44101</v>
      </c>
      <c r="M328" s="199">
        <v>44102</v>
      </c>
      <c r="N328" s="199">
        <v>44103</v>
      </c>
      <c r="O328" s="199">
        <v>44104</v>
      </c>
      <c r="P328" s="199">
        <v>44105</v>
      </c>
      <c r="Q328" s="199">
        <v>44106</v>
      </c>
      <c r="R328" s="199">
        <v>44107</v>
      </c>
      <c r="S328" s="199">
        <v>44108</v>
      </c>
      <c r="T328" s="199">
        <v>44109</v>
      </c>
      <c r="U328" s="199">
        <v>44110</v>
      </c>
      <c r="V328" s="199">
        <v>44111</v>
      </c>
      <c r="W328" s="199">
        <v>44112</v>
      </c>
      <c r="X328" s="199">
        <v>44113</v>
      </c>
      <c r="Y328" s="199">
        <v>44114</v>
      </c>
      <c r="Z328" s="199">
        <v>44115</v>
      </c>
      <c r="AA328" s="199">
        <v>44116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936</v>
      </c>
      <c r="F329" s="201">
        <v>944</v>
      </c>
      <c r="G329" s="201">
        <v>922</v>
      </c>
      <c r="H329" s="201">
        <v>945</v>
      </c>
      <c r="I329" s="201">
        <v>935</v>
      </c>
      <c r="J329" s="201">
        <v>912</v>
      </c>
      <c r="K329" s="201">
        <v>888</v>
      </c>
      <c r="L329" s="201">
        <v>876</v>
      </c>
      <c r="M329" s="201">
        <v>892</v>
      </c>
      <c r="N329" s="201">
        <v>881</v>
      </c>
      <c r="O329" s="201">
        <v>893</v>
      </c>
      <c r="P329" s="201">
        <v>897</v>
      </c>
      <c r="Q329" s="201">
        <v>851</v>
      </c>
      <c r="R329" s="201">
        <v>815</v>
      </c>
      <c r="S329" s="201">
        <v>794</v>
      </c>
      <c r="T329" s="201">
        <v>795</v>
      </c>
      <c r="U329" s="201">
        <v>783</v>
      </c>
      <c r="V329" s="201">
        <v>820</v>
      </c>
      <c r="W329" s="201">
        <v>788</v>
      </c>
      <c r="X329" s="201">
        <v>774</v>
      </c>
      <c r="Y329" s="201">
        <v>783</v>
      </c>
      <c r="Z329" s="201">
        <v>763</v>
      </c>
      <c r="AA329" s="201">
        <v>751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1130</v>
      </c>
      <c r="F330" s="203">
        <v>1131</v>
      </c>
      <c r="G330" s="203">
        <v>1085</v>
      </c>
      <c r="H330" s="203">
        <v>1064</v>
      </c>
      <c r="I330" s="203">
        <v>1029</v>
      </c>
      <c r="J330" s="203">
        <v>1039</v>
      </c>
      <c r="K330" s="203">
        <v>1019</v>
      </c>
      <c r="L330" s="203">
        <v>1013</v>
      </c>
      <c r="M330" s="203">
        <v>1013</v>
      </c>
      <c r="N330" s="203">
        <v>1055</v>
      </c>
      <c r="O330" s="203">
        <v>1040</v>
      </c>
      <c r="P330" s="203">
        <v>1046</v>
      </c>
      <c r="Q330" s="203">
        <v>969</v>
      </c>
      <c r="R330" s="203">
        <v>967</v>
      </c>
      <c r="S330" s="203">
        <v>961</v>
      </c>
      <c r="T330" s="203">
        <v>926</v>
      </c>
      <c r="U330" s="203">
        <v>986</v>
      </c>
      <c r="V330" s="203">
        <v>998</v>
      </c>
      <c r="W330" s="203">
        <v>967</v>
      </c>
      <c r="X330" s="203">
        <v>982</v>
      </c>
      <c r="Y330" s="203">
        <v>934</v>
      </c>
      <c r="Z330" s="203">
        <v>918</v>
      </c>
      <c r="AA330" s="203">
        <v>933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2066</v>
      </c>
      <c r="F331" s="205">
        <f t="shared" si="111"/>
        <v>2075</v>
      </c>
      <c r="G331" s="205">
        <f t="shared" si="111"/>
        <v>2007</v>
      </c>
      <c r="H331" s="205">
        <f t="shared" si="111"/>
        <v>2009</v>
      </c>
      <c r="I331" s="205">
        <f t="shared" si="111"/>
        <v>1964</v>
      </c>
      <c r="J331" s="205">
        <f t="shared" si="111"/>
        <v>1951</v>
      </c>
      <c r="K331" s="205">
        <f t="shared" si="111"/>
        <v>1907</v>
      </c>
      <c r="L331" s="205">
        <f t="shared" si="111"/>
        <v>1889</v>
      </c>
      <c r="M331" s="205">
        <f t="shared" si="111"/>
        <v>1905</v>
      </c>
      <c r="N331" s="205">
        <f t="shared" si="111"/>
        <v>1936</v>
      </c>
      <c r="O331" s="205">
        <f t="shared" si="111"/>
        <v>1933</v>
      </c>
      <c r="P331" s="205">
        <f t="shared" si="111"/>
        <v>1943</v>
      </c>
      <c r="Q331" s="205">
        <f t="shared" si="111"/>
        <v>1820</v>
      </c>
      <c r="R331" s="205">
        <f t="shared" si="111"/>
        <v>1782</v>
      </c>
      <c r="S331" s="205">
        <f t="shared" si="111"/>
        <v>1755</v>
      </c>
      <c r="T331" s="205">
        <f t="shared" si="111"/>
        <v>1721</v>
      </c>
      <c r="U331" s="205">
        <f t="shared" si="111"/>
        <v>1769</v>
      </c>
      <c r="V331" s="205">
        <f t="shared" si="111"/>
        <v>1818</v>
      </c>
      <c r="W331" s="205">
        <f t="shared" si="111"/>
        <v>1755</v>
      </c>
      <c r="X331" s="205">
        <f t="shared" si="111"/>
        <v>1756</v>
      </c>
      <c r="Y331" s="205">
        <f t="shared" si="111"/>
        <v>1717</v>
      </c>
      <c r="Z331" s="205">
        <f t="shared" si="111"/>
        <v>1681</v>
      </c>
      <c r="AA331" s="205">
        <f t="shared" si="111"/>
        <v>1684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2869</v>
      </c>
      <c r="I335" s="318"/>
      <c r="J335" s="319">
        <f>H335/H341</f>
        <v>0.17337442591249697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3778</v>
      </c>
      <c r="U335" s="324"/>
      <c r="V335" s="325">
        <f>T335/T341</f>
        <v>0.16653442651855771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645</v>
      </c>
      <c r="I336" s="318"/>
      <c r="J336" s="319">
        <f>H336/H341</f>
        <v>3.8977519941986949E-2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1121</v>
      </c>
      <c r="U336" s="324"/>
      <c r="V336" s="325">
        <f>T336/T341</f>
        <v>4.9413735343383586E-2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1.2086052695189751E-4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4.8488054306620825E-4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1.322401481089659E-4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3516</v>
      </c>
      <c r="I339" s="318">
        <f>SUM(H339:H339)</f>
        <v>3516</v>
      </c>
      <c r="J339" s="319">
        <f>H339/H341</f>
        <v>0.21247280638143581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4913</v>
      </c>
      <c r="U339" s="324"/>
      <c r="V339" s="325">
        <f>T339/T341</f>
        <v>0.21656528255311647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13032</v>
      </c>
      <c r="I340" s="318"/>
      <c r="J340" s="319">
        <f>H340/H341</f>
        <v>0.78752719361856416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17773</v>
      </c>
      <c r="U340" s="324"/>
      <c r="V340" s="325">
        <f>T340/T341</f>
        <v>0.78343471744688353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16548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22686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7032</v>
      </c>
      <c r="I342" s="267">
        <f>SUM(I335:I339)</f>
        <v>3516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44094</v>
      </c>
      <c r="F345" s="199">
        <v>44095</v>
      </c>
      <c r="G345" s="199">
        <v>44096</v>
      </c>
      <c r="H345" s="199">
        <v>44097</v>
      </c>
      <c r="I345" s="199">
        <v>44098</v>
      </c>
      <c r="J345" s="199">
        <v>44099</v>
      </c>
      <c r="K345" s="199">
        <v>44100</v>
      </c>
      <c r="L345" s="207">
        <v>44101</v>
      </c>
      <c r="M345" s="207">
        <v>44102</v>
      </c>
      <c r="N345" s="207">
        <v>44103</v>
      </c>
      <c r="O345" s="207">
        <v>44104</v>
      </c>
      <c r="P345" s="207">
        <v>44105</v>
      </c>
      <c r="Q345" s="207">
        <v>44106</v>
      </c>
      <c r="R345" s="207">
        <v>44107</v>
      </c>
      <c r="S345" s="207">
        <v>44108</v>
      </c>
      <c r="T345" s="207">
        <v>44109</v>
      </c>
      <c r="U345" s="207">
        <v>44110</v>
      </c>
      <c r="V345" s="207">
        <v>44111</v>
      </c>
      <c r="W345" s="207">
        <v>44112</v>
      </c>
      <c r="X345" s="207">
        <v>44113</v>
      </c>
      <c r="Y345" s="207">
        <v>44114</v>
      </c>
      <c r="Z345" s="207">
        <v>44115</v>
      </c>
      <c r="AA345" s="207">
        <v>44116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936</v>
      </c>
      <c r="F346" s="201">
        <v>944</v>
      </c>
      <c r="G346" s="201">
        <v>922</v>
      </c>
      <c r="H346" s="201">
        <v>945</v>
      </c>
      <c r="I346" s="201">
        <v>935</v>
      </c>
      <c r="J346" s="201">
        <v>912</v>
      </c>
      <c r="K346" s="201">
        <v>888</v>
      </c>
      <c r="L346" s="209">
        <v>4439</v>
      </c>
      <c r="M346" s="209">
        <v>4464</v>
      </c>
      <c r="N346" s="209">
        <v>4468</v>
      </c>
      <c r="O346" s="209">
        <v>4504</v>
      </c>
      <c r="P346" s="209">
        <v>4532</v>
      </c>
      <c r="Q346" s="209">
        <v>4555</v>
      </c>
      <c r="R346" s="209">
        <v>4586</v>
      </c>
      <c r="S346" s="209">
        <v>4605</v>
      </c>
      <c r="T346" s="209">
        <v>4629</v>
      </c>
      <c r="U346" s="209">
        <v>4652</v>
      </c>
      <c r="V346" s="209">
        <v>4807</v>
      </c>
      <c r="W346" s="209">
        <v>4835</v>
      </c>
      <c r="X346" s="209">
        <v>4851</v>
      </c>
      <c r="Y346" s="209">
        <v>4860</v>
      </c>
      <c r="Z346" s="209">
        <v>4890</v>
      </c>
      <c r="AA346" s="209">
        <v>4913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1130</v>
      </c>
      <c r="F347" s="203">
        <v>1131</v>
      </c>
      <c r="G347" s="203">
        <v>1085</v>
      </c>
      <c r="H347" s="203">
        <v>1064</v>
      </c>
      <c r="I347" s="203">
        <v>1029</v>
      </c>
      <c r="J347" s="203">
        <v>1039</v>
      </c>
      <c r="K347" s="203">
        <v>1019</v>
      </c>
      <c r="L347" s="211">
        <v>15929</v>
      </c>
      <c r="M347" s="211">
        <v>15984</v>
      </c>
      <c r="N347" s="211">
        <v>15992</v>
      </c>
      <c r="O347" s="211">
        <v>16147</v>
      </c>
      <c r="P347" s="211">
        <v>16221</v>
      </c>
      <c r="Q347" s="211">
        <v>16314</v>
      </c>
      <c r="R347" s="211">
        <v>16409</v>
      </c>
      <c r="S347" s="211">
        <v>16488</v>
      </c>
      <c r="T347" s="211">
        <v>16554</v>
      </c>
      <c r="U347" s="211">
        <v>16624</v>
      </c>
      <c r="V347" s="211">
        <v>17401</v>
      </c>
      <c r="W347" s="211">
        <v>17615</v>
      </c>
      <c r="X347" s="211">
        <v>17586</v>
      </c>
      <c r="Y347" s="211">
        <v>17652</v>
      </c>
      <c r="Z347" s="211">
        <v>17726</v>
      </c>
      <c r="AA347" s="211">
        <v>17773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2066</v>
      </c>
      <c r="F348" s="205">
        <f t="shared" si="113"/>
        <v>2075</v>
      </c>
      <c r="G348" s="205">
        <f t="shared" si="113"/>
        <v>2007</v>
      </c>
      <c r="H348" s="205">
        <f t="shared" si="113"/>
        <v>2009</v>
      </c>
      <c r="I348" s="205">
        <f t="shared" si="113"/>
        <v>1964</v>
      </c>
      <c r="J348" s="205">
        <f t="shared" si="113"/>
        <v>1951</v>
      </c>
      <c r="K348" s="205">
        <f t="shared" si="113"/>
        <v>1907</v>
      </c>
      <c r="L348" s="213">
        <f t="shared" si="113"/>
        <v>20368</v>
      </c>
      <c r="M348" s="213">
        <f t="shared" si="113"/>
        <v>20448</v>
      </c>
      <c r="N348" s="213">
        <f t="shared" si="113"/>
        <v>20460</v>
      </c>
      <c r="O348" s="213">
        <f t="shared" si="113"/>
        <v>20651</v>
      </c>
      <c r="P348" s="213">
        <f t="shared" si="113"/>
        <v>20753</v>
      </c>
      <c r="Q348" s="213">
        <f t="shared" si="113"/>
        <v>20869</v>
      </c>
      <c r="R348" s="213">
        <f t="shared" si="113"/>
        <v>20995</v>
      </c>
      <c r="S348" s="213">
        <f t="shared" si="113"/>
        <v>21093</v>
      </c>
      <c r="T348" s="213">
        <f t="shared" si="113"/>
        <v>21183</v>
      </c>
      <c r="U348" s="213">
        <f t="shared" si="113"/>
        <v>21276</v>
      </c>
      <c r="V348" s="213">
        <f t="shared" si="113"/>
        <v>22208</v>
      </c>
      <c r="W348" s="213">
        <f t="shared" si="113"/>
        <v>22450</v>
      </c>
      <c r="X348" s="213">
        <f t="shared" si="113"/>
        <v>22437</v>
      </c>
      <c r="Y348" s="213">
        <f t="shared" si="113"/>
        <v>22512</v>
      </c>
      <c r="Z348" s="213">
        <f t="shared" si="113"/>
        <v>22616</v>
      </c>
      <c r="AA348" s="213">
        <f t="shared" si="113"/>
        <v>22686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9827</v>
      </c>
      <c r="L371" s="361"/>
      <c r="M371" s="361"/>
      <c r="N371" s="361"/>
      <c r="O371" s="361"/>
      <c r="P371" s="362">
        <f>K371/K379</f>
        <v>0.59384819917814846</v>
      </c>
      <c r="Q371" s="362"/>
      <c r="R371" s="362"/>
      <c r="S371" s="362">
        <f t="shared" ref="S371:S379" si="114">SUM(P371:R371)</f>
        <v>0.59384819917814846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2018</v>
      </c>
      <c r="L372" s="361"/>
      <c r="M372" s="361"/>
      <c r="N372" s="361"/>
      <c r="O372" s="361"/>
      <c r="P372" s="362">
        <f>K372/K379</f>
        <v>0.12194827169446459</v>
      </c>
      <c r="Q372" s="362"/>
      <c r="R372" s="362"/>
      <c r="S372" s="362">
        <f t="shared" si="114"/>
        <v>0.12194827169446459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1160</v>
      </c>
      <c r="L373" s="361"/>
      <c r="M373" s="361"/>
      <c r="N373" s="361"/>
      <c r="O373" s="361"/>
      <c r="P373" s="362">
        <f>K373/K379</f>
        <v>7.0099105632100561E-2</v>
      </c>
      <c r="Q373" s="362"/>
      <c r="R373" s="362"/>
      <c r="S373" s="362">
        <f t="shared" si="114"/>
        <v>7.0099105632100561E-2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881</v>
      </c>
      <c r="L374" s="361"/>
      <c r="M374" s="361"/>
      <c r="N374" s="361"/>
      <c r="O374" s="361"/>
      <c r="P374" s="362">
        <f>K374/K379</f>
        <v>5.3239062122310853E-2</v>
      </c>
      <c r="Q374" s="362"/>
      <c r="R374" s="362"/>
      <c r="S374" s="362">
        <f t="shared" si="114"/>
        <v>5.3239062122310853E-2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745</v>
      </c>
      <c r="L375" s="361"/>
      <c r="M375" s="361"/>
      <c r="N375" s="361"/>
      <c r="O375" s="361"/>
      <c r="P375" s="362">
        <f>K375/K379</f>
        <v>4.5020546289581825E-2</v>
      </c>
      <c r="Q375" s="362"/>
      <c r="R375" s="362"/>
      <c r="S375" s="362">
        <f t="shared" si="114"/>
        <v>4.5020546289581825E-2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627</v>
      </c>
      <c r="L376" s="361"/>
      <c r="M376" s="361"/>
      <c r="N376" s="361"/>
      <c r="O376" s="361"/>
      <c r="P376" s="362">
        <f>K376/K379</f>
        <v>3.788977519941987E-2</v>
      </c>
      <c r="Q376" s="362"/>
      <c r="R376" s="362"/>
      <c r="S376" s="362">
        <f t="shared" si="114"/>
        <v>3.788977519941987E-2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413+197+115+86+83+82</f>
        <v>976</v>
      </c>
      <c r="L377" s="361"/>
      <c r="M377" s="361"/>
      <c r="N377" s="361"/>
      <c r="O377" s="361"/>
      <c r="P377" s="362">
        <f>K377/K379</f>
        <v>5.8979937152525988E-2</v>
      </c>
      <c r="Q377" s="362"/>
      <c r="R377" s="362"/>
      <c r="S377" s="362">
        <f t="shared" si="114"/>
        <v>5.8979937152525988E-2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16548-16234</f>
        <v>314</v>
      </c>
      <c r="L378" s="361"/>
      <c r="M378" s="361"/>
      <c r="N378" s="361"/>
      <c r="O378" s="361"/>
      <c r="P378" s="362">
        <f>K378/K379</f>
        <v>1.897510273144791E-2</v>
      </c>
      <c r="Q378" s="362"/>
      <c r="R378" s="362"/>
      <c r="S378" s="362">
        <f t="shared" si="114"/>
        <v>1.897510273144791E-2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16548</v>
      </c>
      <c r="L379" s="364"/>
      <c r="M379" s="364"/>
      <c r="N379" s="364"/>
      <c r="O379" s="364">
        <f>SUM(K379:N379)</f>
        <v>16548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&amp;C&amp;A</oddHeader>
    <oddFooter>&amp;CPágina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B1" workbookViewId="0">
      <selection activeCell="AA331" sqref="AA331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44117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19</v>
      </c>
      <c r="G13" s="30">
        <f t="shared" ref="G13:G14" si="0">E13-F13</f>
        <v>1</v>
      </c>
      <c r="H13" s="31">
        <f t="shared" ref="H13:H14" si="1">F13/E13</f>
        <v>0.95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5</v>
      </c>
      <c r="G14" s="30">
        <f t="shared" si="0"/>
        <v>3</v>
      </c>
      <c r="H14" s="31">
        <f t="shared" si="1"/>
        <v>0.625</v>
      </c>
      <c r="I14" s="30">
        <v>10</v>
      </c>
      <c r="J14" s="29">
        <v>9</v>
      </c>
      <c r="K14" s="30">
        <f t="shared" si="2"/>
        <v>1</v>
      </c>
      <c r="L14" s="32">
        <f t="shared" si="3"/>
        <v>0.9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1</v>
      </c>
      <c r="G16" s="30">
        <f t="shared" ref="G16:G17" si="4">E16-F16</f>
        <v>4</v>
      </c>
      <c r="H16" s="31">
        <f t="shared" ref="H16:H17" si="5">F16/E16</f>
        <v>0.2</v>
      </c>
      <c r="I16" s="30">
        <v>5</v>
      </c>
      <c r="J16" s="29">
        <v>2</v>
      </c>
      <c r="K16" s="30">
        <f t="shared" ref="K16:K17" si="6">I16-J16</f>
        <v>3</v>
      </c>
      <c r="L16" s="32">
        <f t="shared" ref="L16:L17" si="7">J16/I16</f>
        <v>0.4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30</v>
      </c>
      <c r="G17" s="30">
        <f t="shared" si="4"/>
        <v>30</v>
      </c>
      <c r="H17" s="31">
        <f t="shared" si="5"/>
        <v>0.5</v>
      </c>
      <c r="I17" s="30">
        <v>70</v>
      </c>
      <c r="J17" s="29">
        <v>43</v>
      </c>
      <c r="K17" s="30">
        <f t="shared" si="6"/>
        <v>27</v>
      </c>
      <c r="L17" s="32">
        <f t="shared" si="7"/>
        <v>0.61428571428571432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/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46</v>
      </c>
      <c r="G19" s="30">
        <f>E19-F19</f>
        <v>15</v>
      </c>
      <c r="H19" s="31">
        <f>F19/E19</f>
        <v>0.75409836065573765</v>
      </c>
      <c r="I19" s="30">
        <v>83</v>
      </c>
      <c r="J19" s="29">
        <v>57</v>
      </c>
      <c r="K19" s="30">
        <f>I19-J19</f>
        <v>26</v>
      </c>
      <c r="L19" s="32">
        <f>J19/I19</f>
        <v>0.68674698795180722</v>
      </c>
      <c r="M19" s="40">
        <v>5</v>
      </c>
      <c r="N19" s="37">
        <v>5</v>
      </c>
      <c r="O19" s="35">
        <f t="shared" ref="O19:O20" si="8">M19-N19</f>
        <v>0</v>
      </c>
      <c r="P19" s="31">
        <f t="shared" ref="P19:P20" si="9">N19/M19</f>
        <v>1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3</v>
      </c>
      <c r="O20" s="35">
        <f t="shared" si="8"/>
        <v>2</v>
      </c>
      <c r="P20" s="31">
        <f t="shared" si="9"/>
        <v>0.6</v>
      </c>
      <c r="Q20" s="40">
        <v>10</v>
      </c>
      <c r="R20" s="29">
        <v>6</v>
      </c>
      <c r="S20" s="30">
        <f>Q20-R20</f>
        <v>4</v>
      </c>
      <c r="T20" s="32">
        <f>R20/Q20</f>
        <v>0.6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0</v>
      </c>
      <c r="K22" s="30">
        <f>I22-J22</f>
        <v>8</v>
      </c>
      <c r="L22" s="32">
        <f>J22/I22</f>
        <v>0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30</v>
      </c>
      <c r="G24" s="30">
        <f t="shared" ref="G24:G25" si="10">E24-F24</f>
        <v>3</v>
      </c>
      <c r="H24" s="31">
        <f t="shared" ref="H24:H25" si="11">F24/E24</f>
        <v>0.90909090909090906</v>
      </c>
      <c r="I24" s="30">
        <v>48</v>
      </c>
      <c r="J24" s="29">
        <v>27</v>
      </c>
      <c r="K24" s="30">
        <f t="shared" ref="K24:K25" si="12">I24-J24</f>
        <v>21</v>
      </c>
      <c r="L24" s="32">
        <f t="shared" ref="L24:L25" si="13">J24/I24</f>
        <v>0.5625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3</v>
      </c>
      <c r="S24" s="30">
        <f>Q24-R24</f>
        <v>7</v>
      </c>
      <c r="T24" s="32">
        <f>R24/Q24</f>
        <v>0.3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50</v>
      </c>
      <c r="G25" s="30">
        <f t="shared" si="10"/>
        <v>12</v>
      </c>
      <c r="H25" s="31">
        <f t="shared" si="11"/>
        <v>0.80645161290322576</v>
      </c>
      <c r="I25" s="41">
        <v>90</v>
      </c>
      <c r="J25" s="42">
        <v>71</v>
      </c>
      <c r="K25" s="30">
        <f t="shared" si="12"/>
        <v>19</v>
      </c>
      <c r="L25" s="32">
        <f t="shared" si="13"/>
        <v>0.78888888888888886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20</v>
      </c>
      <c r="J27" s="29">
        <v>6</v>
      </c>
      <c r="K27" s="30">
        <f>I27-J27</f>
        <v>14</v>
      </c>
      <c r="L27" s="32">
        <f>J27/I27</f>
        <v>0.3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33</v>
      </c>
      <c r="G29" s="30">
        <f t="shared" ref="G29:G30" si="14">E29-F29</f>
        <v>19</v>
      </c>
      <c r="H29" s="31">
        <f t="shared" ref="H29:H30" si="15">F29/E29</f>
        <v>0.63461538461538458</v>
      </c>
      <c r="I29" s="30">
        <v>32</v>
      </c>
      <c r="J29" s="29">
        <v>15</v>
      </c>
      <c r="K29" s="30">
        <f>I29-J29</f>
        <v>17</v>
      </c>
      <c r="L29" s="32">
        <f>J29/I29</f>
        <v>0.46875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6</v>
      </c>
      <c r="G30" s="30">
        <f t="shared" si="14"/>
        <v>4</v>
      </c>
      <c r="H30" s="31">
        <f t="shared" si="15"/>
        <v>0.6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4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8</v>
      </c>
      <c r="G34" s="30">
        <f t="shared" ref="G34:G35" si="16">E34-F34</f>
        <v>0</v>
      </c>
      <c r="H34" s="31">
        <f t="shared" ref="H34:H35" si="17">F34/E34</f>
        <v>1</v>
      </c>
      <c r="I34" s="30">
        <v>10</v>
      </c>
      <c r="J34" s="29">
        <v>8</v>
      </c>
      <c r="K34" s="30">
        <f t="shared" ref="K34:K35" si="18">I34-J34</f>
        <v>2</v>
      </c>
      <c r="L34" s="32">
        <f t="shared" ref="L34:L35" si="19">J34/I34</f>
        <v>0.8</v>
      </c>
      <c r="M34" s="40"/>
      <c r="N34" s="37"/>
      <c r="O34" s="35"/>
      <c r="P34" s="31"/>
      <c r="Q34" s="40"/>
      <c r="R34" s="29"/>
      <c r="S34" s="30"/>
      <c r="T34" s="32"/>
      <c r="U34" s="37">
        <v>1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115</v>
      </c>
      <c r="G35" s="30">
        <f t="shared" si="16"/>
        <v>10</v>
      </c>
      <c r="H35" s="31">
        <f t="shared" si="17"/>
        <v>0.92</v>
      </c>
      <c r="I35" s="30">
        <v>212</v>
      </c>
      <c r="J35" s="29">
        <v>43</v>
      </c>
      <c r="K35" s="30">
        <f t="shared" si="18"/>
        <v>169</v>
      </c>
      <c r="L35" s="32">
        <f t="shared" si="19"/>
        <v>0.20283018867924529</v>
      </c>
      <c r="M35" s="40"/>
      <c r="N35" s="37"/>
      <c r="O35" s="35"/>
      <c r="P35" s="31"/>
      <c r="Q35" s="40"/>
      <c r="R35" s="29"/>
      <c r="S35" s="30"/>
      <c r="T35" s="32"/>
      <c r="U35" s="37">
        <v>4</v>
      </c>
      <c r="V35" s="37">
        <v>4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2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23</v>
      </c>
      <c r="G50" s="30">
        <f>E50-F50</f>
        <v>7</v>
      </c>
      <c r="H50" s="31">
        <f>F50/E50</f>
        <v>0.76666666666666672</v>
      </c>
      <c r="I50" s="30">
        <v>34</v>
      </c>
      <c r="J50" s="29">
        <v>29</v>
      </c>
      <c r="K50" s="30">
        <f>I50-J50</f>
        <v>5</v>
      </c>
      <c r="L50" s="32">
        <f>J50/I50</f>
        <v>0.8529411764705882</v>
      </c>
      <c r="M50" s="40"/>
      <c r="N50" s="37"/>
      <c r="O50" s="35"/>
      <c r="P50" s="31"/>
      <c r="Q50" s="40"/>
      <c r="R50" s="29"/>
      <c r="S50" s="30"/>
      <c r="T50" s="32"/>
      <c r="U50" s="37"/>
      <c r="V50" s="37">
        <v>2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>
        <v>1</v>
      </c>
      <c r="W63" s="37"/>
      <c r="X63" s="38">
        <v>2</v>
      </c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1</v>
      </c>
      <c r="K65" s="30">
        <f>I65-J65</f>
        <v>3</v>
      </c>
      <c r="L65" s="32">
        <f>J65/I65</f>
        <v>0.25</v>
      </c>
      <c r="M65" s="40"/>
      <c r="N65" s="37"/>
      <c r="O65" s="35"/>
      <c r="P65" s="31"/>
      <c r="Q65" s="40"/>
      <c r="R65" s="29"/>
      <c r="S65" s="30"/>
      <c r="T65" s="32"/>
      <c r="U65" s="37"/>
      <c r="V65" s="37"/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/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7</v>
      </c>
      <c r="G67" s="30">
        <f>E67-F67</f>
        <v>13</v>
      </c>
      <c r="H67" s="31">
        <f>F67/E67</f>
        <v>0.35</v>
      </c>
      <c r="I67" s="30">
        <v>60</v>
      </c>
      <c r="J67" s="29">
        <v>4</v>
      </c>
      <c r="K67" s="30">
        <f>I67-J67</f>
        <v>56</v>
      </c>
      <c r="L67" s="32">
        <f>J67/I67</f>
        <v>6.6666666666666666E-2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2</v>
      </c>
      <c r="K71" s="30">
        <f>I71-J71</f>
        <v>18</v>
      </c>
      <c r="L71" s="32">
        <f>J71/I71</f>
        <v>0.1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0</v>
      </c>
      <c r="G73" s="30">
        <f t="shared" ref="G73:G74" si="20">E73-F73</f>
        <v>4</v>
      </c>
      <c r="H73" s="31">
        <f t="shared" ref="H73:H74" si="21">F73/E73</f>
        <v>0</v>
      </c>
      <c r="I73" s="30">
        <v>8</v>
      </c>
      <c r="J73" s="29">
        <v>3</v>
      </c>
      <c r="K73" s="30">
        <f t="shared" ref="K73:K74" si="22">I73-J73</f>
        <v>5</v>
      </c>
      <c r="L73" s="32">
        <f t="shared" ref="L73:L74" si="23">J73/I73</f>
        <v>0.375</v>
      </c>
      <c r="M73" s="40"/>
      <c r="N73" s="37"/>
      <c r="O73" s="35"/>
      <c r="P73" s="31"/>
      <c r="Q73" s="40"/>
      <c r="R73" s="29"/>
      <c r="S73" s="30"/>
      <c r="T73" s="32"/>
      <c r="U73" s="37"/>
      <c r="V73" s="37">
        <v>1</v>
      </c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>
        <v>1</v>
      </c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/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10</v>
      </c>
      <c r="G80" s="30">
        <f t="shared" ref="G80:G84" si="24">E80-F80</f>
        <v>10</v>
      </c>
      <c r="H80" s="31">
        <f t="shared" ref="H80:H84" si="25">F80/E80</f>
        <v>0.5</v>
      </c>
      <c r="I80" s="30">
        <v>20</v>
      </c>
      <c r="J80" s="29">
        <v>9</v>
      </c>
      <c r="K80" s="30">
        <f t="shared" ref="K80:K84" si="26">I80-J80</f>
        <v>11</v>
      </c>
      <c r="L80" s="32">
        <f t="shared" ref="L80:L84" si="27">J80/I80</f>
        <v>0.45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2</v>
      </c>
      <c r="G81" s="30">
        <f t="shared" si="24"/>
        <v>2</v>
      </c>
      <c r="H81" s="31">
        <f t="shared" si="25"/>
        <v>0.5</v>
      </c>
      <c r="I81" s="30">
        <v>6</v>
      </c>
      <c r="J81" s="29">
        <v>2</v>
      </c>
      <c r="K81" s="30">
        <f t="shared" si="26"/>
        <v>4</v>
      </c>
      <c r="L81" s="32">
        <f t="shared" si="27"/>
        <v>0.33333333333333331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560</v>
      </c>
      <c r="F82" s="45">
        <f>SUM(F10:F81)</f>
        <v>408</v>
      </c>
      <c r="G82" s="45">
        <f t="shared" si="24"/>
        <v>152</v>
      </c>
      <c r="H82" s="10">
        <f t="shared" si="25"/>
        <v>0.72857142857142854</v>
      </c>
      <c r="I82" s="9">
        <f>SUM(I10:I81)</f>
        <v>754</v>
      </c>
      <c r="J82" s="9">
        <f>SUM(J10:J81)</f>
        <v>331</v>
      </c>
      <c r="K82" s="9">
        <f t="shared" si="26"/>
        <v>423</v>
      </c>
      <c r="L82" s="46">
        <f t="shared" si="27"/>
        <v>0.43899204244031831</v>
      </c>
      <c r="M82" s="45">
        <f>SUM(M10:M81)</f>
        <v>16</v>
      </c>
      <c r="N82" s="45">
        <f>SUM(N10:N81)</f>
        <v>8</v>
      </c>
      <c r="O82" s="47">
        <f t="shared" ref="O82:O83" si="30">M82-N82</f>
        <v>8</v>
      </c>
      <c r="P82" s="10">
        <f t="shared" ref="P82:P83" si="31">N82/M82</f>
        <v>0.5</v>
      </c>
      <c r="Q82" s="45">
        <f>SUM(Q10:Q81)</f>
        <v>22</v>
      </c>
      <c r="R82" s="45">
        <f>SUM(R10:R81)</f>
        <v>9</v>
      </c>
      <c r="S82" s="9">
        <f t="shared" si="28"/>
        <v>13</v>
      </c>
      <c r="T82" s="46">
        <f t="shared" si="29"/>
        <v>0.40909090909090912</v>
      </c>
      <c r="U82" s="45">
        <f>SUM(U10:U81)</f>
        <v>7</v>
      </c>
      <c r="V82" s="45">
        <f>SUM(V10:V81)</f>
        <v>20</v>
      </c>
      <c r="W82" s="45">
        <f>SUM(W10:W81)</f>
        <v>1</v>
      </c>
      <c r="X82" s="48">
        <f>SUM(X10:X81)</f>
        <v>16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1</v>
      </c>
      <c r="G83" s="54">
        <f t="shared" si="24"/>
        <v>2</v>
      </c>
      <c r="H83" s="55">
        <f t="shared" si="25"/>
        <v>0.33333333333333331</v>
      </c>
      <c r="I83" s="54">
        <v>6</v>
      </c>
      <c r="J83" s="53">
        <v>4</v>
      </c>
      <c r="K83" s="56">
        <f t="shared" si="26"/>
        <v>2</v>
      </c>
      <c r="L83" s="57">
        <f t="shared" si="27"/>
        <v>0.66666666666666663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15</v>
      </c>
      <c r="J84" s="61">
        <v>1</v>
      </c>
      <c r="K84" s="64">
        <f t="shared" si="26"/>
        <v>14</v>
      </c>
      <c r="L84" s="65">
        <f t="shared" si="27"/>
        <v>6.6666666666666666E-2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3</v>
      </c>
      <c r="K87" s="64">
        <f>I87-J87</f>
        <v>17</v>
      </c>
      <c r="L87" s="65">
        <f>J87/I87</f>
        <v>0.15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/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3</v>
      </c>
      <c r="G89" s="62">
        <f>E89-F89</f>
        <v>7</v>
      </c>
      <c r="H89" s="63">
        <f>F89/E89</f>
        <v>0.3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>
        <v>1</v>
      </c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>
        <v>1</v>
      </c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7</v>
      </c>
      <c r="G100" s="62">
        <f>E100-F100</f>
        <v>3</v>
      </c>
      <c r="H100" s="63">
        <f>F100/E100</f>
        <v>0.7</v>
      </c>
      <c r="I100" s="62">
        <v>10</v>
      </c>
      <c r="J100" s="61">
        <v>3</v>
      </c>
      <c r="K100" s="64">
        <f>I100-J100</f>
        <v>7</v>
      </c>
      <c r="L100" s="65">
        <f>J100/I100</f>
        <v>0.3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2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2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/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1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30</v>
      </c>
      <c r="G106" s="62">
        <f>E106-F106</f>
        <v>0</v>
      </c>
      <c r="H106" s="63">
        <f>F106/E106</f>
        <v>1</v>
      </c>
      <c r="I106" s="62">
        <v>52</v>
      </c>
      <c r="J106" s="61">
        <v>36</v>
      </c>
      <c r="K106" s="64">
        <f>I106-J106</f>
        <v>16</v>
      </c>
      <c r="L106" s="65">
        <f>J106/I106</f>
        <v>0.69230769230769229</v>
      </c>
      <c r="M106" s="62"/>
      <c r="N106" s="61"/>
      <c r="O106" s="64"/>
      <c r="P106" s="63"/>
      <c r="Q106" s="62"/>
      <c r="R106" s="61"/>
      <c r="S106" s="64"/>
      <c r="T106" s="65"/>
      <c r="U106" s="66">
        <v>8</v>
      </c>
      <c r="V106" s="61">
        <v>24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4</v>
      </c>
      <c r="V107" s="61">
        <v>4</v>
      </c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13</v>
      </c>
      <c r="G109" s="62">
        <f t="shared" ref="G109:G111" si="32">E109-F109</f>
        <v>17</v>
      </c>
      <c r="H109" s="63">
        <f t="shared" ref="H109:H111" si="33">F109/E109</f>
        <v>0.43333333333333335</v>
      </c>
      <c r="I109" s="62">
        <v>27</v>
      </c>
      <c r="J109" s="61">
        <v>16</v>
      </c>
      <c r="K109" s="64">
        <f t="shared" ref="K109:K111" si="34">I109-J109</f>
        <v>11</v>
      </c>
      <c r="L109" s="65">
        <f t="shared" ref="L109:L111" si="35">J109/I109</f>
        <v>0.59259259259259256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>
        <v>1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10</v>
      </c>
      <c r="K110" s="64">
        <f t="shared" si="34"/>
        <v>18</v>
      </c>
      <c r="L110" s="65">
        <f t="shared" si="35"/>
        <v>0.35714285714285715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>
        <v>1</v>
      </c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>
        <v>1</v>
      </c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>
        <v>1</v>
      </c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>
        <v>1</v>
      </c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2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2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>
        <v>1</v>
      </c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8</v>
      </c>
      <c r="G128" s="62">
        <f t="shared" ref="G128:G129" si="36">E128-F128</f>
        <v>6</v>
      </c>
      <c r="H128" s="63">
        <f t="shared" ref="H128:H129" si="37">F128/E128</f>
        <v>0.5714285714285714</v>
      </c>
      <c r="I128" s="62">
        <v>14</v>
      </c>
      <c r="J128" s="61">
        <v>7</v>
      </c>
      <c r="K128" s="64">
        <f>I128-J128</f>
        <v>7</v>
      </c>
      <c r="L128" s="65">
        <f>J128/I128</f>
        <v>0.5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9</v>
      </c>
      <c r="G129" s="62">
        <f t="shared" si="36"/>
        <v>15</v>
      </c>
      <c r="H129" s="63">
        <f t="shared" si="37"/>
        <v>0.375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>
        <v>1</v>
      </c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/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>
        <v>1</v>
      </c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152</v>
      </c>
      <c r="F137" s="70">
        <f>SUM(F83:F136)</f>
        <v>85</v>
      </c>
      <c r="G137" s="70">
        <f t="shared" ref="G137:G138" si="38">E137-F137</f>
        <v>67</v>
      </c>
      <c r="H137" s="71">
        <f t="shared" ref="H137:H138" si="39">F137/E137</f>
        <v>0.55921052631578949</v>
      </c>
      <c r="I137" s="70">
        <f>SUM(I83:I136)</f>
        <v>183</v>
      </c>
      <c r="J137" s="70">
        <f>SUM(J83:J136)</f>
        <v>81</v>
      </c>
      <c r="K137" s="72">
        <f t="shared" ref="K137:K138" si="40">I137-J137</f>
        <v>102</v>
      </c>
      <c r="L137" s="73">
        <f t="shared" ref="L137:L138" si="41">J137/I137</f>
        <v>0.44262295081967212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14</v>
      </c>
      <c r="V137" s="70">
        <f>SUM(V83:V136)</f>
        <v>48</v>
      </c>
      <c r="W137" s="70">
        <f>SUM(W83:W136)</f>
        <v>0</v>
      </c>
      <c r="X137" s="74">
        <f>SUM(X83:X136)</f>
        <v>4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9</v>
      </c>
      <c r="G138" s="78">
        <f t="shared" si="38"/>
        <v>6</v>
      </c>
      <c r="H138" s="79">
        <f t="shared" si="39"/>
        <v>0.6</v>
      </c>
      <c r="I138" s="78">
        <v>10</v>
      </c>
      <c r="J138" s="77">
        <v>5</v>
      </c>
      <c r="K138" s="80">
        <f t="shared" si="40"/>
        <v>5</v>
      </c>
      <c r="L138" s="81">
        <f t="shared" si="41"/>
        <v>0.5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3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2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8</v>
      </c>
      <c r="K147" s="89">
        <f t="shared" ref="K147:K148" si="44">I147-J147</f>
        <v>2</v>
      </c>
      <c r="L147" s="90">
        <f t="shared" ref="L147:L148" si="45">J147/I147</f>
        <v>0.8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2</v>
      </c>
      <c r="G148" s="87">
        <f t="shared" si="42"/>
        <v>8</v>
      </c>
      <c r="H148" s="88">
        <f t="shared" si="43"/>
        <v>0.2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2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2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2</v>
      </c>
      <c r="G157" s="87">
        <f t="shared" ref="G157:G158" si="46">E157-F157</f>
        <v>4</v>
      </c>
      <c r="H157" s="88">
        <f t="shared" ref="H157:H158" si="47">F157/E157</f>
        <v>0.33333333333333331</v>
      </c>
      <c r="I157" s="87">
        <v>6</v>
      </c>
      <c r="J157" s="83">
        <v>3</v>
      </c>
      <c r="K157" s="89">
        <f t="shared" ref="K157:K158" si="48">I157-J157</f>
        <v>3</v>
      </c>
      <c r="L157" s="90">
        <f t="shared" ref="L157:L158" si="49">J157/I157</f>
        <v>0.5</v>
      </c>
      <c r="M157" s="87"/>
      <c r="N157" s="83"/>
      <c r="O157" s="89"/>
      <c r="P157" s="88"/>
      <c r="Q157" s="87"/>
      <c r="R157" s="83"/>
      <c r="S157" s="89"/>
      <c r="T157" s="90"/>
      <c r="U157" s="82"/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0</v>
      </c>
      <c r="G158" s="87">
        <f t="shared" si="46"/>
        <v>10</v>
      </c>
      <c r="H158" s="88">
        <f t="shared" si="47"/>
        <v>0</v>
      </c>
      <c r="I158" s="87">
        <v>10</v>
      </c>
      <c r="J158" s="83">
        <v>1</v>
      </c>
      <c r="K158" s="89">
        <f t="shared" si="48"/>
        <v>9</v>
      </c>
      <c r="L158" s="90">
        <f t="shared" si="49"/>
        <v>0.1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>
        <v>3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4</v>
      </c>
      <c r="G170" s="87">
        <f t="shared" ref="G170:G173" si="50">E170-F170</f>
        <v>6</v>
      </c>
      <c r="H170" s="88">
        <f t="shared" ref="H170:H173" si="51">F170/E170</f>
        <v>0.4</v>
      </c>
      <c r="I170" s="87">
        <v>5</v>
      </c>
      <c r="J170" s="83">
        <v>2</v>
      </c>
      <c r="K170" s="89">
        <f t="shared" ref="K170:K172" si="52">I170-J170</f>
        <v>3</v>
      </c>
      <c r="L170" s="90">
        <f t="shared" ref="L170:L172" si="53">J170/I170</f>
        <v>0.4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>
        <v>1</v>
      </c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14</v>
      </c>
      <c r="G171" s="87">
        <f t="shared" si="50"/>
        <v>11</v>
      </c>
      <c r="H171" s="88">
        <f t="shared" si="51"/>
        <v>0.56000000000000005</v>
      </c>
      <c r="I171" s="87">
        <v>20</v>
      </c>
      <c r="J171" s="83">
        <v>12</v>
      </c>
      <c r="K171" s="89">
        <f t="shared" si="52"/>
        <v>8</v>
      </c>
      <c r="L171" s="90">
        <f t="shared" si="53"/>
        <v>0.6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8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10</v>
      </c>
      <c r="G172" s="87">
        <f t="shared" si="50"/>
        <v>0</v>
      </c>
      <c r="H172" s="88">
        <f t="shared" si="51"/>
        <v>1</v>
      </c>
      <c r="I172" s="87">
        <v>10</v>
      </c>
      <c r="J172" s="83">
        <v>6</v>
      </c>
      <c r="K172" s="89">
        <f t="shared" si="52"/>
        <v>4</v>
      </c>
      <c r="L172" s="90">
        <f t="shared" si="53"/>
        <v>0.6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>
        <v>1</v>
      </c>
      <c r="V172" s="83">
        <v>4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5</v>
      </c>
      <c r="G173" s="87">
        <f t="shared" si="50"/>
        <v>5</v>
      </c>
      <c r="H173" s="88">
        <f t="shared" si="51"/>
        <v>0.5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13</v>
      </c>
      <c r="G176" s="87">
        <f>E176-F176</f>
        <v>7</v>
      </c>
      <c r="H176" s="88">
        <f>F176/E176</f>
        <v>0.65</v>
      </c>
      <c r="I176" s="87">
        <v>20</v>
      </c>
      <c r="J176" s="83">
        <v>11</v>
      </c>
      <c r="K176" s="89">
        <f>I176-J176</f>
        <v>9</v>
      </c>
      <c r="L176" s="90">
        <f>J176/I176</f>
        <v>0.55000000000000004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8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>
        <v>1</v>
      </c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7</v>
      </c>
      <c r="G179" s="87">
        <f>E179-F179</f>
        <v>5</v>
      </c>
      <c r="H179" s="88">
        <f>F179/E179</f>
        <v>0.58333333333333337</v>
      </c>
      <c r="I179" s="87">
        <v>12</v>
      </c>
      <c r="J179" s="83">
        <v>12</v>
      </c>
      <c r="K179" s="89">
        <f>I179-J179</f>
        <v>0</v>
      </c>
      <c r="L179" s="90">
        <f>J179/I179</f>
        <v>1</v>
      </c>
      <c r="M179" s="87">
        <v>2</v>
      </c>
      <c r="N179" s="83">
        <v>1</v>
      </c>
      <c r="O179" s="89">
        <f>M179-N179</f>
        <v>1</v>
      </c>
      <c r="P179" s="88">
        <f>N179/M179</f>
        <v>0.5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2</v>
      </c>
      <c r="V179" s="83">
        <v>4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71</v>
      </c>
      <c r="G181" s="45">
        <f t="shared" ref="G181:G182" si="54">E181-F181</f>
        <v>77</v>
      </c>
      <c r="H181" s="10">
        <f t="shared" ref="H181:H182" si="55">F181/E181</f>
        <v>0.47972972972972971</v>
      </c>
      <c r="I181" s="45">
        <f>SUM(I138:I180)</f>
        <v>113</v>
      </c>
      <c r="J181" s="45">
        <f>SUM(J138:J180)</f>
        <v>63</v>
      </c>
      <c r="K181" s="9">
        <f t="shared" ref="K181:K182" si="56">I181-J181</f>
        <v>50</v>
      </c>
      <c r="L181" s="46">
        <f t="shared" ref="L181:L182" si="57">J181/I181</f>
        <v>0.55752212389380529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1</v>
      </c>
      <c r="S181" s="9">
        <f>Q181-R181</f>
        <v>19</v>
      </c>
      <c r="T181" s="46">
        <f>R181/Q181</f>
        <v>0.05</v>
      </c>
      <c r="U181" s="44">
        <f>SUM(U138:U180)</f>
        <v>6</v>
      </c>
      <c r="V181" s="45">
        <f>SUM(V138:V180)</f>
        <v>41</v>
      </c>
      <c r="W181" s="45">
        <f>SUM(W138:W180)</f>
        <v>2</v>
      </c>
      <c r="X181" s="48">
        <f>SUM(X138:X180)</f>
        <v>0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6</v>
      </c>
      <c r="G182" s="96">
        <f t="shared" si="54"/>
        <v>24</v>
      </c>
      <c r="H182" s="97">
        <f t="shared" si="55"/>
        <v>0.2</v>
      </c>
      <c r="I182" s="96">
        <v>40</v>
      </c>
      <c r="J182" s="95">
        <v>5</v>
      </c>
      <c r="K182" s="98">
        <f t="shared" si="56"/>
        <v>35</v>
      </c>
      <c r="L182" s="99">
        <f t="shared" si="57"/>
        <v>0.125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76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3</v>
      </c>
      <c r="G186" s="100">
        <f>E186-F186</f>
        <v>10</v>
      </c>
      <c r="H186" s="103">
        <f>F186/E186</f>
        <v>0.23076923076923078</v>
      </c>
      <c r="I186" s="100">
        <v>20</v>
      </c>
      <c r="J186" s="101">
        <v>10</v>
      </c>
      <c r="K186" s="102">
        <f>I186-J186</f>
        <v>10</v>
      </c>
      <c r="L186" s="104">
        <f>J186/I186</f>
        <v>0.5</v>
      </c>
      <c r="M186" s="100"/>
      <c r="N186" s="101"/>
      <c r="O186" s="102"/>
      <c r="P186" s="103"/>
      <c r="Q186" s="100"/>
      <c r="R186" s="101"/>
      <c r="S186" s="102"/>
      <c r="T186" s="104"/>
      <c r="U186" s="101">
        <v>1</v>
      </c>
      <c r="V186" s="101">
        <v>4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>
        <v>1</v>
      </c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13</v>
      </c>
      <c r="G191" s="100">
        <f t="shared" ref="G191:G192" si="58">E191-F191</f>
        <v>37</v>
      </c>
      <c r="H191" s="103">
        <f t="shared" ref="H191:H192" si="59">F191/E191</f>
        <v>0.26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42</v>
      </c>
      <c r="G192" s="100">
        <f t="shared" si="58"/>
        <v>24</v>
      </c>
      <c r="H192" s="103">
        <f t="shared" si="59"/>
        <v>0.63636363636363635</v>
      </c>
      <c r="I192" s="100">
        <v>96</v>
      </c>
      <c r="J192" s="101">
        <v>51</v>
      </c>
      <c r="K192" s="102">
        <f>I192-J192</f>
        <v>45</v>
      </c>
      <c r="L192" s="104">
        <f>J192/I192</f>
        <v>0.53125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27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>
        <v>1</v>
      </c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1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/>
      <c r="V209" s="101">
        <v>1</v>
      </c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2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8</v>
      </c>
      <c r="G216" s="100">
        <f>E216-F216</f>
        <v>2</v>
      </c>
      <c r="H216" s="103">
        <f>F216/E216</f>
        <v>0.8</v>
      </c>
      <c r="I216" s="100">
        <v>10</v>
      </c>
      <c r="J216" s="101">
        <v>4</v>
      </c>
      <c r="K216" s="102">
        <f>I216-J216</f>
        <v>6</v>
      </c>
      <c r="L216" s="104">
        <f>J216/I216</f>
        <v>0.4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5</v>
      </c>
      <c r="K218" s="102">
        <f>I218-J218</f>
        <v>5</v>
      </c>
      <c r="L218" s="104">
        <f>J218/I218</f>
        <v>0.5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>
        <v>1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2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/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3</v>
      </c>
      <c r="G226" s="100">
        <f>E226-F226</f>
        <v>7</v>
      </c>
      <c r="H226" s="103">
        <f>F226/E226</f>
        <v>0.3</v>
      </c>
      <c r="I226" s="100">
        <v>9</v>
      </c>
      <c r="J226" s="101">
        <v>0</v>
      </c>
      <c r="K226" s="102">
        <f>I226-J226</f>
        <v>9</v>
      </c>
      <c r="L226" s="104">
        <f>J226/I226</f>
        <v>0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2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5</v>
      </c>
      <c r="G235" s="100">
        <f t="shared" ref="G235:G237" si="60">E235-F235</f>
        <v>15</v>
      </c>
      <c r="H235" s="103">
        <f t="shared" ref="H235:H237" si="61">F235/E235</f>
        <v>0.25</v>
      </c>
      <c r="I235" s="100">
        <v>60</v>
      </c>
      <c r="J235" s="101">
        <v>1</v>
      </c>
      <c r="K235" s="102">
        <f t="shared" ref="K235:K237" si="62">I235-J235</f>
        <v>59</v>
      </c>
      <c r="L235" s="104">
        <f t="shared" ref="L235:L237" si="63">J235/I235</f>
        <v>1.6666666666666666E-2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>
        <v>1</v>
      </c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1</v>
      </c>
      <c r="G237" s="100">
        <f t="shared" si="60"/>
        <v>1</v>
      </c>
      <c r="H237" s="103">
        <f t="shared" si="61"/>
        <v>0.5</v>
      </c>
      <c r="I237" s="100">
        <v>4</v>
      </c>
      <c r="J237" s="101">
        <v>1</v>
      </c>
      <c r="K237" s="102">
        <f t="shared" si="62"/>
        <v>3</v>
      </c>
      <c r="L237" s="104">
        <f t="shared" si="63"/>
        <v>0.25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>
        <v>1</v>
      </c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82</v>
      </c>
      <c r="G243" s="45">
        <f>E243-F243</f>
        <v>124</v>
      </c>
      <c r="H243" s="10">
        <f t="shared" ref="H243:H244" si="64">F243/E243</f>
        <v>0.39805825242718446</v>
      </c>
      <c r="I243" s="45">
        <f>SUM(I182:I242)</f>
        <v>263</v>
      </c>
      <c r="J243" s="45">
        <f>SUM(J182:J242)</f>
        <v>77</v>
      </c>
      <c r="K243" s="45">
        <f>I243-J243</f>
        <v>186</v>
      </c>
      <c r="L243" s="46">
        <f t="shared" ref="L243:L244" si="65">J243/I243</f>
        <v>0.29277566539923955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6</v>
      </c>
      <c r="V243" s="45">
        <f>SUM(V182:V242)</f>
        <v>124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1066</v>
      </c>
      <c r="F244" s="108">
        <f>F82+F137+F181+F243</f>
        <v>646</v>
      </c>
      <c r="G244" s="108">
        <f>G82+G137+G181+G243</f>
        <v>420</v>
      </c>
      <c r="H244" s="109">
        <f t="shared" si="64"/>
        <v>0.60600375234521575</v>
      </c>
      <c r="I244" s="108">
        <f>I82+I137+I181+I243</f>
        <v>1313</v>
      </c>
      <c r="J244" s="108">
        <f>J82+J137+J181+J243</f>
        <v>552</v>
      </c>
      <c r="K244" s="108">
        <f>K82+K137+K181+K243</f>
        <v>761</v>
      </c>
      <c r="L244" s="110">
        <f t="shared" si="65"/>
        <v>0.42041127189642041</v>
      </c>
      <c r="M244" s="108">
        <f>M82+M137+M181+M243</f>
        <v>44</v>
      </c>
      <c r="N244" s="108">
        <f>N82+N137+N181+N243</f>
        <v>11</v>
      </c>
      <c r="O244" s="108">
        <f>O82+O137+O181+O243</f>
        <v>33</v>
      </c>
      <c r="P244" s="109">
        <f t="shared" si="66"/>
        <v>0.25</v>
      </c>
      <c r="Q244" s="108">
        <f>Q82+Q137+Q181+Q243</f>
        <v>58</v>
      </c>
      <c r="R244" s="108">
        <f>R82+R137+R181+R243</f>
        <v>10</v>
      </c>
      <c r="S244" s="108">
        <f>S82+S137+S181+S243</f>
        <v>48</v>
      </c>
      <c r="T244" s="110">
        <f t="shared" si="67"/>
        <v>0.17241379310344829</v>
      </c>
      <c r="U244" s="107">
        <f>U82+U137+U181+U243</f>
        <v>33</v>
      </c>
      <c r="V244" s="108">
        <f>V82+V137+V181+V243</f>
        <v>233</v>
      </c>
      <c r="W244" s="108">
        <f>W82+W137+W181+W243</f>
        <v>3</v>
      </c>
      <c r="X244" s="111">
        <f>X82+X137+X181+X243</f>
        <v>20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496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560</v>
      </c>
      <c r="F256" s="117">
        <f>F82</f>
        <v>408</v>
      </c>
      <c r="G256" s="116">
        <f>G82</f>
        <v>152</v>
      </c>
      <c r="H256" s="118">
        <f t="shared" ref="H256:H257" si="68">F256/E256</f>
        <v>0.72857142857142854</v>
      </c>
      <c r="I256" s="116">
        <f t="shared" ref="I256:O256" si="69">(I82)</f>
        <v>754</v>
      </c>
      <c r="J256" s="117">
        <f t="shared" si="69"/>
        <v>331</v>
      </c>
      <c r="K256" s="116">
        <f t="shared" si="69"/>
        <v>423</v>
      </c>
      <c r="L256" s="118">
        <f t="shared" si="69"/>
        <v>0.43899204244031831</v>
      </c>
      <c r="M256" s="116">
        <f t="shared" si="69"/>
        <v>16</v>
      </c>
      <c r="N256" s="117">
        <f t="shared" si="69"/>
        <v>8</v>
      </c>
      <c r="O256" s="116">
        <f t="shared" si="69"/>
        <v>8</v>
      </c>
      <c r="P256" s="118">
        <f t="shared" ref="P256:X256" si="70">P82</f>
        <v>0.5</v>
      </c>
      <c r="Q256" s="116">
        <f t="shared" si="70"/>
        <v>22</v>
      </c>
      <c r="R256" s="117">
        <f t="shared" si="70"/>
        <v>9</v>
      </c>
      <c r="S256" s="116">
        <f t="shared" si="70"/>
        <v>13</v>
      </c>
      <c r="T256" s="118">
        <f t="shared" si="70"/>
        <v>0.40909090909090912</v>
      </c>
      <c r="U256" s="119">
        <f t="shared" si="70"/>
        <v>7</v>
      </c>
      <c r="V256" s="119">
        <f t="shared" si="70"/>
        <v>20</v>
      </c>
      <c r="W256" s="119">
        <f t="shared" si="70"/>
        <v>1</v>
      </c>
      <c r="X256" s="120">
        <f t="shared" si="70"/>
        <v>16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152</v>
      </c>
      <c r="F257" s="122">
        <f>F137</f>
        <v>85</v>
      </c>
      <c r="G257" s="121">
        <f>G137</f>
        <v>67</v>
      </c>
      <c r="H257" s="123">
        <f t="shared" si="68"/>
        <v>0.55921052631578949</v>
      </c>
      <c r="I257" s="121">
        <f>I137</f>
        <v>183</v>
      </c>
      <c r="J257" s="122">
        <f>J137</f>
        <v>81</v>
      </c>
      <c r="K257" s="121">
        <f>K137</f>
        <v>102</v>
      </c>
      <c r="L257" s="123">
        <f>L137</f>
        <v>0.44262295081967212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2</v>
      </c>
      <c r="R257" s="122">
        <f t="shared" si="71"/>
        <v>0</v>
      </c>
      <c r="S257" s="121">
        <f t="shared" si="71"/>
        <v>2</v>
      </c>
      <c r="T257" s="123">
        <f t="shared" si="71"/>
        <v>0</v>
      </c>
      <c r="U257" s="122">
        <f t="shared" si="71"/>
        <v>14</v>
      </c>
      <c r="V257" s="122">
        <f t="shared" si="71"/>
        <v>48</v>
      </c>
      <c r="W257" s="122">
        <f t="shared" si="71"/>
        <v>0</v>
      </c>
      <c r="X257" s="124">
        <f t="shared" si="71"/>
        <v>4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71</v>
      </c>
      <c r="G258" s="125">
        <f t="shared" si="72"/>
        <v>77</v>
      </c>
      <c r="H258" s="127">
        <f t="shared" si="72"/>
        <v>0.47972972972972971</v>
      </c>
      <c r="I258" s="125">
        <f t="shared" si="72"/>
        <v>113</v>
      </c>
      <c r="J258" s="126">
        <f t="shared" si="72"/>
        <v>63</v>
      </c>
      <c r="K258" s="125">
        <f t="shared" si="72"/>
        <v>50</v>
      </c>
      <c r="L258" s="127">
        <f t="shared" si="72"/>
        <v>0.55752212389380529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1</v>
      </c>
      <c r="S258" s="125">
        <f t="shared" si="72"/>
        <v>19</v>
      </c>
      <c r="T258" s="127">
        <f t="shared" si="72"/>
        <v>0.05</v>
      </c>
      <c r="U258" s="128">
        <f t="shared" si="72"/>
        <v>6</v>
      </c>
      <c r="V258" s="128">
        <f t="shared" si="72"/>
        <v>41</v>
      </c>
      <c r="W258" s="128">
        <f t="shared" si="72"/>
        <v>2</v>
      </c>
      <c r="X258" s="129">
        <f t="shared" si="72"/>
        <v>0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82</v>
      </c>
      <c r="G259" s="130">
        <f t="shared" ref="G259:G260" si="75">G243</f>
        <v>124</v>
      </c>
      <c r="H259" s="132">
        <f t="shared" ref="H259:H260" si="76">H243</f>
        <v>0.39805825242718446</v>
      </c>
      <c r="I259" s="130">
        <f t="shared" ref="I259:I260" si="77">I243</f>
        <v>263</v>
      </c>
      <c r="J259" s="131">
        <f t="shared" ref="J259:J260" si="78">J243</f>
        <v>77</v>
      </c>
      <c r="K259" s="130">
        <f t="shared" ref="K259:K260" si="79">K243</f>
        <v>186</v>
      </c>
      <c r="L259" s="132">
        <f t="shared" ref="L259:L260" si="80">L243</f>
        <v>0.29277566539923955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6</v>
      </c>
      <c r="V259" s="131">
        <f t="shared" ref="V259:V260" si="90">V243</f>
        <v>124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1066</v>
      </c>
      <c r="F260" s="134">
        <f t="shared" si="74"/>
        <v>646</v>
      </c>
      <c r="G260" s="134">
        <f t="shared" si="75"/>
        <v>420</v>
      </c>
      <c r="H260" s="135">
        <f t="shared" si="76"/>
        <v>0.60600375234521575</v>
      </c>
      <c r="I260" s="134">
        <f t="shared" si="77"/>
        <v>1313</v>
      </c>
      <c r="J260" s="134">
        <f t="shared" si="78"/>
        <v>552</v>
      </c>
      <c r="K260" s="134">
        <f t="shared" si="79"/>
        <v>761</v>
      </c>
      <c r="L260" s="135">
        <f t="shared" si="80"/>
        <v>0.42041127189642041</v>
      </c>
      <c r="M260" s="134">
        <f t="shared" si="81"/>
        <v>44</v>
      </c>
      <c r="N260" s="134">
        <f t="shared" si="82"/>
        <v>11</v>
      </c>
      <c r="O260" s="134">
        <f t="shared" si="83"/>
        <v>33</v>
      </c>
      <c r="P260" s="135">
        <f t="shared" si="84"/>
        <v>0.25</v>
      </c>
      <c r="Q260" s="134">
        <f t="shared" si="85"/>
        <v>58</v>
      </c>
      <c r="R260" s="134">
        <f t="shared" si="86"/>
        <v>10</v>
      </c>
      <c r="S260" s="134">
        <f t="shared" si="87"/>
        <v>48</v>
      </c>
      <c r="T260" s="135">
        <f t="shared" si="88"/>
        <v>0.17241379310344829</v>
      </c>
      <c r="U260" s="134">
        <f t="shared" si="89"/>
        <v>33</v>
      </c>
      <c r="V260" s="134">
        <f t="shared" si="90"/>
        <v>233</v>
      </c>
      <c r="W260" s="134">
        <f t="shared" si="91"/>
        <v>3</v>
      </c>
      <c r="X260" s="136">
        <f t="shared" si="92"/>
        <v>20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576</v>
      </c>
      <c r="F268" s="117">
        <f t="shared" ref="F268:F272" si="94">F256+N256</f>
        <v>416</v>
      </c>
      <c r="G268" s="116">
        <f t="shared" ref="G268:G272" si="95">G256+O256</f>
        <v>160</v>
      </c>
      <c r="H268" s="118">
        <f t="shared" ref="H268:H272" si="96">F268/E268</f>
        <v>0.72222222222222221</v>
      </c>
      <c r="I268" s="116">
        <f t="shared" ref="I268:I272" si="97">I256+Q256</f>
        <v>776</v>
      </c>
      <c r="J268" s="117">
        <f t="shared" ref="J268:J272" si="98">J256+R256</f>
        <v>340</v>
      </c>
      <c r="K268" s="116">
        <f t="shared" ref="K268:K272" si="99">K256+S256</f>
        <v>436</v>
      </c>
      <c r="L268" s="137">
        <f t="shared" ref="L268:L272" si="100">J268/I268</f>
        <v>0.43814432989690721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154</v>
      </c>
      <c r="F269" s="139">
        <f t="shared" si="94"/>
        <v>86</v>
      </c>
      <c r="G269" s="138">
        <f t="shared" si="95"/>
        <v>68</v>
      </c>
      <c r="H269" s="140">
        <f t="shared" si="96"/>
        <v>0.55844155844155841</v>
      </c>
      <c r="I269" s="138">
        <f t="shared" si="97"/>
        <v>185</v>
      </c>
      <c r="J269" s="139">
        <f t="shared" si="98"/>
        <v>81</v>
      </c>
      <c r="K269" s="138">
        <f t="shared" si="99"/>
        <v>104</v>
      </c>
      <c r="L269" s="141">
        <f t="shared" si="100"/>
        <v>0.43783783783783786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72</v>
      </c>
      <c r="G270" s="125">
        <f t="shared" si="95"/>
        <v>87</v>
      </c>
      <c r="H270" s="127">
        <f t="shared" si="96"/>
        <v>0.45283018867924529</v>
      </c>
      <c r="I270" s="125">
        <f t="shared" si="97"/>
        <v>133</v>
      </c>
      <c r="J270" s="126">
        <f t="shared" si="98"/>
        <v>64</v>
      </c>
      <c r="K270" s="125">
        <f t="shared" si="99"/>
        <v>69</v>
      </c>
      <c r="L270" s="142">
        <f t="shared" si="100"/>
        <v>0.48120300751879697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83</v>
      </c>
      <c r="G271" s="130">
        <f t="shared" si="95"/>
        <v>138</v>
      </c>
      <c r="H271" s="132">
        <f t="shared" si="96"/>
        <v>0.3755656108597285</v>
      </c>
      <c r="I271" s="130">
        <f t="shared" si="97"/>
        <v>277</v>
      </c>
      <c r="J271" s="131">
        <f t="shared" si="98"/>
        <v>77</v>
      </c>
      <c r="K271" s="130">
        <f t="shared" si="99"/>
        <v>200</v>
      </c>
      <c r="L271" s="143">
        <f t="shared" si="100"/>
        <v>0.27797833935018051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1110</v>
      </c>
      <c r="F272" s="134">
        <f t="shared" si="94"/>
        <v>657</v>
      </c>
      <c r="G272" s="144">
        <f t="shared" si="95"/>
        <v>453</v>
      </c>
      <c r="H272" s="145">
        <f t="shared" si="96"/>
        <v>0.59189189189189184</v>
      </c>
      <c r="I272" s="144">
        <f t="shared" si="97"/>
        <v>1371</v>
      </c>
      <c r="J272" s="134">
        <f t="shared" si="98"/>
        <v>562</v>
      </c>
      <c r="K272" s="144">
        <f t="shared" si="99"/>
        <v>809</v>
      </c>
      <c r="L272" s="146">
        <f t="shared" si="100"/>
        <v>0.4099197665937272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44095</v>
      </c>
      <c r="F278" s="149">
        <v>44096</v>
      </c>
      <c r="G278" s="149">
        <v>44097</v>
      </c>
      <c r="H278" s="149">
        <v>44098</v>
      </c>
      <c r="I278" s="149">
        <v>44099</v>
      </c>
      <c r="J278" s="149">
        <v>44100</v>
      </c>
      <c r="K278" s="149">
        <v>44101</v>
      </c>
      <c r="L278" s="149">
        <v>44102</v>
      </c>
      <c r="M278" s="149">
        <v>44103</v>
      </c>
      <c r="N278" s="149">
        <v>44104</v>
      </c>
      <c r="O278" s="149">
        <v>44105</v>
      </c>
      <c r="P278" s="149">
        <v>44106</v>
      </c>
      <c r="Q278" s="149">
        <v>44107</v>
      </c>
      <c r="R278" s="149">
        <v>44108</v>
      </c>
      <c r="S278" s="149">
        <v>44109</v>
      </c>
      <c r="T278" s="149">
        <v>44110</v>
      </c>
      <c r="U278" s="149">
        <v>44111</v>
      </c>
      <c r="V278" s="149">
        <v>44112</v>
      </c>
      <c r="W278" s="149">
        <v>44113</v>
      </c>
      <c r="X278" s="149">
        <v>44114</v>
      </c>
      <c r="Y278" s="149">
        <v>44115</v>
      </c>
      <c r="Z278" s="149">
        <v>44116</v>
      </c>
      <c r="AA278" s="149">
        <v>44117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0.83</v>
      </c>
      <c r="F279" s="151">
        <v>0.82</v>
      </c>
      <c r="G279" s="151">
        <v>0.82</v>
      </c>
      <c r="H279" s="151">
        <v>0.81</v>
      </c>
      <c r="I279" s="151">
        <v>0.8</v>
      </c>
      <c r="J279" s="151">
        <v>0.8</v>
      </c>
      <c r="K279" s="151">
        <v>0.79</v>
      </c>
      <c r="L279" s="151">
        <v>0.79</v>
      </c>
      <c r="M279" s="151">
        <v>0.79</v>
      </c>
      <c r="N279" s="151">
        <v>0.8</v>
      </c>
      <c r="O279" s="151">
        <v>0.8</v>
      </c>
      <c r="P279" s="151">
        <v>0.8</v>
      </c>
      <c r="Q279" s="151">
        <v>0.79</v>
      </c>
      <c r="R279" s="151">
        <v>0.79</v>
      </c>
      <c r="S279" s="151">
        <v>0.78</v>
      </c>
      <c r="T279" s="151">
        <v>0.77</v>
      </c>
      <c r="U279" s="151">
        <v>0.76</v>
      </c>
      <c r="V279" s="151">
        <v>0.75</v>
      </c>
      <c r="W279" s="151">
        <v>0.74</v>
      </c>
      <c r="X279" s="151">
        <v>0.73</v>
      </c>
      <c r="Y279" s="151">
        <v>0.73</v>
      </c>
      <c r="Z279" s="151">
        <v>0.72</v>
      </c>
      <c r="AA279" s="151">
        <v>0.72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0.51</v>
      </c>
      <c r="F280" s="153">
        <v>0.51</v>
      </c>
      <c r="G280" s="153">
        <v>0.51</v>
      </c>
      <c r="H280" s="153">
        <v>0.5</v>
      </c>
      <c r="I280" s="153">
        <v>0.49</v>
      </c>
      <c r="J280" s="153">
        <v>0.49</v>
      </c>
      <c r="K280" s="153">
        <v>0.49</v>
      </c>
      <c r="L280" s="153">
        <v>0.49</v>
      </c>
      <c r="M280" s="153">
        <v>0.48</v>
      </c>
      <c r="N280" s="153">
        <v>0.48</v>
      </c>
      <c r="O280" s="153">
        <v>0.49</v>
      </c>
      <c r="P280" s="153">
        <v>0.49</v>
      </c>
      <c r="Q280" s="153">
        <v>0.49</v>
      </c>
      <c r="R280" s="153">
        <v>0.48</v>
      </c>
      <c r="S280" s="153">
        <v>0.47</v>
      </c>
      <c r="T280" s="153">
        <v>0.47</v>
      </c>
      <c r="U280" s="153">
        <v>0.46</v>
      </c>
      <c r="V280" s="153">
        <v>0.46</v>
      </c>
      <c r="W280" s="153">
        <v>0.46</v>
      </c>
      <c r="X280" s="153">
        <v>0.46</v>
      </c>
      <c r="Y280" s="153">
        <v>0.46</v>
      </c>
      <c r="Z280" s="153">
        <v>0.46</v>
      </c>
      <c r="AA280" s="153">
        <v>0.45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0.57999999999999996</v>
      </c>
      <c r="F281" s="153">
        <v>0.60000000000000009</v>
      </c>
      <c r="G281" s="153">
        <v>0.64</v>
      </c>
      <c r="H281" s="153">
        <v>0.67</v>
      </c>
      <c r="I281" s="153">
        <v>0.68</v>
      </c>
      <c r="J281" s="153">
        <v>0.7</v>
      </c>
      <c r="K281" s="153">
        <v>0.69</v>
      </c>
      <c r="L281" s="153">
        <v>0.68</v>
      </c>
      <c r="M281" s="153">
        <v>0.63</v>
      </c>
      <c r="N281" s="153">
        <v>0.59</v>
      </c>
      <c r="O281" s="153">
        <v>0.60000000000000009</v>
      </c>
      <c r="P281" s="153">
        <v>0.63</v>
      </c>
      <c r="Q281" s="153">
        <v>0.64</v>
      </c>
      <c r="R281" s="153">
        <v>0.66</v>
      </c>
      <c r="S281" s="153">
        <v>0.63</v>
      </c>
      <c r="T281" s="153">
        <v>0.65</v>
      </c>
      <c r="U281" s="153">
        <v>0.63</v>
      </c>
      <c r="V281" s="153">
        <v>0.61</v>
      </c>
      <c r="W281" s="153">
        <v>0.57000000000000006</v>
      </c>
      <c r="X281" s="153">
        <v>0.54</v>
      </c>
      <c r="Y281" s="153">
        <v>0.46</v>
      </c>
      <c r="Z281" s="153">
        <v>0.45</v>
      </c>
      <c r="AA281" s="153">
        <v>0.44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0.4</v>
      </c>
      <c r="F282" s="155">
        <v>0.43</v>
      </c>
      <c r="G282" s="155">
        <v>0.4</v>
      </c>
      <c r="H282" s="155">
        <v>0.36</v>
      </c>
      <c r="I282" s="155">
        <v>0.35</v>
      </c>
      <c r="J282" s="155">
        <v>0.34</v>
      </c>
      <c r="K282" s="155">
        <v>0.34</v>
      </c>
      <c r="L282" s="155">
        <v>0.36</v>
      </c>
      <c r="M282" s="155">
        <v>0.34</v>
      </c>
      <c r="N282" s="155">
        <v>0.36</v>
      </c>
      <c r="O282" s="155">
        <v>0.37</v>
      </c>
      <c r="P282" s="155">
        <v>0.4</v>
      </c>
      <c r="Q282" s="155">
        <v>0.4</v>
      </c>
      <c r="R282" s="155">
        <v>0.4</v>
      </c>
      <c r="S282" s="155">
        <v>0.38</v>
      </c>
      <c r="T282" s="155">
        <v>0.4</v>
      </c>
      <c r="U282" s="155">
        <v>0.42</v>
      </c>
      <c r="V282" s="155">
        <v>0.44</v>
      </c>
      <c r="W282" s="155">
        <v>0.44</v>
      </c>
      <c r="X282" s="155">
        <v>0.4</v>
      </c>
      <c r="Y282" s="155">
        <v>0.42</v>
      </c>
      <c r="Z282" s="155">
        <v>0.45</v>
      </c>
      <c r="AA282" s="155">
        <v>0.44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0.66</v>
      </c>
      <c r="F283" s="157">
        <v>0.65</v>
      </c>
      <c r="G283" s="157">
        <v>0.65</v>
      </c>
      <c r="H283" s="157">
        <v>0.64</v>
      </c>
      <c r="I283" s="157">
        <v>0.63</v>
      </c>
      <c r="J283" s="157">
        <v>0.63</v>
      </c>
      <c r="K283" s="157">
        <v>0.62</v>
      </c>
      <c r="L283" s="157">
        <v>0.61</v>
      </c>
      <c r="M283" s="157">
        <v>0.61</v>
      </c>
      <c r="N283" s="157">
        <v>0.61</v>
      </c>
      <c r="O283" s="157">
        <v>0.61</v>
      </c>
      <c r="P283" s="157">
        <v>0.60000000000000009</v>
      </c>
      <c r="Q283" s="157">
        <v>0.60000000000000009</v>
      </c>
      <c r="R283" s="157">
        <v>0.59</v>
      </c>
      <c r="S283" s="157">
        <v>0.59</v>
      </c>
      <c r="T283" s="157">
        <v>0.57999999999999996</v>
      </c>
      <c r="U283" s="157">
        <v>0.57999999999999996</v>
      </c>
      <c r="V283" s="157">
        <v>0.57999999999999996</v>
      </c>
      <c r="W283" s="157">
        <v>0.57000000000000006</v>
      </c>
      <c r="X283" s="157">
        <v>0.57999999999999996</v>
      </c>
      <c r="Y283" s="157">
        <v>0.57000000000000006</v>
      </c>
      <c r="Z283" s="157">
        <v>0.57000000000000006</v>
      </c>
      <c r="AA283" s="157">
        <v>0.57000000000000006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0.46</v>
      </c>
      <c r="F284" s="157">
        <v>0.46</v>
      </c>
      <c r="G284" s="157">
        <v>0.46</v>
      </c>
      <c r="H284" s="157">
        <v>0.46</v>
      </c>
      <c r="I284" s="157">
        <v>0.46</v>
      </c>
      <c r="J284" s="157">
        <v>0.48</v>
      </c>
      <c r="K284" s="157">
        <v>0.49</v>
      </c>
      <c r="L284" s="157">
        <v>0.49</v>
      </c>
      <c r="M284" s="157">
        <v>0.49</v>
      </c>
      <c r="N284" s="157">
        <v>0.5</v>
      </c>
      <c r="O284" s="157">
        <v>0.5</v>
      </c>
      <c r="P284" s="157">
        <v>0.5</v>
      </c>
      <c r="Q284" s="157">
        <v>0.5</v>
      </c>
      <c r="R284" s="157">
        <v>0.5</v>
      </c>
      <c r="S284" s="157">
        <v>0.49</v>
      </c>
      <c r="T284" s="157">
        <v>0.49</v>
      </c>
      <c r="U284" s="157">
        <v>0.49</v>
      </c>
      <c r="V284" s="157">
        <v>0.47</v>
      </c>
      <c r="W284" s="157">
        <v>0.46</v>
      </c>
      <c r="X284" s="157">
        <v>0.43</v>
      </c>
      <c r="Y284" s="157">
        <v>0.42</v>
      </c>
      <c r="Z284" s="157">
        <v>0.41</v>
      </c>
      <c r="AA284" s="157">
        <v>0.41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7.0000000000000007E-2</v>
      </c>
      <c r="F285" s="157">
        <v>0.14000000000000001</v>
      </c>
      <c r="G285" s="157">
        <v>0.21</v>
      </c>
      <c r="H285" s="157">
        <v>0.28999999999999998</v>
      </c>
      <c r="I285" s="157">
        <v>0.36</v>
      </c>
      <c r="J285" s="157">
        <v>0.43</v>
      </c>
      <c r="K285" s="157">
        <v>0.43</v>
      </c>
      <c r="L285" s="157">
        <v>0.5</v>
      </c>
      <c r="M285" s="157">
        <v>0.5</v>
      </c>
      <c r="N285" s="157">
        <v>0.5</v>
      </c>
      <c r="O285" s="157">
        <v>0.5</v>
      </c>
      <c r="P285" s="157">
        <v>0.5</v>
      </c>
      <c r="Q285" s="157">
        <v>0.5</v>
      </c>
      <c r="R285" s="157">
        <v>0.5</v>
      </c>
      <c r="S285" s="157">
        <v>0.5</v>
      </c>
      <c r="T285" s="157">
        <v>0.43</v>
      </c>
      <c r="U285" s="157">
        <v>0.36</v>
      </c>
      <c r="V285" s="157">
        <v>0.36</v>
      </c>
      <c r="W285" s="157">
        <v>0.36</v>
      </c>
      <c r="X285" s="157">
        <v>0.36</v>
      </c>
      <c r="Y285" s="157">
        <v>0.36</v>
      </c>
      <c r="Z285" s="157">
        <v>0.36</v>
      </c>
      <c r="AA285" s="157">
        <v>0.43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0.1</v>
      </c>
      <c r="F286" s="157">
        <v>0.1</v>
      </c>
      <c r="G286" s="157">
        <v>0.1</v>
      </c>
      <c r="H286" s="157">
        <v>0.14000000000000001</v>
      </c>
      <c r="I286" s="157">
        <v>0.24</v>
      </c>
      <c r="J286" s="157">
        <v>0.33</v>
      </c>
      <c r="K286" s="157">
        <v>0.33</v>
      </c>
      <c r="L286" s="157">
        <v>0.28999999999999998</v>
      </c>
      <c r="M286" s="157">
        <v>0.28999999999999998</v>
      </c>
      <c r="N286" s="157">
        <v>0.28999999999999998</v>
      </c>
      <c r="O286" s="157">
        <v>0.24</v>
      </c>
      <c r="P286" s="157">
        <v>0.14000000000000001</v>
      </c>
      <c r="Q286" s="157">
        <v>0.05</v>
      </c>
      <c r="R286" s="157">
        <v>0</v>
      </c>
      <c r="S286" s="157">
        <v>0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0.48</v>
      </c>
      <c r="F287" s="159">
        <v>0.49</v>
      </c>
      <c r="G287" s="159">
        <v>0.5</v>
      </c>
      <c r="H287" s="159">
        <v>0.51</v>
      </c>
      <c r="I287" s="159">
        <v>0.52</v>
      </c>
      <c r="J287" s="159">
        <v>0.52</v>
      </c>
      <c r="K287" s="159">
        <v>0.51</v>
      </c>
      <c r="L287" s="159">
        <v>0.51</v>
      </c>
      <c r="M287" s="159">
        <v>0.51</v>
      </c>
      <c r="N287" s="159">
        <v>0.5</v>
      </c>
      <c r="O287" s="159">
        <v>0.5</v>
      </c>
      <c r="P287" s="159">
        <v>0.49</v>
      </c>
      <c r="Q287" s="159">
        <v>0.49</v>
      </c>
      <c r="R287" s="159">
        <v>0.48</v>
      </c>
      <c r="S287" s="159">
        <v>0.48</v>
      </c>
      <c r="T287" s="159">
        <v>0.46</v>
      </c>
      <c r="U287" s="159">
        <v>0.46</v>
      </c>
      <c r="V287" s="159">
        <v>0.45</v>
      </c>
      <c r="W287" s="159">
        <v>0.45</v>
      </c>
      <c r="X287" s="159">
        <v>0.45</v>
      </c>
      <c r="Y287" s="159">
        <v>0.45</v>
      </c>
      <c r="Z287" s="159">
        <v>0.45</v>
      </c>
      <c r="AA287" s="159">
        <v>0.46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0.25</v>
      </c>
      <c r="F288" s="161">
        <v>0.24</v>
      </c>
      <c r="G288" s="161">
        <v>0.22</v>
      </c>
      <c r="H288" s="161">
        <v>0.21</v>
      </c>
      <c r="I288" s="161">
        <v>0.2</v>
      </c>
      <c r="J288" s="161">
        <v>0.2</v>
      </c>
      <c r="K288" s="161">
        <v>0.19</v>
      </c>
      <c r="L288" s="161">
        <v>0.19</v>
      </c>
      <c r="M288" s="161">
        <v>0.2</v>
      </c>
      <c r="N288" s="161">
        <v>0.2</v>
      </c>
      <c r="O288" s="161">
        <v>0.24</v>
      </c>
      <c r="P288" s="161">
        <v>0.28000000000000003</v>
      </c>
      <c r="Q288" s="161">
        <v>0.32</v>
      </c>
      <c r="R288" s="161">
        <v>0.36</v>
      </c>
      <c r="S288" s="161">
        <v>0.4</v>
      </c>
      <c r="T288" s="161">
        <v>0.45</v>
      </c>
      <c r="U288" s="161">
        <v>0.5</v>
      </c>
      <c r="V288" s="161">
        <v>0.5</v>
      </c>
      <c r="W288" s="161">
        <v>0.52</v>
      </c>
      <c r="X288" s="161">
        <v>0.52</v>
      </c>
      <c r="Y288" s="161">
        <v>0.52</v>
      </c>
      <c r="Z288" s="161">
        <v>0.53</v>
      </c>
      <c r="AA288" s="161">
        <v>0.52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0.12</v>
      </c>
      <c r="F289" s="161">
        <v>0.13</v>
      </c>
      <c r="G289" s="161">
        <v>0.13</v>
      </c>
      <c r="H289" s="161">
        <v>0.21</v>
      </c>
      <c r="I289" s="161">
        <v>0.19</v>
      </c>
      <c r="J289" s="161">
        <v>0.17</v>
      </c>
      <c r="K289" s="161">
        <v>0.16</v>
      </c>
      <c r="L289" s="161">
        <v>0.13</v>
      </c>
      <c r="M289" s="161">
        <v>0.13</v>
      </c>
      <c r="N289" s="161">
        <v>0.14000000000000001</v>
      </c>
      <c r="O289" s="161">
        <v>0.08</v>
      </c>
      <c r="P289" s="161">
        <v>0.1</v>
      </c>
      <c r="Q289" s="161">
        <v>0.12</v>
      </c>
      <c r="R289" s="161">
        <v>0.13</v>
      </c>
      <c r="S289" s="161">
        <v>0.14000000000000001</v>
      </c>
      <c r="T289" s="161">
        <v>0.13</v>
      </c>
      <c r="U289" s="161">
        <v>0.12</v>
      </c>
      <c r="V289" s="161">
        <v>0.09</v>
      </c>
      <c r="W289" s="161">
        <v>0.06</v>
      </c>
      <c r="X289" s="161">
        <v>0.05</v>
      </c>
      <c r="Y289" s="161">
        <v>0.04</v>
      </c>
      <c r="Z289" s="161">
        <v>0.03</v>
      </c>
      <c r="AA289" s="161">
        <v>0.03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0.14000000000000001</v>
      </c>
      <c r="F290" s="163">
        <v>0.13</v>
      </c>
      <c r="G290" s="163">
        <v>0.14000000000000001</v>
      </c>
      <c r="H290" s="163">
        <v>0.13</v>
      </c>
      <c r="I290" s="163">
        <v>0.12</v>
      </c>
      <c r="J290" s="163">
        <v>0.13</v>
      </c>
      <c r="K290" s="163">
        <v>0.11</v>
      </c>
      <c r="L290" s="163">
        <v>0.1</v>
      </c>
      <c r="M290" s="163">
        <v>0.1</v>
      </c>
      <c r="N290" s="163">
        <v>0.08</v>
      </c>
      <c r="O290" s="163">
        <v>0.08</v>
      </c>
      <c r="P290" s="163">
        <v>0.08</v>
      </c>
      <c r="Q290" s="163">
        <v>0.08</v>
      </c>
      <c r="R290" s="163">
        <v>0.09</v>
      </c>
      <c r="S290" s="163">
        <v>0.1</v>
      </c>
      <c r="T290" s="163">
        <v>0.1</v>
      </c>
      <c r="U290" s="163">
        <v>0.1</v>
      </c>
      <c r="V290" s="163">
        <v>0.45</v>
      </c>
      <c r="W290" s="163">
        <v>0.1</v>
      </c>
      <c r="X290" s="163">
        <v>0.09</v>
      </c>
      <c r="Y290" s="163">
        <v>0.08</v>
      </c>
      <c r="Z290" s="163">
        <v>0.06</v>
      </c>
      <c r="AA290" s="163">
        <v>0.05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0.63</v>
      </c>
      <c r="F291" s="165">
        <v>0.63</v>
      </c>
      <c r="G291" s="165">
        <v>0.61</v>
      </c>
      <c r="H291" s="165">
        <v>0.60000000000000009</v>
      </c>
      <c r="I291" s="165">
        <v>0.59</v>
      </c>
      <c r="J291" s="165">
        <v>0.57999999999999996</v>
      </c>
      <c r="K291" s="165">
        <v>0.57000000000000006</v>
      </c>
      <c r="L291" s="165">
        <v>0.56000000000000005</v>
      </c>
      <c r="M291" s="165">
        <v>0.54</v>
      </c>
      <c r="N291" s="165">
        <v>0.53</v>
      </c>
      <c r="O291" s="165">
        <v>0.53</v>
      </c>
      <c r="P291" s="165">
        <v>0.52</v>
      </c>
      <c r="Q291" s="165">
        <v>0.5</v>
      </c>
      <c r="R291" s="165">
        <v>0.49</v>
      </c>
      <c r="S291" s="165">
        <v>0.48</v>
      </c>
      <c r="T291" s="165">
        <v>0.47</v>
      </c>
      <c r="U291" s="165">
        <v>0.47</v>
      </c>
      <c r="V291" s="165">
        <v>0.45</v>
      </c>
      <c r="W291" s="165">
        <v>0.44</v>
      </c>
      <c r="X291" s="165">
        <v>0.43</v>
      </c>
      <c r="Y291" s="165">
        <v>0.43</v>
      </c>
      <c r="Z291" s="165">
        <v>0.42</v>
      </c>
      <c r="AA291" s="165">
        <v>0.42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0.48</v>
      </c>
      <c r="F292" s="165">
        <v>0.47</v>
      </c>
      <c r="G292" s="165">
        <v>0.46</v>
      </c>
      <c r="H292" s="165">
        <v>0.46</v>
      </c>
      <c r="I292" s="165">
        <v>0.45</v>
      </c>
      <c r="J292" s="165">
        <v>0.44</v>
      </c>
      <c r="K292" s="165">
        <v>0.41</v>
      </c>
      <c r="L292" s="165">
        <v>0.4</v>
      </c>
      <c r="M292" s="165">
        <v>0.41</v>
      </c>
      <c r="N292" s="165">
        <v>0.41</v>
      </c>
      <c r="O292" s="165">
        <v>0.42</v>
      </c>
      <c r="P292" s="165">
        <v>0.41</v>
      </c>
      <c r="Q292" s="165">
        <v>0.41</v>
      </c>
      <c r="R292" s="165">
        <v>0.43</v>
      </c>
      <c r="S292" s="165">
        <v>0.44</v>
      </c>
      <c r="T292" s="165">
        <v>0.44</v>
      </c>
      <c r="U292" s="165">
        <v>0.44</v>
      </c>
      <c r="V292" s="165">
        <v>0.44</v>
      </c>
      <c r="W292" s="165">
        <v>0.44</v>
      </c>
      <c r="X292" s="165">
        <v>0.41</v>
      </c>
      <c r="Y292" s="165">
        <v>0.39</v>
      </c>
      <c r="Z292" s="165">
        <v>0.37</v>
      </c>
      <c r="AA292" s="165">
        <v>0.35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0.31</v>
      </c>
      <c r="F293" s="165">
        <v>0.30000000000000004</v>
      </c>
      <c r="G293" s="165">
        <v>0.25</v>
      </c>
      <c r="H293" s="165">
        <v>0.2</v>
      </c>
      <c r="I293" s="165">
        <v>0.18</v>
      </c>
      <c r="J293" s="165">
        <v>0.15</v>
      </c>
      <c r="K293" s="165">
        <v>0.12</v>
      </c>
      <c r="L293" s="165">
        <v>0.1</v>
      </c>
      <c r="M293" s="165">
        <v>0.1</v>
      </c>
      <c r="N293" s="165">
        <v>0.11</v>
      </c>
      <c r="O293" s="165">
        <v>0.12</v>
      </c>
      <c r="P293" s="165">
        <v>0.12</v>
      </c>
      <c r="Q293" s="165">
        <v>0.13</v>
      </c>
      <c r="R293" s="165">
        <v>0.12</v>
      </c>
      <c r="S293" s="165">
        <v>0.12</v>
      </c>
      <c r="T293" s="165">
        <v>0.14000000000000001</v>
      </c>
      <c r="U293" s="165">
        <v>0.14000000000000001</v>
      </c>
      <c r="V293" s="165">
        <v>0.14000000000000001</v>
      </c>
      <c r="W293" s="165">
        <v>0.13</v>
      </c>
      <c r="X293" s="165">
        <v>0.11</v>
      </c>
      <c r="Y293" s="165">
        <v>0.11</v>
      </c>
      <c r="Z293" s="165">
        <v>0.1</v>
      </c>
      <c r="AA293" s="165">
        <v>0.09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0.06</v>
      </c>
      <c r="F294" s="165">
        <v>0.09</v>
      </c>
      <c r="G294" s="165">
        <v>0.12</v>
      </c>
      <c r="H294" s="165">
        <v>0.14000000000000001</v>
      </c>
      <c r="I294" s="165">
        <v>0.12</v>
      </c>
      <c r="J294" s="165">
        <v>0.11</v>
      </c>
      <c r="K294" s="165">
        <v>0.1</v>
      </c>
      <c r="L294" s="165">
        <v>0.08</v>
      </c>
      <c r="M294" s="165">
        <v>0.06</v>
      </c>
      <c r="N294" s="165">
        <v>0.05</v>
      </c>
      <c r="O294" s="165">
        <v>0.05</v>
      </c>
      <c r="P294" s="165">
        <v>0.08</v>
      </c>
      <c r="Q294" s="165">
        <v>0.1</v>
      </c>
      <c r="R294" s="165">
        <v>0.13</v>
      </c>
      <c r="S294" s="165">
        <v>0.16</v>
      </c>
      <c r="T294" s="165">
        <v>0.19</v>
      </c>
      <c r="U294" s="165">
        <v>0.21</v>
      </c>
      <c r="V294" s="165">
        <v>0.22</v>
      </c>
      <c r="W294" s="165">
        <v>0.22</v>
      </c>
      <c r="X294" s="165">
        <v>0.2</v>
      </c>
      <c r="Y294" s="165">
        <v>0.17</v>
      </c>
      <c r="Z294" s="165">
        <v>0.14000000000000001</v>
      </c>
      <c r="AA294" s="165">
        <v>0.1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0.72</v>
      </c>
      <c r="F295" s="167">
        <v>0.72</v>
      </c>
      <c r="G295" s="167">
        <v>0.71</v>
      </c>
      <c r="H295" s="167">
        <v>0.71</v>
      </c>
      <c r="I295" s="167">
        <v>0.7</v>
      </c>
      <c r="J295" s="167">
        <v>0.69</v>
      </c>
      <c r="K295" s="167">
        <v>0.69</v>
      </c>
      <c r="L295" s="167">
        <v>0.68</v>
      </c>
      <c r="M295" s="167">
        <v>0.68</v>
      </c>
      <c r="N295" s="167">
        <v>0.68</v>
      </c>
      <c r="O295" s="167">
        <v>0.68</v>
      </c>
      <c r="P295" s="167">
        <v>0.67</v>
      </c>
      <c r="Q295" s="167">
        <v>0.67</v>
      </c>
      <c r="R295" s="167">
        <v>0.66</v>
      </c>
      <c r="S295" s="167">
        <v>0.65</v>
      </c>
      <c r="T295" s="167">
        <v>0.64</v>
      </c>
      <c r="U295" s="167">
        <v>0.64</v>
      </c>
      <c r="V295" s="167">
        <v>0.63</v>
      </c>
      <c r="W295" s="167">
        <v>0.62</v>
      </c>
      <c r="X295" s="167">
        <v>0.61</v>
      </c>
      <c r="Y295" s="167">
        <v>0.61</v>
      </c>
      <c r="Z295" s="245">
        <v>0.61</v>
      </c>
      <c r="AA295" s="245">
        <v>0.61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0.45</v>
      </c>
      <c r="F296" s="169">
        <v>0.45</v>
      </c>
      <c r="G296" s="169">
        <v>0.44</v>
      </c>
      <c r="H296" s="169">
        <v>0.43</v>
      </c>
      <c r="I296" s="169">
        <v>0.43</v>
      </c>
      <c r="J296" s="169">
        <v>0.42</v>
      </c>
      <c r="K296" s="169">
        <v>0.42</v>
      </c>
      <c r="L296" s="169">
        <v>0.42</v>
      </c>
      <c r="M296" s="169">
        <v>0.42</v>
      </c>
      <c r="N296" s="169">
        <v>0.42</v>
      </c>
      <c r="O296" s="169">
        <v>0.43</v>
      </c>
      <c r="P296" s="169">
        <v>0.44</v>
      </c>
      <c r="Q296" s="169">
        <v>0.44</v>
      </c>
      <c r="R296" s="169">
        <v>0.45</v>
      </c>
      <c r="S296" s="169">
        <v>0.45</v>
      </c>
      <c r="T296" s="169">
        <v>0.46</v>
      </c>
      <c r="U296" s="169">
        <v>0.47</v>
      </c>
      <c r="V296" s="169">
        <v>0.46</v>
      </c>
      <c r="W296" s="169">
        <v>0.46</v>
      </c>
      <c r="X296" s="169">
        <v>0.45</v>
      </c>
      <c r="Y296" s="169">
        <v>0.45</v>
      </c>
      <c r="Z296" s="169">
        <v>0.44</v>
      </c>
      <c r="AA296" s="169">
        <v>0.43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0.35</v>
      </c>
      <c r="F297" s="169">
        <v>0.36</v>
      </c>
      <c r="G297" s="169">
        <v>0.36</v>
      </c>
      <c r="H297" s="169">
        <v>0.38</v>
      </c>
      <c r="I297" s="169">
        <v>0.37</v>
      </c>
      <c r="J297" s="169">
        <v>0.37</v>
      </c>
      <c r="K297" s="169">
        <v>0.35</v>
      </c>
      <c r="L297" s="169">
        <v>0.34</v>
      </c>
      <c r="M297" s="169">
        <v>0.32</v>
      </c>
      <c r="N297" s="169">
        <v>0.31</v>
      </c>
      <c r="O297" s="169">
        <v>0.30000000000000004</v>
      </c>
      <c r="P297" s="169">
        <v>0.32</v>
      </c>
      <c r="Q297" s="169">
        <v>0.33</v>
      </c>
      <c r="R297" s="169">
        <v>0.34</v>
      </c>
      <c r="S297" s="169">
        <v>0.33</v>
      </c>
      <c r="T297" s="169">
        <v>0.34</v>
      </c>
      <c r="U297" s="169">
        <v>0.32</v>
      </c>
      <c r="V297" s="169">
        <v>0.31</v>
      </c>
      <c r="W297" s="169">
        <v>0.28999999999999998</v>
      </c>
      <c r="X297" s="169">
        <v>0.27</v>
      </c>
      <c r="Y297" s="169">
        <v>0.24</v>
      </c>
      <c r="Z297" s="169">
        <v>0.22</v>
      </c>
      <c r="AA297" s="169">
        <v>0.22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0.22</v>
      </c>
      <c r="F298" s="171">
        <v>0.23</v>
      </c>
      <c r="G298" s="171">
        <v>0.23</v>
      </c>
      <c r="H298" s="171">
        <v>0.22</v>
      </c>
      <c r="I298" s="171">
        <v>0.21</v>
      </c>
      <c r="J298" s="171">
        <v>0.22</v>
      </c>
      <c r="K298" s="171">
        <v>0.21</v>
      </c>
      <c r="L298" s="171">
        <v>0.2</v>
      </c>
      <c r="M298" s="171">
        <v>0.19</v>
      </c>
      <c r="N298" s="171">
        <v>0.19</v>
      </c>
      <c r="O298" s="171">
        <v>0.19</v>
      </c>
      <c r="P298" s="171">
        <v>0.2</v>
      </c>
      <c r="Q298" s="171">
        <v>0.2</v>
      </c>
      <c r="R298" s="171">
        <v>0.21</v>
      </c>
      <c r="S298" s="171">
        <v>0.21</v>
      </c>
      <c r="T298" s="171">
        <v>0.23</v>
      </c>
      <c r="U298" s="171">
        <v>0.24</v>
      </c>
      <c r="V298" s="171">
        <v>0.25</v>
      </c>
      <c r="W298" s="171">
        <v>0.25</v>
      </c>
      <c r="X298" s="171">
        <v>0.23</v>
      </c>
      <c r="Y298" s="171">
        <v>0.23</v>
      </c>
      <c r="Z298" s="171">
        <v>0.22</v>
      </c>
      <c r="AA298" s="171">
        <v>0.21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1066</v>
      </c>
      <c r="F304" s="179">
        <f>F244</f>
        <v>646</v>
      </c>
      <c r="G304" s="179">
        <f>G244</f>
        <v>420</v>
      </c>
      <c r="H304" s="291">
        <f t="shared" ref="H304:H308" si="101">F304/E304</f>
        <v>0.60600375234521575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1313</v>
      </c>
      <c r="F305" s="179">
        <f>J244</f>
        <v>552</v>
      </c>
      <c r="G305" s="179">
        <f>K244</f>
        <v>761</v>
      </c>
      <c r="H305" s="291">
        <f t="shared" si="101"/>
        <v>0.42041127189642041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11</v>
      </c>
      <c r="G306" s="179">
        <f>O244</f>
        <v>33</v>
      </c>
      <c r="H306" s="291">
        <f t="shared" si="101"/>
        <v>0.25</v>
      </c>
      <c r="I306" s="291"/>
    </row>
    <row r="307" spans="1:14" ht="14.65" customHeight="1" x14ac:dyDescent="0.2">
      <c r="D307" s="178" t="s">
        <v>419</v>
      </c>
      <c r="E307" s="179">
        <f>Q244</f>
        <v>58</v>
      </c>
      <c r="F307" s="179">
        <f>R244</f>
        <v>10</v>
      </c>
      <c r="G307" s="179">
        <f>S244</f>
        <v>48</v>
      </c>
      <c r="H307" s="291">
        <f t="shared" si="101"/>
        <v>0.17241379310344829</v>
      </c>
      <c r="I307" s="291"/>
    </row>
    <row r="308" spans="1:14" ht="14.65" customHeight="1" x14ac:dyDescent="0.2">
      <c r="D308" s="180" t="s">
        <v>406</v>
      </c>
      <c r="E308" s="144">
        <f>SUM(E304:E307)</f>
        <v>2481</v>
      </c>
      <c r="F308" s="144">
        <f>SUM(F304:F307)</f>
        <v>1219</v>
      </c>
      <c r="G308" s="144">
        <f>SUM(G304:G307)</f>
        <v>1262</v>
      </c>
      <c r="H308" s="293">
        <f t="shared" si="101"/>
        <v>0.49133413945989518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646</v>
      </c>
      <c r="F311" s="179">
        <f>U244</f>
        <v>33</v>
      </c>
      <c r="G311" s="179">
        <v>74</v>
      </c>
      <c r="H311" s="295">
        <f t="shared" ref="H311:H314" si="103">E311+F311+G311</f>
        <v>753</v>
      </c>
      <c r="I311" s="295">
        <f>SUM(E311:H311)</f>
        <v>1506</v>
      </c>
      <c r="J311" s="4"/>
    </row>
    <row r="312" spans="1:14" ht="14.65" customHeight="1" x14ac:dyDescent="0.2">
      <c r="D312" s="178" t="s">
        <v>418</v>
      </c>
      <c r="E312" s="179">
        <f t="shared" si="102"/>
        <v>552</v>
      </c>
      <c r="F312" s="179">
        <f>V244</f>
        <v>233</v>
      </c>
      <c r="G312" s="179">
        <v>111</v>
      </c>
      <c r="H312" s="295">
        <f t="shared" si="103"/>
        <v>896</v>
      </c>
      <c r="I312" s="295"/>
    </row>
    <row r="313" spans="1:14" ht="14.65" customHeight="1" x14ac:dyDescent="0.2">
      <c r="D313" s="178" t="s">
        <v>412</v>
      </c>
      <c r="E313" s="179">
        <f t="shared" si="102"/>
        <v>11</v>
      </c>
      <c r="F313" s="179">
        <f>W244</f>
        <v>3</v>
      </c>
      <c r="G313" s="182">
        <v>1</v>
      </c>
      <c r="H313" s="295">
        <f t="shared" si="103"/>
        <v>15</v>
      </c>
      <c r="I313" s="295"/>
    </row>
    <row r="314" spans="1:14" ht="14.65" customHeight="1" x14ac:dyDescent="0.2">
      <c r="D314" s="178" t="s">
        <v>419</v>
      </c>
      <c r="E314" s="179">
        <f t="shared" si="102"/>
        <v>10</v>
      </c>
      <c r="F314" s="179">
        <f>X244</f>
        <v>20</v>
      </c>
      <c r="G314" s="182">
        <v>1</v>
      </c>
      <c r="H314" s="295">
        <f t="shared" si="103"/>
        <v>31</v>
      </c>
      <c r="I314" s="295"/>
    </row>
    <row r="315" spans="1:14" ht="14.65" customHeight="1" x14ac:dyDescent="0.2">
      <c r="D315" s="180" t="s">
        <v>406</v>
      </c>
      <c r="E315" s="183">
        <f>SUM(E311:E314)</f>
        <v>1219</v>
      </c>
      <c r="F315" s="183">
        <f>SUM(F311:F314)</f>
        <v>289</v>
      </c>
      <c r="G315" s="183">
        <f>SUM(G311:G314)</f>
        <v>187</v>
      </c>
      <c r="H315" s="296">
        <f>H311+H312+H313+H314</f>
        <v>1695</v>
      </c>
      <c r="I315" s="296">
        <f>F315+G315+H315</f>
        <v>2171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377</v>
      </c>
      <c r="F322" s="189">
        <v>316</v>
      </c>
      <c r="G322" s="189">
        <f t="shared" ref="G322:G324" si="105">SUM(E322:F322)</f>
        <v>693</v>
      </c>
      <c r="H322" s="190">
        <v>16</v>
      </c>
      <c r="I322" s="190">
        <v>59</v>
      </c>
      <c r="J322" s="190">
        <f t="shared" ref="J322:J323" si="106">SUM(H322:I322)</f>
        <v>75</v>
      </c>
      <c r="K322" s="191">
        <f t="shared" ref="K322:K323" si="107">M322-L322</f>
        <v>393</v>
      </c>
      <c r="L322" s="191">
        <f t="shared" ref="L322:L323" si="108">F322+I322</f>
        <v>375</v>
      </c>
      <c r="M322" s="192">
        <f t="shared" ref="M322:M323" si="109">H311+H313</f>
        <v>768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472</v>
      </c>
      <c r="F323" s="189">
        <v>343</v>
      </c>
      <c r="G323" s="189">
        <f t="shared" si="105"/>
        <v>815</v>
      </c>
      <c r="H323" s="190">
        <v>35</v>
      </c>
      <c r="I323" s="190">
        <v>77</v>
      </c>
      <c r="J323" s="190">
        <f t="shared" si="106"/>
        <v>112</v>
      </c>
      <c r="K323" s="191">
        <f t="shared" si="107"/>
        <v>507</v>
      </c>
      <c r="L323" s="191">
        <f t="shared" si="108"/>
        <v>420</v>
      </c>
      <c r="M323" s="192">
        <f t="shared" si="109"/>
        <v>927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849</v>
      </c>
      <c r="F324" s="194">
        <f>SUM(F322:F323)</f>
        <v>659</v>
      </c>
      <c r="G324" s="194">
        <f t="shared" si="105"/>
        <v>1508</v>
      </c>
      <c r="H324" s="195">
        <f t="shared" ref="H324:M324" si="110">SUM(H322:H323)</f>
        <v>51</v>
      </c>
      <c r="I324" s="195">
        <f t="shared" si="110"/>
        <v>136</v>
      </c>
      <c r="J324" s="195">
        <f t="shared" si="110"/>
        <v>187</v>
      </c>
      <c r="K324" s="196">
        <f t="shared" si="110"/>
        <v>900</v>
      </c>
      <c r="L324" s="196">
        <f t="shared" si="110"/>
        <v>795</v>
      </c>
      <c r="M324" s="197">
        <f t="shared" si="110"/>
        <v>1695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44095</v>
      </c>
      <c r="F328" s="199">
        <v>44096</v>
      </c>
      <c r="G328" s="199">
        <v>44097</v>
      </c>
      <c r="H328" s="199">
        <v>44098</v>
      </c>
      <c r="I328" s="199">
        <v>44099</v>
      </c>
      <c r="J328" s="199">
        <v>44100</v>
      </c>
      <c r="K328" s="199">
        <v>44101</v>
      </c>
      <c r="L328" s="199">
        <v>44102</v>
      </c>
      <c r="M328" s="199">
        <v>44103</v>
      </c>
      <c r="N328" s="199">
        <v>44104</v>
      </c>
      <c r="O328" s="199">
        <v>44105</v>
      </c>
      <c r="P328" s="199">
        <v>44106</v>
      </c>
      <c r="Q328" s="199">
        <v>44107</v>
      </c>
      <c r="R328" s="199">
        <v>44108</v>
      </c>
      <c r="S328" s="199">
        <v>44109</v>
      </c>
      <c r="T328" s="199">
        <v>44110</v>
      </c>
      <c r="U328" s="199">
        <v>44111</v>
      </c>
      <c r="V328" s="199">
        <v>44112</v>
      </c>
      <c r="W328" s="199">
        <v>44113</v>
      </c>
      <c r="X328" s="199">
        <v>44114</v>
      </c>
      <c r="Y328" s="199">
        <v>44115</v>
      </c>
      <c r="Z328" s="199">
        <v>44116</v>
      </c>
      <c r="AA328" s="199">
        <v>44117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944</v>
      </c>
      <c r="F329" s="201">
        <v>922</v>
      </c>
      <c r="G329" s="201">
        <v>945</v>
      </c>
      <c r="H329" s="201">
        <v>935</v>
      </c>
      <c r="I329" s="201">
        <v>912</v>
      </c>
      <c r="J329" s="201">
        <v>888</v>
      </c>
      <c r="K329" s="201">
        <v>876</v>
      </c>
      <c r="L329" s="201">
        <v>892</v>
      </c>
      <c r="M329" s="201">
        <v>881</v>
      </c>
      <c r="N329" s="201">
        <v>893</v>
      </c>
      <c r="O329" s="201">
        <v>897</v>
      </c>
      <c r="P329" s="201">
        <v>851</v>
      </c>
      <c r="Q329" s="201">
        <v>815</v>
      </c>
      <c r="R329" s="201">
        <v>794</v>
      </c>
      <c r="S329" s="201">
        <v>795</v>
      </c>
      <c r="T329" s="201">
        <v>783</v>
      </c>
      <c r="U329" s="201">
        <v>820</v>
      </c>
      <c r="V329" s="201">
        <v>788</v>
      </c>
      <c r="W329" s="201">
        <v>774</v>
      </c>
      <c r="X329" s="201">
        <v>783</v>
      </c>
      <c r="Y329" s="201">
        <v>763</v>
      </c>
      <c r="Z329" s="201">
        <v>751</v>
      </c>
      <c r="AA329" s="201">
        <v>768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1131</v>
      </c>
      <c r="F330" s="203">
        <v>1085</v>
      </c>
      <c r="G330" s="203">
        <v>1064</v>
      </c>
      <c r="H330" s="203">
        <v>1029</v>
      </c>
      <c r="I330" s="203">
        <v>1039</v>
      </c>
      <c r="J330" s="203">
        <v>1019</v>
      </c>
      <c r="K330" s="203">
        <v>1013</v>
      </c>
      <c r="L330" s="203">
        <v>1013</v>
      </c>
      <c r="M330" s="203">
        <v>1055</v>
      </c>
      <c r="N330" s="203">
        <v>1040</v>
      </c>
      <c r="O330" s="203">
        <v>1046</v>
      </c>
      <c r="P330" s="203">
        <v>969</v>
      </c>
      <c r="Q330" s="203">
        <v>967</v>
      </c>
      <c r="R330" s="203">
        <v>961</v>
      </c>
      <c r="S330" s="203">
        <v>926</v>
      </c>
      <c r="T330" s="203">
        <v>986</v>
      </c>
      <c r="U330" s="203">
        <v>998</v>
      </c>
      <c r="V330" s="203">
        <v>967</v>
      </c>
      <c r="W330" s="203">
        <v>982</v>
      </c>
      <c r="X330" s="203">
        <v>934</v>
      </c>
      <c r="Y330" s="203">
        <v>918</v>
      </c>
      <c r="Z330" s="203">
        <v>933</v>
      </c>
      <c r="AA330" s="203">
        <v>927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2075</v>
      </c>
      <c r="F331" s="205">
        <f t="shared" si="111"/>
        <v>2007</v>
      </c>
      <c r="G331" s="205">
        <f t="shared" si="111"/>
        <v>2009</v>
      </c>
      <c r="H331" s="205">
        <f t="shared" si="111"/>
        <v>1964</v>
      </c>
      <c r="I331" s="205">
        <f t="shared" si="111"/>
        <v>1951</v>
      </c>
      <c r="J331" s="205">
        <f t="shared" si="111"/>
        <v>1907</v>
      </c>
      <c r="K331" s="205">
        <f t="shared" si="111"/>
        <v>1889</v>
      </c>
      <c r="L331" s="205">
        <f t="shared" si="111"/>
        <v>1905</v>
      </c>
      <c r="M331" s="205">
        <f t="shared" si="111"/>
        <v>1936</v>
      </c>
      <c r="N331" s="205">
        <f t="shared" si="111"/>
        <v>1933</v>
      </c>
      <c r="O331" s="205">
        <f t="shared" si="111"/>
        <v>1943</v>
      </c>
      <c r="P331" s="205">
        <f t="shared" si="111"/>
        <v>1820</v>
      </c>
      <c r="Q331" s="205">
        <f t="shared" si="111"/>
        <v>1782</v>
      </c>
      <c r="R331" s="205">
        <f t="shared" si="111"/>
        <v>1755</v>
      </c>
      <c r="S331" s="205">
        <f t="shared" si="111"/>
        <v>1721</v>
      </c>
      <c r="T331" s="205">
        <f t="shared" si="111"/>
        <v>1769</v>
      </c>
      <c r="U331" s="205">
        <f t="shared" si="111"/>
        <v>1818</v>
      </c>
      <c r="V331" s="205">
        <f t="shared" si="111"/>
        <v>1755</v>
      </c>
      <c r="W331" s="205">
        <f t="shared" si="111"/>
        <v>1756</v>
      </c>
      <c r="X331" s="205">
        <f t="shared" si="111"/>
        <v>1717</v>
      </c>
      <c r="Y331" s="205">
        <f t="shared" si="111"/>
        <v>1681</v>
      </c>
      <c r="Z331" s="205">
        <f t="shared" si="111"/>
        <v>1684</v>
      </c>
      <c r="AA331" s="205">
        <f t="shared" si="111"/>
        <v>1695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2884</v>
      </c>
      <c r="I335" s="318"/>
      <c r="J335" s="319">
        <f>H335/H341</f>
        <v>0.17358853978572289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3793</v>
      </c>
      <c r="U335" s="324"/>
      <c r="V335" s="325">
        <f>T335/T341</f>
        <v>0.1667106188466948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649</v>
      </c>
      <c r="I336" s="318"/>
      <c r="J336" s="319">
        <f>H336/H341</f>
        <v>3.9063440471891177E-2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1125</v>
      </c>
      <c r="U336" s="324"/>
      <c r="V336" s="325">
        <f>T336/T341</f>
        <v>4.9446202531645569E-2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1.2038040207054291E-4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4.8347398030942337E-4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1.3185654008438817E-4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3535</v>
      </c>
      <c r="I339" s="318">
        <f>SUM(H339:H339)</f>
        <v>3535</v>
      </c>
      <c r="J339" s="319">
        <f>H339/H341</f>
        <v>0.21277236065968461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4932</v>
      </c>
      <c r="U339" s="324"/>
      <c r="V339" s="325">
        <f>T339/T341</f>
        <v>0.21677215189873417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13079</v>
      </c>
      <c r="I340" s="318"/>
      <c r="J340" s="319">
        <f>H340/H341</f>
        <v>0.78722763934031537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17820</v>
      </c>
      <c r="U340" s="324"/>
      <c r="V340" s="325">
        <f>T340/T341</f>
        <v>0.78322784810126578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16614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22752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7070</v>
      </c>
      <c r="I342" s="267">
        <f>SUM(I335:I339)</f>
        <v>3535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44095</v>
      </c>
      <c r="F345" s="199">
        <v>44096</v>
      </c>
      <c r="G345" s="199">
        <v>44097</v>
      </c>
      <c r="H345" s="199">
        <v>44098</v>
      </c>
      <c r="I345" s="199">
        <v>44099</v>
      </c>
      <c r="J345" s="199">
        <v>44100</v>
      </c>
      <c r="K345" s="207">
        <v>44101</v>
      </c>
      <c r="L345" s="207">
        <v>44102</v>
      </c>
      <c r="M345" s="207">
        <v>44103</v>
      </c>
      <c r="N345" s="207">
        <v>44104</v>
      </c>
      <c r="O345" s="207">
        <v>44105</v>
      </c>
      <c r="P345" s="207">
        <v>44106</v>
      </c>
      <c r="Q345" s="207">
        <v>44107</v>
      </c>
      <c r="R345" s="207">
        <v>44108</v>
      </c>
      <c r="S345" s="207">
        <v>44109</v>
      </c>
      <c r="T345" s="207">
        <v>44110</v>
      </c>
      <c r="U345" s="207">
        <v>44111</v>
      </c>
      <c r="V345" s="207">
        <v>44112</v>
      </c>
      <c r="W345" s="207">
        <v>44113</v>
      </c>
      <c r="X345" s="207">
        <v>44114</v>
      </c>
      <c r="Y345" s="207">
        <v>44115</v>
      </c>
      <c r="Z345" s="207">
        <v>44116</v>
      </c>
      <c r="AA345" s="207">
        <v>44117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944</v>
      </c>
      <c r="F346" s="201">
        <v>922</v>
      </c>
      <c r="G346" s="201">
        <v>945</v>
      </c>
      <c r="H346" s="201">
        <v>935</v>
      </c>
      <c r="I346" s="201">
        <v>912</v>
      </c>
      <c r="J346" s="201">
        <v>888</v>
      </c>
      <c r="K346" s="209">
        <v>4439</v>
      </c>
      <c r="L346" s="209">
        <v>4464</v>
      </c>
      <c r="M346" s="209">
        <v>4468</v>
      </c>
      <c r="N346" s="209">
        <v>4504</v>
      </c>
      <c r="O346" s="209">
        <v>4532</v>
      </c>
      <c r="P346" s="209">
        <v>4555</v>
      </c>
      <c r="Q346" s="209">
        <v>4586</v>
      </c>
      <c r="R346" s="209">
        <v>4605</v>
      </c>
      <c r="S346" s="209">
        <v>4629</v>
      </c>
      <c r="T346" s="209">
        <v>4652</v>
      </c>
      <c r="U346" s="209">
        <v>4807</v>
      </c>
      <c r="V346" s="209">
        <v>4835</v>
      </c>
      <c r="W346" s="209">
        <v>4851</v>
      </c>
      <c r="X346" s="209">
        <v>4860</v>
      </c>
      <c r="Y346" s="209">
        <v>4890</v>
      </c>
      <c r="Z346" s="209">
        <v>4913</v>
      </c>
      <c r="AA346" s="209">
        <v>4932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1131</v>
      </c>
      <c r="F347" s="203">
        <v>1085</v>
      </c>
      <c r="G347" s="203">
        <v>1064</v>
      </c>
      <c r="H347" s="203">
        <v>1029</v>
      </c>
      <c r="I347" s="203">
        <v>1039</v>
      </c>
      <c r="J347" s="203">
        <v>1019</v>
      </c>
      <c r="K347" s="211">
        <v>15929</v>
      </c>
      <c r="L347" s="211">
        <v>15984</v>
      </c>
      <c r="M347" s="211">
        <v>15992</v>
      </c>
      <c r="N347" s="211">
        <v>16147</v>
      </c>
      <c r="O347" s="211">
        <v>16221</v>
      </c>
      <c r="P347" s="211">
        <v>16314</v>
      </c>
      <c r="Q347" s="211">
        <v>16409</v>
      </c>
      <c r="R347" s="211">
        <v>16488</v>
      </c>
      <c r="S347" s="211">
        <v>16554</v>
      </c>
      <c r="T347" s="211">
        <v>16624</v>
      </c>
      <c r="U347" s="211">
        <v>17401</v>
      </c>
      <c r="V347" s="211">
        <v>17615</v>
      </c>
      <c r="W347" s="211">
        <v>17586</v>
      </c>
      <c r="X347" s="211">
        <v>17652</v>
      </c>
      <c r="Y347" s="211">
        <v>17726</v>
      </c>
      <c r="Z347" s="211">
        <v>17773</v>
      </c>
      <c r="AA347" s="211">
        <v>17820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2075</v>
      </c>
      <c r="F348" s="205">
        <f t="shared" si="113"/>
        <v>2007</v>
      </c>
      <c r="G348" s="205">
        <f t="shared" si="113"/>
        <v>2009</v>
      </c>
      <c r="H348" s="205">
        <f t="shared" si="113"/>
        <v>1964</v>
      </c>
      <c r="I348" s="205">
        <f t="shared" si="113"/>
        <v>1951</v>
      </c>
      <c r="J348" s="205">
        <f t="shared" si="113"/>
        <v>1907</v>
      </c>
      <c r="K348" s="213">
        <f t="shared" si="113"/>
        <v>20368</v>
      </c>
      <c r="L348" s="213">
        <f t="shared" si="113"/>
        <v>20448</v>
      </c>
      <c r="M348" s="213">
        <f t="shared" si="113"/>
        <v>20460</v>
      </c>
      <c r="N348" s="213">
        <f t="shared" si="113"/>
        <v>20651</v>
      </c>
      <c r="O348" s="213">
        <f t="shared" si="113"/>
        <v>20753</v>
      </c>
      <c r="P348" s="213">
        <f t="shared" si="113"/>
        <v>20869</v>
      </c>
      <c r="Q348" s="213">
        <f t="shared" si="113"/>
        <v>20995</v>
      </c>
      <c r="R348" s="213">
        <f t="shared" si="113"/>
        <v>21093</v>
      </c>
      <c r="S348" s="213">
        <f t="shared" si="113"/>
        <v>21183</v>
      </c>
      <c r="T348" s="213">
        <f t="shared" si="113"/>
        <v>21276</v>
      </c>
      <c r="U348" s="213">
        <f t="shared" si="113"/>
        <v>22208</v>
      </c>
      <c r="V348" s="213">
        <f t="shared" si="113"/>
        <v>22450</v>
      </c>
      <c r="W348" s="213">
        <f t="shared" si="113"/>
        <v>22437</v>
      </c>
      <c r="X348" s="213">
        <f t="shared" si="113"/>
        <v>22512</v>
      </c>
      <c r="Y348" s="213">
        <f t="shared" si="113"/>
        <v>22616</v>
      </c>
      <c r="Z348" s="213">
        <f t="shared" si="113"/>
        <v>22686</v>
      </c>
      <c r="AA348" s="213">
        <f t="shared" si="113"/>
        <v>22752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9867</v>
      </c>
      <c r="L371" s="361"/>
      <c r="M371" s="361"/>
      <c r="N371" s="361"/>
      <c r="O371" s="361"/>
      <c r="P371" s="362">
        <f>K371/K379</f>
        <v>0.5938967136150235</v>
      </c>
      <c r="Q371" s="362"/>
      <c r="R371" s="362"/>
      <c r="S371" s="362">
        <f t="shared" ref="S371:S379" si="114">SUM(P371:R371)</f>
        <v>0.5938967136150235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2024</v>
      </c>
      <c r="L372" s="361"/>
      <c r="M372" s="361"/>
      <c r="N372" s="361"/>
      <c r="O372" s="361"/>
      <c r="P372" s="362">
        <f>K372/K379</f>
        <v>0.12182496689538944</v>
      </c>
      <c r="Q372" s="362"/>
      <c r="R372" s="362"/>
      <c r="S372" s="362">
        <f t="shared" si="114"/>
        <v>0.12182496689538944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1167</v>
      </c>
      <c r="L373" s="361"/>
      <c r="M373" s="361"/>
      <c r="N373" s="361"/>
      <c r="O373" s="361"/>
      <c r="P373" s="362">
        <f>K373/K379</f>
        <v>7.0241964608161789E-2</v>
      </c>
      <c r="Q373" s="362"/>
      <c r="R373" s="362"/>
      <c r="S373" s="362">
        <f t="shared" si="114"/>
        <v>7.0241964608161789E-2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885</v>
      </c>
      <c r="L374" s="361"/>
      <c r="M374" s="361"/>
      <c r="N374" s="361"/>
      <c r="O374" s="361"/>
      <c r="P374" s="362">
        <f>K374/K379</f>
        <v>5.326832791621524E-2</v>
      </c>
      <c r="Q374" s="362"/>
      <c r="R374" s="362"/>
      <c r="S374" s="362">
        <f t="shared" si="114"/>
        <v>5.326832791621524E-2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747</v>
      </c>
      <c r="L375" s="361"/>
      <c r="M375" s="361"/>
      <c r="N375" s="361"/>
      <c r="O375" s="361"/>
      <c r="P375" s="362">
        <f>K375/K379</f>
        <v>4.4962080173347782E-2</v>
      </c>
      <c r="Q375" s="362"/>
      <c r="R375" s="362"/>
      <c r="S375" s="362">
        <f t="shared" si="114"/>
        <v>4.4962080173347782E-2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627</v>
      </c>
      <c r="L376" s="361"/>
      <c r="M376" s="361"/>
      <c r="N376" s="361"/>
      <c r="O376" s="361"/>
      <c r="P376" s="362">
        <f>K376/K379</f>
        <v>3.7739256049115204E-2</v>
      </c>
      <c r="Q376" s="362"/>
      <c r="R376" s="362"/>
      <c r="S376" s="362">
        <f t="shared" si="114"/>
        <v>3.7739256049115204E-2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416+198+115+86+83+84</f>
        <v>982</v>
      </c>
      <c r="L377" s="361"/>
      <c r="M377" s="361"/>
      <c r="N377" s="361"/>
      <c r="O377" s="361"/>
      <c r="P377" s="362">
        <f>K377/K379</f>
        <v>5.9106777416636572E-2</v>
      </c>
      <c r="Q377" s="362"/>
      <c r="R377" s="362"/>
      <c r="S377" s="362">
        <f t="shared" si="114"/>
        <v>5.9106777416636572E-2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16614-16299</f>
        <v>315</v>
      </c>
      <c r="L378" s="361"/>
      <c r="M378" s="361"/>
      <c r="N378" s="361"/>
      <c r="O378" s="361"/>
      <c r="P378" s="362">
        <f>K378/K379</f>
        <v>1.8959913326110509E-2</v>
      </c>
      <c r="Q378" s="362"/>
      <c r="R378" s="362"/>
      <c r="S378" s="362">
        <f t="shared" si="114"/>
        <v>1.8959913326110509E-2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16614</v>
      </c>
      <c r="L379" s="364"/>
      <c r="M379" s="364"/>
      <c r="N379" s="364"/>
      <c r="O379" s="364">
        <f>SUM(K379:N379)</f>
        <v>16614</v>
      </c>
      <c r="P379" s="365">
        <f>SUM(P371:P378)</f>
        <v>1.0000000000000002</v>
      </c>
      <c r="Q379" s="365"/>
      <c r="R379" s="365"/>
      <c r="S379" s="365">
        <f t="shared" si="114"/>
        <v>1.0000000000000002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&amp;C&amp;A</oddHeader>
    <oddFooter>&amp;CPágina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55" workbookViewId="0">
      <selection activeCell="AD30" sqref="AD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44118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18</v>
      </c>
      <c r="G13" s="30">
        <f t="shared" ref="G13:G14" si="0">E13-F13</f>
        <v>2</v>
      </c>
      <c r="H13" s="31">
        <f t="shared" ref="H13:H14" si="1">F13/E13</f>
        <v>0.9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7</v>
      </c>
      <c r="G14" s="30">
        <f t="shared" si="0"/>
        <v>1</v>
      </c>
      <c r="H14" s="31">
        <f t="shared" si="1"/>
        <v>0.875</v>
      </c>
      <c r="I14" s="30">
        <v>10</v>
      </c>
      <c r="J14" s="29">
        <v>6</v>
      </c>
      <c r="K14" s="30">
        <f t="shared" si="2"/>
        <v>4</v>
      </c>
      <c r="L14" s="32">
        <f t="shared" si="3"/>
        <v>0.6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2</v>
      </c>
      <c r="K16" s="30">
        <f t="shared" ref="K16:K17" si="6">I16-J16</f>
        <v>3</v>
      </c>
      <c r="L16" s="32">
        <f t="shared" ref="L16:L17" si="7">J16/I16</f>
        <v>0.4</v>
      </c>
      <c r="M16" s="40"/>
      <c r="N16" s="37"/>
      <c r="O16" s="35"/>
      <c r="P16" s="31"/>
      <c r="Q16" s="40"/>
      <c r="R16" s="29"/>
      <c r="S16" s="30"/>
      <c r="T16" s="32"/>
      <c r="U16" s="37"/>
      <c r="V16" s="37">
        <v>1</v>
      </c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25</v>
      </c>
      <c r="G17" s="30">
        <f t="shared" si="4"/>
        <v>35</v>
      </c>
      <c r="H17" s="31">
        <f t="shared" si="5"/>
        <v>0.41666666666666669</v>
      </c>
      <c r="I17" s="30">
        <v>70</v>
      </c>
      <c r="J17" s="29">
        <v>43</v>
      </c>
      <c r="K17" s="30">
        <f t="shared" si="6"/>
        <v>27</v>
      </c>
      <c r="L17" s="32">
        <f t="shared" si="7"/>
        <v>0.61428571428571432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43</v>
      </c>
      <c r="G19" s="30">
        <f>E19-F19</f>
        <v>18</v>
      </c>
      <c r="H19" s="31">
        <f>F19/E19</f>
        <v>0.70491803278688525</v>
      </c>
      <c r="I19" s="30">
        <v>73</v>
      </c>
      <c r="J19" s="29">
        <v>61</v>
      </c>
      <c r="K19" s="30">
        <f>I19-J19</f>
        <v>12</v>
      </c>
      <c r="L19" s="32">
        <f>J19/I19</f>
        <v>0.83561643835616439</v>
      </c>
      <c r="M19" s="40">
        <v>5</v>
      </c>
      <c r="N19" s="37">
        <v>4</v>
      </c>
      <c r="O19" s="35">
        <f t="shared" ref="O19:O20" si="8">M19-N19</f>
        <v>1</v>
      </c>
      <c r="P19" s="31">
        <f t="shared" ref="P19:P20" si="9">N19/M19</f>
        <v>0.8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3</v>
      </c>
      <c r="O20" s="35">
        <f t="shared" si="8"/>
        <v>2</v>
      </c>
      <c r="P20" s="31">
        <f t="shared" si="9"/>
        <v>0.6</v>
      </c>
      <c r="Q20" s="40">
        <v>10</v>
      </c>
      <c r="R20" s="29">
        <v>3</v>
      </c>
      <c r="S20" s="30">
        <f>Q20-R20</f>
        <v>7</v>
      </c>
      <c r="T20" s="32">
        <f>R20/Q20</f>
        <v>0.3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5</v>
      </c>
      <c r="G22" s="30">
        <f>E22-F22</f>
        <v>0</v>
      </c>
      <c r="H22" s="31">
        <f>F22/E22</f>
        <v>1</v>
      </c>
      <c r="I22" s="30">
        <v>8</v>
      </c>
      <c r="J22" s="29">
        <v>0</v>
      </c>
      <c r="K22" s="30">
        <f>I22-J22</f>
        <v>8</v>
      </c>
      <c r="L22" s="32">
        <f>J22/I22</f>
        <v>0</v>
      </c>
      <c r="M22" s="40"/>
      <c r="N22" s="37"/>
      <c r="O22" s="35"/>
      <c r="P22" s="31"/>
      <c r="Q22" s="40"/>
      <c r="R22" s="29"/>
      <c r="S22" s="30"/>
      <c r="T22" s="32"/>
      <c r="U22" s="37">
        <v>1</v>
      </c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24</v>
      </c>
      <c r="G24" s="30">
        <f t="shared" ref="G24:G25" si="10">E24-F24</f>
        <v>9</v>
      </c>
      <c r="H24" s="31">
        <f t="shared" ref="H24:H25" si="11">F24/E24</f>
        <v>0.72727272727272729</v>
      </c>
      <c r="I24" s="30">
        <v>48</v>
      </c>
      <c r="J24" s="29">
        <v>38</v>
      </c>
      <c r="K24" s="30">
        <f t="shared" ref="K24:K25" si="12">I24-J24</f>
        <v>10</v>
      </c>
      <c r="L24" s="32">
        <f t="shared" ref="L24:L25" si="13">J24/I24</f>
        <v>0.79166666666666663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4</v>
      </c>
      <c r="S24" s="30">
        <f>Q24-R24</f>
        <v>6</v>
      </c>
      <c r="T24" s="32">
        <f>R24/Q24</f>
        <v>0.4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47</v>
      </c>
      <c r="G25" s="30">
        <f t="shared" si="10"/>
        <v>5</v>
      </c>
      <c r="H25" s="31">
        <f t="shared" si="11"/>
        <v>0.90384615384615385</v>
      </c>
      <c r="I25" s="41">
        <v>90</v>
      </c>
      <c r="J25" s="42">
        <v>68</v>
      </c>
      <c r="K25" s="30">
        <f t="shared" si="12"/>
        <v>22</v>
      </c>
      <c r="L25" s="32">
        <f t="shared" si="13"/>
        <v>0.75555555555555554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8</v>
      </c>
      <c r="K27" s="30">
        <f>I27-J27</f>
        <v>0</v>
      </c>
      <c r="L27" s="32">
        <f>J27/I27</f>
        <v>1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32</v>
      </c>
      <c r="G29" s="30">
        <f t="shared" ref="G29:G30" si="14">E29-F29</f>
        <v>20</v>
      </c>
      <c r="H29" s="31">
        <f t="shared" ref="H29:H30" si="15">F29/E29</f>
        <v>0.61538461538461542</v>
      </c>
      <c r="I29" s="30">
        <v>32</v>
      </c>
      <c r="J29" s="29">
        <v>15</v>
      </c>
      <c r="K29" s="30">
        <f>I29-J29</f>
        <v>17</v>
      </c>
      <c r="L29" s="32">
        <f>J29/I29</f>
        <v>0.46875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7</v>
      </c>
      <c r="G30" s="30">
        <f t="shared" si="14"/>
        <v>3</v>
      </c>
      <c r="H30" s="31">
        <f t="shared" si="15"/>
        <v>0.7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/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3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5</v>
      </c>
      <c r="G34" s="30">
        <f t="shared" ref="G34:G35" si="16">E34-F34</f>
        <v>3</v>
      </c>
      <c r="H34" s="31">
        <f t="shared" ref="H34:H35" si="17">F34/E34</f>
        <v>0.625</v>
      </c>
      <c r="I34" s="30">
        <v>10</v>
      </c>
      <c r="J34" s="29">
        <v>8</v>
      </c>
      <c r="K34" s="30">
        <f t="shared" ref="K34:K35" si="18">I34-J34</f>
        <v>2</v>
      </c>
      <c r="L34" s="32">
        <f t="shared" ref="L34:L35" si="19">J34/I34</f>
        <v>0.8</v>
      </c>
      <c r="M34" s="40"/>
      <c r="N34" s="37"/>
      <c r="O34" s="35"/>
      <c r="P34" s="31"/>
      <c r="Q34" s="40"/>
      <c r="R34" s="29"/>
      <c r="S34" s="30"/>
      <c r="T34" s="32"/>
      <c r="U34" s="37">
        <v>1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113</v>
      </c>
      <c r="G35" s="30">
        <f t="shared" si="16"/>
        <v>12</v>
      </c>
      <c r="H35" s="31">
        <f t="shared" si="17"/>
        <v>0.90400000000000003</v>
      </c>
      <c r="I35" s="30">
        <v>212</v>
      </c>
      <c r="J35" s="29">
        <v>53</v>
      </c>
      <c r="K35" s="30">
        <f t="shared" si="18"/>
        <v>159</v>
      </c>
      <c r="L35" s="32">
        <f t="shared" si="19"/>
        <v>0.25</v>
      </c>
      <c r="M35" s="40"/>
      <c r="N35" s="37"/>
      <c r="O35" s="35"/>
      <c r="P35" s="31"/>
      <c r="Q35" s="40"/>
      <c r="R35" s="29"/>
      <c r="S35" s="30"/>
      <c r="T35" s="32"/>
      <c r="U35" s="37">
        <v>5</v>
      </c>
      <c r="V35" s="37">
        <v>9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2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/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5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22</v>
      </c>
      <c r="G50" s="30">
        <f>E50-F50</f>
        <v>8</v>
      </c>
      <c r="H50" s="31">
        <f>F50/E50</f>
        <v>0.73333333333333328</v>
      </c>
      <c r="I50" s="30">
        <v>34</v>
      </c>
      <c r="J50" s="29">
        <v>27</v>
      </c>
      <c r="K50" s="30">
        <f>I50-J50</f>
        <v>7</v>
      </c>
      <c r="L50" s="32">
        <f>J50/I50</f>
        <v>0.79411764705882348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2</v>
      </c>
      <c r="K65" s="30">
        <f>I65-J65</f>
        <v>2</v>
      </c>
      <c r="L65" s="32">
        <f>J65/I65</f>
        <v>0.5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2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5</v>
      </c>
      <c r="K67" s="30">
        <f>I67-J67</f>
        <v>55</v>
      </c>
      <c r="L67" s="32">
        <f>J67/I67</f>
        <v>8.3333333333333329E-2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2</v>
      </c>
      <c r="K71" s="30">
        <f>I71-J71</f>
        <v>18</v>
      </c>
      <c r="L71" s="32">
        <f>J71/I71</f>
        <v>0.1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0</v>
      </c>
      <c r="G73" s="30">
        <f t="shared" ref="G73:G74" si="20">E73-F73</f>
        <v>4</v>
      </c>
      <c r="H73" s="31">
        <f t="shared" ref="H73:H74" si="21">F73/E73</f>
        <v>0</v>
      </c>
      <c r="I73" s="30">
        <v>8</v>
      </c>
      <c r="J73" s="29">
        <v>2</v>
      </c>
      <c r="K73" s="30">
        <f t="shared" ref="K73:K74" si="22">I73-J73</f>
        <v>6</v>
      </c>
      <c r="L73" s="32">
        <f t="shared" ref="L73:L74" si="23">J73/I73</f>
        <v>0.25</v>
      </c>
      <c r="M73" s="40"/>
      <c r="N73" s="37"/>
      <c r="O73" s="35"/>
      <c r="P73" s="31"/>
      <c r="Q73" s="40"/>
      <c r="R73" s="29"/>
      <c r="S73" s="30"/>
      <c r="T73" s="32"/>
      <c r="U73" s="37"/>
      <c r="V73" s="37">
        <v>1</v>
      </c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1</v>
      </c>
      <c r="G74" s="30">
        <f t="shared" si="20"/>
        <v>1</v>
      </c>
      <c r="H74" s="31">
        <f t="shared" si="21"/>
        <v>0.5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>
        <v>1</v>
      </c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8</v>
      </c>
      <c r="G80" s="30">
        <f t="shared" ref="G80:G84" si="24">E80-F80</f>
        <v>12</v>
      </c>
      <c r="H80" s="31">
        <f t="shared" ref="H80:H84" si="25">F80/E80</f>
        <v>0.4</v>
      </c>
      <c r="I80" s="30">
        <v>20</v>
      </c>
      <c r="J80" s="29">
        <v>6</v>
      </c>
      <c r="K80" s="30">
        <f t="shared" ref="K80:K84" si="26">I80-J80</f>
        <v>14</v>
      </c>
      <c r="L80" s="32">
        <f t="shared" ref="L80:L84" si="27">J80/I80</f>
        <v>0.3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2</v>
      </c>
      <c r="G81" s="30">
        <f t="shared" si="24"/>
        <v>2</v>
      </c>
      <c r="H81" s="31">
        <f t="shared" si="25"/>
        <v>0.5</v>
      </c>
      <c r="I81" s="30">
        <v>6</v>
      </c>
      <c r="J81" s="29">
        <v>2</v>
      </c>
      <c r="K81" s="30">
        <f t="shared" si="26"/>
        <v>4</v>
      </c>
      <c r="L81" s="32">
        <f t="shared" si="27"/>
        <v>0.33333333333333331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550</v>
      </c>
      <c r="F82" s="45">
        <f>SUM(F10:F81)</f>
        <v>385</v>
      </c>
      <c r="G82" s="45">
        <f t="shared" si="24"/>
        <v>165</v>
      </c>
      <c r="H82" s="10">
        <f t="shared" si="25"/>
        <v>0.7</v>
      </c>
      <c r="I82" s="9">
        <f>SUM(I10:I81)</f>
        <v>732</v>
      </c>
      <c r="J82" s="9">
        <f>SUM(J10:J81)</f>
        <v>348</v>
      </c>
      <c r="K82" s="9">
        <f t="shared" si="26"/>
        <v>384</v>
      </c>
      <c r="L82" s="46">
        <f t="shared" si="27"/>
        <v>0.47540983606557374</v>
      </c>
      <c r="M82" s="45">
        <f>SUM(M10:M81)</f>
        <v>16</v>
      </c>
      <c r="N82" s="45">
        <f>SUM(N10:N81)</f>
        <v>7</v>
      </c>
      <c r="O82" s="47">
        <f t="shared" ref="O82:O83" si="30">M82-N82</f>
        <v>9</v>
      </c>
      <c r="P82" s="10">
        <f t="shared" ref="P82:P83" si="31">N82/M82</f>
        <v>0.4375</v>
      </c>
      <c r="Q82" s="45">
        <f>SUM(Q10:Q81)</f>
        <v>22</v>
      </c>
      <c r="R82" s="45">
        <f>SUM(R10:R81)</f>
        <v>7</v>
      </c>
      <c r="S82" s="9">
        <f t="shared" si="28"/>
        <v>15</v>
      </c>
      <c r="T82" s="46">
        <f t="shared" si="29"/>
        <v>0.31818181818181818</v>
      </c>
      <c r="U82" s="45">
        <f>SUM(U10:U81)</f>
        <v>8</v>
      </c>
      <c r="V82" s="45">
        <f>SUM(V10:V81)</f>
        <v>31</v>
      </c>
      <c r="W82" s="45">
        <f>SUM(W10:W81)</f>
        <v>1</v>
      </c>
      <c r="X82" s="48">
        <f>SUM(X10:X81)</f>
        <v>13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0</v>
      </c>
      <c r="G83" s="54">
        <f t="shared" si="24"/>
        <v>3</v>
      </c>
      <c r="H83" s="55">
        <f t="shared" si="25"/>
        <v>0</v>
      </c>
      <c r="I83" s="54">
        <v>6</v>
      </c>
      <c r="J83" s="53">
        <v>4</v>
      </c>
      <c r="K83" s="56">
        <f t="shared" si="26"/>
        <v>2</v>
      </c>
      <c r="L83" s="57">
        <f t="shared" si="27"/>
        <v>0.66666666666666663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>
        <v>1</v>
      </c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12</v>
      </c>
      <c r="J84" s="61">
        <v>4</v>
      </c>
      <c r="K84" s="64">
        <f t="shared" si="26"/>
        <v>8</v>
      </c>
      <c r="L84" s="65">
        <f t="shared" si="27"/>
        <v>0.33333333333333331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3</v>
      </c>
      <c r="K87" s="64">
        <f>I87-J87</f>
        <v>17</v>
      </c>
      <c r="L87" s="65">
        <f>J87/I87</f>
        <v>0.15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3</v>
      </c>
      <c r="G89" s="62">
        <f>E89-F89</f>
        <v>7</v>
      </c>
      <c r="H89" s="63">
        <f>F89/E89</f>
        <v>0.3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7</v>
      </c>
      <c r="G100" s="62">
        <f>E100-F100</f>
        <v>3</v>
      </c>
      <c r="H100" s="63">
        <f>F100/E100</f>
        <v>0.7</v>
      </c>
      <c r="I100" s="62">
        <v>10</v>
      </c>
      <c r="J100" s="61">
        <v>3</v>
      </c>
      <c r="K100" s="64">
        <f>I100-J100</f>
        <v>7</v>
      </c>
      <c r="L100" s="65">
        <f>J100/I100</f>
        <v>0.3</v>
      </c>
      <c r="M100" s="62"/>
      <c r="N100" s="61"/>
      <c r="O100" s="64"/>
      <c r="P100" s="63"/>
      <c r="Q100" s="62"/>
      <c r="R100" s="61"/>
      <c r="S100" s="64"/>
      <c r="T100" s="65"/>
      <c r="U100" s="66">
        <v>1</v>
      </c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2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1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29</v>
      </c>
      <c r="G106" s="62">
        <f>E106-F106</f>
        <v>1</v>
      </c>
      <c r="H106" s="63">
        <f>F106/E106</f>
        <v>0.96666666666666667</v>
      </c>
      <c r="I106" s="62">
        <v>52</v>
      </c>
      <c r="J106" s="61">
        <v>34</v>
      </c>
      <c r="K106" s="64">
        <f>I106-J106</f>
        <v>18</v>
      </c>
      <c r="L106" s="65">
        <f>J106/I106</f>
        <v>0.65384615384615385</v>
      </c>
      <c r="M106" s="62"/>
      <c r="N106" s="61"/>
      <c r="O106" s="64"/>
      <c r="P106" s="63"/>
      <c r="Q106" s="62"/>
      <c r="R106" s="61"/>
      <c r="S106" s="64"/>
      <c r="T106" s="65"/>
      <c r="U106" s="66">
        <v>7</v>
      </c>
      <c r="V106" s="61">
        <v>20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>
        <v>7</v>
      </c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12</v>
      </c>
      <c r="G109" s="62">
        <f t="shared" ref="G109:G111" si="32">E109-F109</f>
        <v>18</v>
      </c>
      <c r="H109" s="63">
        <f t="shared" ref="H109:H111" si="33">F109/E109</f>
        <v>0.4</v>
      </c>
      <c r="I109" s="62">
        <v>27</v>
      </c>
      <c r="J109" s="61">
        <v>15</v>
      </c>
      <c r="K109" s="64">
        <f t="shared" ref="K109:K111" si="34">I109-J109</f>
        <v>12</v>
      </c>
      <c r="L109" s="65">
        <f t="shared" ref="L109:L111" si="35">J109/I109</f>
        <v>0.55555555555555558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>
        <v>1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10</v>
      </c>
      <c r="G110" s="62">
        <f t="shared" si="32"/>
        <v>4</v>
      </c>
      <c r="H110" s="63">
        <f t="shared" si="33"/>
        <v>0.7142857142857143</v>
      </c>
      <c r="I110" s="62">
        <v>28</v>
      </c>
      <c r="J110" s="61">
        <v>7</v>
      </c>
      <c r="K110" s="64">
        <f t="shared" si="34"/>
        <v>21</v>
      </c>
      <c r="L110" s="65">
        <f t="shared" si="35"/>
        <v>0.25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>
        <v>1</v>
      </c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1</v>
      </c>
      <c r="W121" s="61"/>
      <c r="X121" s="67">
        <v>1</v>
      </c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/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7</v>
      </c>
      <c r="G128" s="62">
        <f t="shared" ref="G128:G129" si="36">E128-F128</f>
        <v>7</v>
      </c>
      <c r="H128" s="63">
        <f t="shared" ref="H128:H129" si="37">F128/E128</f>
        <v>0.5</v>
      </c>
      <c r="I128" s="62">
        <v>14</v>
      </c>
      <c r="J128" s="61">
        <v>6</v>
      </c>
      <c r="K128" s="64">
        <f>I128-J128</f>
        <v>8</v>
      </c>
      <c r="L128" s="65">
        <f>J128/I128</f>
        <v>0.42857142857142855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9</v>
      </c>
      <c r="G129" s="62">
        <f t="shared" si="36"/>
        <v>15</v>
      </c>
      <c r="H129" s="63">
        <f t="shared" si="37"/>
        <v>0.375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>
        <v>1</v>
      </c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>
        <v>1</v>
      </c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152</v>
      </c>
      <c r="F137" s="70">
        <f>SUM(F83:F136)</f>
        <v>82</v>
      </c>
      <c r="G137" s="70">
        <f t="shared" ref="G137:G138" si="38">E137-F137</f>
        <v>70</v>
      </c>
      <c r="H137" s="71">
        <f t="shared" ref="H137:H138" si="39">F137/E137</f>
        <v>0.53947368421052633</v>
      </c>
      <c r="I137" s="70">
        <f>SUM(I83:I136)</f>
        <v>180</v>
      </c>
      <c r="J137" s="70">
        <f>SUM(J83:J136)</f>
        <v>77</v>
      </c>
      <c r="K137" s="72">
        <f t="shared" ref="K137:K138" si="40">I137-J137</f>
        <v>103</v>
      </c>
      <c r="L137" s="73">
        <f t="shared" ref="L137:L138" si="41">J137/I137</f>
        <v>0.42777777777777776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15</v>
      </c>
      <c r="V137" s="70">
        <f>SUM(V83:V136)</f>
        <v>44</v>
      </c>
      <c r="W137" s="70">
        <f>SUM(W83:W136)</f>
        <v>0</v>
      </c>
      <c r="X137" s="74">
        <f>SUM(X83:X136)</f>
        <v>3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9</v>
      </c>
      <c r="G138" s="78">
        <f t="shared" si="38"/>
        <v>6</v>
      </c>
      <c r="H138" s="79">
        <f t="shared" si="39"/>
        <v>0.6</v>
      </c>
      <c r="I138" s="78">
        <v>10</v>
      </c>
      <c r="J138" s="77">
        <v>7</v>
      </c>
      <c r="K138" s="80">
        <f t="shared" si="40"/>
        <v>3</v>
      </c>
      <c r="L138" s="81">
        <f t="shared" si="41"/>
        <v>0.7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4</v>
      </c>
      <c r="G141" s="87">
        <f>E141-F141</f>
        <v>6</v>
      </c>
      <c r="H141" s="88">
        <f>F141/E141</f>
        <v>0.4</v>
      </c>
      <c r="I141" s="87">
        <v>5</v>
      </c>
      <c r="J141" s="83">
        <v>0</v>
      </c>
      <c r="K141" s="89">
        <f>I141-J141</f>
        <v>5</v>
      </c>
      <c r="L141" s="90">
        <f>J141/I141</f>
        <v>0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2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9</v>
      </c>
      <c r="K147" s="89">
        <f t="shared" ref="K147:K148" si="44">I147-J147</f>
        <v>1</v>
      </c>
      <c r="L147" s="90">
        <f t="shared" ref="L147:L148" si="45">J147/I147</f>
        <v>0.9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2</v>
      </c>
      <c r="G148" s="87">
        <f t="shared" si="42"/>
        <v>8</v>
      </c>
      <c r="H148" s="88">
        <f t="shared" si="43"/>
        <v>0.2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3</v>
      </c>
      <c r="G157" s="87">
        <f t="shared" ref="G157:G158" si="46">E157-F157</f>
        <v>3</v>
      </c>
      <c r="H157" s="88">
        <f t="shared" ref="H157:H158" si="47">F157/E157</f>
        <v>0.5</v>
      </c>
      <c r="I157" s="87">
        <v>6</v>
      </c>
      <c r="J157" s="83">
        <v>1</v>
      </c>
      <c r="K157" s="89">
        <f t="shared" ref="K157:K158" si="48">I157-J157</f>
        <v>5</v>
      </c>
      <c r="L157" s="90">
        <f t="shared" ref="L157:L158" si="49">J157/I157</f>
        <v>0.16666666666666666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0</v>
      </c>
      <c r="G158" s="87">
        <f t="shared" si="46"/>
        <v>10</v>
      </c>
      <c r="H158" s="88">
        <f t="shared" si="47"/>
        <v>0</v>
      </c>
      <c r="I158" s="87">
        <v>10</v>
      </c>
      <c r="J158" s="83">
        <v>2</v>
      </c>
      <c r="K158" s="89">
        <f t="shared" si="48"/>
        <v>8</v>
      </c>
      <c r="L158" s="90">
        <f t="shared" si="49"/>
        <v>0.2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2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4</v>
      </c>
      <c r="G170" s="87">
        <f t="shared" ref="G170:G173" si="50">E170-F170</f>
        <v>6</v>
      </c>
      <c r="H170" s="88">
        <f t="shared" ref="H170:H173" si="51">F170/E170</f>
        <v>0.4</v>
      </c>
      <c r="I170" s="87">
        <v>5</v>
      </c>
      <c r="J170" s="83">
        <v>4</v>
      </c>
      <c r="K170" s="89">
        <f t="shared" ref="K170:K172" si="52">I170-J170</f>
        <v>1</v>
      </c>
      <c r="L170" s="90">
        <f t="shared" ref="L170:L172" si="53">J170/I170</f>
        <v>0.8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>
        <v>1</v>
      </c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13</v>
      </c>
      <c r="G171" s="87">
        <f t="shared" si="50"/>
        <v>12</v>
      </c>
      <c r="H171" s="88">
        <f t="shared" si="51"/>
        <v>0.52</v>
      </c>
      <c r="I171" s="87">
        <v>20</v>
      </c>
      <c r="J171" s="83">
        <v>9</v>
      </c>
      <c r="K171" s="89">
        <f t="shared" si="52"/>
        <v>11</v>
      </c>
      <c r="L171" s="90">
        <f t="shared" si="53"/>
        <v>0.45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9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9</v>
      </c>
      <c r="G172" s="87">
        <f t="shared" si="50"/>
        <v>1</v>
      </c>
      <c r="H172" s="88">
        <f t="shared" si="51"/>
        <v>0.9</v>
      </c>
      <c r="I172" s="87">
        <v>10</v>
      </c>
      <c r="J172" s="83">
        <v>6</v>
      </c>
      <c r="K172" s="89">
        <f t="shared" si="52"/>
        <v>4</v>
      </c>
      <c r="L172" s="90">
        <f t="shared" si="53"/>
        <v>0.6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2</v>
      </c>
      <c r="S172" s="89">
        <f>Q172-R172</f>
        <v>16</v>
      </c>
      <c r="T172" s="90">
        <f>R172/Q172</f>
        <v>0.1111111111111111</v>
      </c>
      <c r="U172" s="82"/>
      <c r="V172" s="83">
        <v>4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6</v>
      </c>
      <c r="G173" s="87">
        <f t="shared" si="50"/>
        <v>4</v>
      </c>
      <c r="H173" s="88">
        <f t="shared" si="51"/>
        <v>0.6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14</v>
      </c>
      <c r="G176" s="87">
        <f>E176-F176</f>
        <v>6</v>
      </c>
      <c r="H176" s="88">
        <f>F176/E176</f>
        <v>0.7</v>
      </c>
      <c r="I176" s="87">
        <v>20</v>
      </c>
      <c r="J176" s="83">
        <v>14</v>
      </c>
      <c r="K176" s="89">
        <f>I176-J176</f>
        <v>6</v>
      </c>
      <c r="L176" s="90">
        <f>J176/I176</f>
        <v>0.7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7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>
        <v>1</v>
      </c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5</v>
      </c>
      <c r="G179" s="87">
        <f>E179-F179</f>
        <v>7</v>
      </c>
      <c r="H179" s="88">
        <f>F179/E179</f>
        <v>0.41666666666666669</v>
      </c>
      <c r="I179" s="87">
        <v>12</v>
      </c>
      <c r="J179" s="83">
        <v>10</v>
      </c>
      <c r="K179" s="89">
        <f>I179-J179</f>
        <v>2</v>
      </c>
      <c r="L179" s="90">
        <f>J179/I179</f>
        <v>0.83333333333333337</v>
      </c>
      <c r="M179" s="87">
        <v>2</v>
      </c>
      <c r="N179" s="83">
        <v>1</v>
      </c>
      <c r="O179" s="89">
        <f>M179-N179</f>
        <v>1</v>
      </c>
      <c r="P179" s="88">
        <f>N179/M179</f>
        <v>0.5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2</v>
      </c>
      <c r="V179" s="83">
        <v>3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71</v>
      </c>
      <c r="G181" s="45">
        <f t="shared" ref="G181:G182" si="54">E181-F181</f>
        <v>77</v>
      </c>
      <c r="H181" s="10">
        <f t="shared" ref="H181:H182" si="55">F181/E181</f>
        <v>0.47972972972972971</v>
      </c>
      <c r="I181" s="45">
        <f>SUM(I138:I180)</f>
        <v>113</v>
      </c>
      <c r="J181" s="45">
        <f>SUM(J138:J180)</f>
        <v>64</v>
      </c>
      <c r="K181" s="9">
        <f t="shared" ref="K181:K182" si="56">I181-J181</f>
        <v>49</v>
      </c>
      <c r="L181" s="46">
        <f t="shared" ref="L181:L182" si="57">J181/I181</f>
        <v>0.5663716814159292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2</v>
      </c>
      <c r="S181" s="9">
        <f>Q181-R181</f>
        <v>18</v>
      </c>
      <c r="T181" s="46">
        <f>R181/Q181</f>
        <v>0.1</v>
      </c>
      <c r="U181" s="44">
        <f>SUM(U138:U180)</f>
        <v>5</v>
      </c>
      <c r="V181" s="45">
        <f>SUM(V138:V180)</f>
        <v>36</v>
      </c>
      <c r="W181" s="45">
        <f>SUM(W138:W180)</f>
        <v>2</v>
      </c>
      <c r="X181" s="48">
        <f>SUM(X138:X180)</f>
        <v>0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7</v>
      </c>
      <c r="G182" s="96">
        <f t="shared" si="54"/>
        <v>23</v>
      </c>
      <c r="H182" s="97">
        <f t="shared" si="55"/>
        <v>0.23333333333333334</v>
      </c>
      <c r="I182" s="96">
        <v>40</v>
      </c>
      <c r="J182" s="95">
        <v>1</v>
      </c>
      <c r="K182" s="98">
        <f t="shared" si="56"/>
        <v>39</v>
      </c>
      <c r="L182" s="99">
        <f t="shared" si="57"/>
        <v>2.5000000000000001E-2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72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3</v>
      </c>
      <c r="G186" s="100">
        <f>E186-F186</f>
        <v>10</v>
      </c>
      <c r="H186" s="103">
        <f>F186/E186</f>
        <v>0.23076923076923078</v>
      </c>
      <c r="I186" s="100">
        <v>20</v>
      </c>
      <c r="J186" s="101">
        <v>10</v>
      </c>
      <c r="K186" s="102">
        <f>I186-J186</f>
        <v>10</v>
      </c>
      <c r="L186" s="104">
        <f>J186/I186</f>
        <v>0.5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4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>
        <v>1</v>
      </c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13</v>
      </c>
      <c r="G191" s="100">
        <f t="shared" ref="G191:G192" si="58">E191-F191</f>
        <v>37</v>
      </c>
      <c r="H191" s="103">
        <f t="shared" ref="H191:H192" si="59">F191/E191</f>
        <v>0.26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38</v>
      </c>
      <c r="G192" s="100">
        <f t="shared" si="58"/>
        <v>28</v>
      </c>
      <c r="H192" s="103">
        <f t="shared" si="59"/>
        <v>0.5757575757575758</v>
      </c>
      <c r="I192" s="100">
        <v>96</v>
      </c>
      <c r="J192" s="101">
        <v>54</v>
      </c>
      <c r="K192" s="102">
        <f>I192-J192</f>
        <v>42</v>
      </c>
      <c r="L192" s="104">
        <f>J192/I192</f>
        <v>0.5625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30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>
        <v>1</v>
      </c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2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/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1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6</v>
      </c>
      <c r="G216" s="100">
        <f>E216-F216</f>
        <v>4</v>
      </c>
      <c r="H216" s="103">
        <f>F216/E216</f>
        <v>0.6</v>
      </c>
      <c r="I216" s="100">
        <v>10</v>
      </c>
      <c r="J216" s="101">
        <v>3</v>
      </c>
      <c r="K216" s="102">
        <f>I216-J216</f>
        <v>7</v>
      </c>
      <c r="L216" s="104">
        <f>J216/I216</f>
        <v>0.3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5</v>
      </c>
      <c r="K218" s="102">
        <f>I218-J218</f>
        <v>5</v>
      </c>
      <c r="L218" s="104">
        <f>J218/I218</f>
        <v>0.5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>
        <v>1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/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3</v>
      </c>
      <c r="G226" s="100">
        <f>E226-F226</f>
        <v>7</v>
      </c>
      <c r="H226" s="103">
        <f>F226/E226</f>
        <v>0.3</v>
      </c>
      <c r="I226" s="100">
        <v>9</v>
      </c>
      <c r="J226" s="101">
        <v>1</v>
      </c>
      <c r="K226" s="102">
        <f>I226-J226</f>
        <v>8</v>
      </c>
      <c r="L226" s="104">
        <f>J226/I226</f>
        <v>0.1111111111111111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3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3</v>
      </c>
      <c r="K235" s="102">
        <f t="shared" ref="K235:K237" si="62">I235-J235</f>
        <v>57</v>
      </c>
      <c r="L235" s="104">
        <f t="shared" ref="L235:L237" si="63">J235/I235</f>
        <v>0.05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1</v>
      </c>
      <c r="G237" s="100">
        <f t="shared" si="60"/>
        <v>1</v>
      </c>
      <c r="H237" s="103">
        <f t="shared" si="61"/>
        <v>0.5</v>
      </c>
      <c r="I237" s="100">
        <v>4</v>
      </c>
      <c r="J237" s="101">
        <v>1</v>
      </c>
      <c r="K237" s="102">
        <f t="shared" si="62"/>
        <v>3</v>
      </c>
      <c r="L237" s="104">
        <f t="shared" si="63"/>
        <v>0.25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>
        <v>1</v>
      </c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75</v>
      </c>
      <c r="G243" s="45">
        <f>E243-F243</f>
        <v>131</v>
      </c>
      <c r="H243" s="10">
        <f t="shared" ref="H243:H244" si="64">F243/E243</f>
        <v>0.36407766990291263</v>
      </c>
      <c r="I243" s="45">
        <f>SUM(I182:I242)</f>
        <v>263</v>
      </c>
      <c r="J243" s="45">
        <f>SUM(J182:J242)</f>
        <v>78</v>
      </c>
      <c r="K243" s="45">
        <f>I243-J243</f>
        <v>185</v>
      </c>
      <c r="L243" s="46">
        <f t="shared" ref="L243:L244" si="65">J243/I243</f>
        <v>0.29657794676806082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5</v>
      </c>
      <c r="V243" s="45">
        <f>SUM(V182:V242)</f>
        <v>122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1056</v>
      </c>
      <c r="F244" s="108">
        <f>F82+F137+F181+F243</f>
        <v>613</v>
      </c>
      <c r="G244" s="108">
        <f>G82+G137+G181+G243</f>
        <v>443</v>
      </c>
      <c r="H244" s="109">
        <f t="shared" si="64"/>
        <v>0.5804924242424242</v>
      </c>
      <c r="I244" s="108">
        <f>I82+I137+I181+I243</f>
        <v>1288</v>
      </c>
      <c r="J244" s="108">
        <f>J82+J137+J181+J243</f>
        <v>567</v>
      </c>
      <c r="K244" s="108">
        <f>K82+K137+K181+K243</f>
        <v>721</v>
      </c>
      <c r="L244" s="110">
        <f t="shared" si="65"/>
        <v>0.44021739130434784</v>
      </c>
      <c r="M244" s="108">
        <f>M82+M137+M181+M243</f>
        <v>44</v>
      </c>
      <c r="N244" s="108">
        <f>N82+N137+N181+N243</f>
        <v>10</v>
      </c>
      <c r="O244" s="108">
        <f>O82+O137+O181+O243</f>
        <v>34</v>
      </c>
      <c r="P244" s="109">
        <f t="shared" si="66"/>
        <v>0.22727272727272727</v>
      </c>
      <c r="Q244" s="108">
        <f>Q82+Q137+Q181+Q243</f>
        <v>58</v>
      </c>
      <c r="R244" s="108">
        <f>R82+R137+R181+R243</f>
        <v>9</v>
      </c>
      <c r="S244" s="108">
        <f>S82+S137+S181+S243</f>
        <v>49</v>
      </c>
      <c r="T244" s="110">
        <f t="shared" si="67"/>
        <v>0.15517241379310345</v>
      </c>
      <c r="U244" s="107">
        <f>U82+U137+U181+U243</f>
        <v>33</v>
      </c>
      <c r="V244" s="108">
        <f>V82+V137+V181+V243</f>
        <v>233</v>
      </c>
      <c r="W244" s="108">
        <f>W82+W137+W181+W243</f>
        <v>3</v>
      </c>
      <c r="X244" s="111">
        <f>X82+X137+X181+X243</f>
        <v>16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497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550</v>
      </c>
      <c r="F256" s="117">
        <f>F82</f>
        <v>385</v>
      </c>
      <c r="G256" s="116">
        <f>G82</f>
        <v>165</v>
      </c>
      <c r="H256" s="118">
        <f t="shared" ref="H256:H257" si="68">F256/E256</f>
        <v>0.7</v>
      </c>
      <c r="I256" s="116">
        <f t="shared" ref="I256:O256" si="69">(I82)</f>
        <v>732</v>
      </c>
      <c r="J256" s="117">
        <f t="shared" si="69"/>
        <v>348</v>
      </c>
      <c r="K256" s="116">
        <f t="shared" si="69"/>
        <v>384</v>
      </c>
      <c r="L256" s="118">
        <f t="shared" si="69"/>
        <v>0.47540983606557374</v>
      </c>
      <c r="M256" s="116">
        <f t="shared" si="69"/>
        <v>16</v>
      </c>
      <c r="N256" s="117">
        <f t="shared" si="69"/>
        <v>7</v>
      </c>
      <c r="O256" s="116">
        <f t="shared" si="69"/>
        <v>9</v>
      </c>
      <c r="P256" s="118">
        <f t="shared" ref="P256:X256" si="70">P82</f>
        <v>0.4375</v>
      </c>
      <c r="Q256" s="116">
        <f t="shared" si="70"/>
        <v>22</v>
      </c>
      <c r="R256" s="117">
        <f t="shared" si="70"/>
        <v>7</v>
      </c>
      <c r="S256" s="116">
        <f t="shared" si="70"/>
        <v>15</v>
      </c>
      <c r="T256" s="118">
        <f t="shared" si="70"/>
        <v>0.31818181818181818</v>
      </c>
      <c r="U256" s="119">
        <f t="shared" si="70"/>
        <v>8</v>
      </c>
      <c r="V256" s="119">
        <f t="shared" si="70"/>
        <v>31</v>
      </c>
      <c r="W256" s="119">
        <f t="shared" si="70"/>
        <v>1</v>
      </c>
      <c r="X256" s="120">
        <f t="shared" si="70"/>
        <v>13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152</v>
      </c>
      <c r="F257" s="122">
        <f>F137</f>
        <v>82</v>
      </c>
      <c r="G257" s="121">
        <f>G137</f>
        <v>70</v>
      </c>
      <c r="H257" s="123">
        <f t="shared" si="68"/>
        <v>0.53947368421052633</v>
      </c>
      <c r="I257" s="121">
        <f>I137</f>
        <v>180</v>
      </c>
      <c r="J257" s="122">
        <f>J137</f>
        <v>77</v>
      </c>
      <c r="K257" s="121">
        <f>K137</f>
        <v>103</v>
      </c>
      <c r="L257" s="123">
        <f>L137</f>
        <v>0.42777777777777776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2</v>
      </c>
      <c r="R257" s="122">
        <f t="shared" si="71"/>
        <v>0</v>
      </c>
      <c r="S257" s="121">
        <f t="shared" si="71"/>
        <v>2</v>
      </c>
      <c r="T257" s="123">
        <f t="shared" si="71"/>
        <v>0</v>
      </c>
      <c r="U257" s="122">
        <f t="shared" si="71"/>
        <v>15</v>
      </c>
      <c r="V257" s="122">
        <f t="shared" si="71"/>
        <v>44</v>
      </c>
      <c r="W257" s="122">
        <f t="shared" si="71"/>
        <v>0</v>
      </c>
      <c r="X257" s="124">
        <f t="shared" si="71"/>
        <v>3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71</v>
      </c>
      <c r="G258" s="125">
        <f t="shared" si="72"/>
        <v>77</v>
      </c>
      <c r="H258" s="127">
        <f t="shared" si="72"/>
        <v>0.47972972972972971</v>
      </c>
      <c r="I258" s="125">
        <f t="shared" si="72"/>
        <v>113</v>
      </c>
      <c r="J258" s="126">
        <f t="shared" si="72"/>
        <v>64</v>
      </c>
      <c r="K258" s="125">
        <f t="shared" si="72"/>
        <v>49</v>
      </c>
      <c r="L258" s="127">
        <f t="shared" si="72"/>
        <v>0.5663716814159292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2</v>
      </c>
      <c r="S258" s="125">
        <f t="shared" si="72"/>
        <v>18</v>
      </c>
      <c r="T258" s="127">
        <f t="shared" si="72"/>
        <v>0.1</v>
      </c>
      <c r="U258" s="128">
        <f t="shared" si="72"/>
        <v>5</v>
      </c>
      <c r="V258" s="128">
        <f t="shared" si="72"/>
        <v>36</v>
      </c>
      <c r="W258" s="128">
        <f t="shared" si="72"/>
        <v>2</v>
      </c>
      <c r="X258" s="129">
        <f t="shared" si="72"/>
        <v>0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75</v>
      </c>
      <c r="G259" s="130">
        <f t="shared" ref="G259:G260" si="75">G243</f>
        <v>131</v>
      </c>
      <c r="H259" s="132">
        <f t="shared" ref="H259:H260" si="76">H243</f>
        <v>0.36407766990291263</v>
      </c>
      <c r="I259" s="130">
        <f t="shared" ref="I259:I260" si="77">I243</f>
        <v>263</v>
      </c>
      <c r="J259" s="131">
        <f t="shared" ref="J259:J260" si="78">J243</f>
        <v>78</v>
      </c>
      <c r="K259" s="130">
        <f t="shared" ref="K259:K260" si="79">K243</f>
        <v>185</v>
      </c>
      <c r="L259" s="132">
        <f t="shared" ref="L259:L260" si="80">L243</f>
        <v>0.29657794676806082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5</v>
      </c>
      <c r="V259" s="131">
        <f t="shared" ref="V259:V260" si="90">V243</f>
        <v>122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1056</v>
      </c>
      <c r="F260" s="134">
        <f t="shared" si="74"/>
        <v>613</v>
      </c>
      <c r="G260" s="134">
        <f t="shared" si="75"/>
        <v>443</v>
      </c>
      <c r="H260" s="135">
        <f t="shared" si="76"/>
        <v>0.5804924242424242</v>
      </c>
      <c r="I260" s="134">
        <f t="shared" si="77"/>
        <v>1288</v>
      </c>
      <c r="J260" s="134">
        <f t="shared" si="78"/>
        <v>567</v>
      </c>
      <c r="K260" s="134">
        <f t="shared" si="79"/>
        <v>721</v>
      </c>
      <c r="L260" s="135">
        <f t="shared" si="80"/>
        <v>0.44021739130434784</v>
      </c>
      <c r="M260" s="134">
        <f t="shared" si="81"/>
        <v>44</v>
      </c>
      <c r="N260" s="134">
        <f t="shared" si="82"/>
        <v>10</v>
      </c>
      <c r="O260" s="134">
        <f t="shared" si="83"/>
        <v>34</v>
      </c>
      <c r="P260" s="135">
        <f t="shared" si="84"/>
        <v>0.22727272727272727</v>
      </c>
      <c r="Q260" s="134">
        <f t="shared" si="85"/>
        <v>58</v>
      </c>
      <c r="R260" s="134">
        <f t="shared" si="86"/>
        <v>9</v>
      </c>
      <c r="S260" s="134">
        <f t="shared" si="87"/>
        <v>49</v>
      </c>
      <c r="T260" s="135">
        <f t="shared" si="88"/>
        <v>0.15517241379310345</v>
      </c>
      <c r="U260" s="134">
        <f t="shared" si="89"/>
        <v>33</v>
      </c>
      <c r="V260" s="134">
        <f t="shared" si="90"/>
        <v>233</v>
      </c>
      <c r="W260" s="134">
        <f t="shared" si="91"/>
        <v>3</v>
      </c>
      <c r="X260" s="136">
        <f t="shared" si="92"/>
        <v>16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566</v>
      </c>
      <c r="F268" s="117">
        <f t="shared" ref="F268:F272" si="94">F256+N256</f>
        <v>392</v>
      </c>
      <c r="G268" s="116">
        <f t="shared" ref="G268:G272" si="95">G256+O256</f>
        <v>174</v>
      </c>
      <c r="H268" s="118">
        <f t="shared" ref="H268:H272" si="96">F268/E268</f>
        <v>0.69257950530035339</v>
      </c>
      <c r="I268" s="116">
        <f t="shared" ref="I268:I272" si="97">I256+Q256</f>
        <v>754</v>
      </c>
      <c r="J268" s="117">
        <f t="shared" ref="J268:J272" si="98">J256+R256</f>
        <v>355</v>
      </c>
      <c r="K268" s="116">
        <f t="shared" ref="K268:K272" si="99">K256+S256</f>
        <v>399</v>
      </c>
      <c r="L268" s="137">
        <f t="shared" ref="L268:L272" si="100">J268/I268</f>
        <v>0.47082228116710878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154</v>
      </c>
      <c r="F269" s="139">
        <f t="shared" si="94"/>
        <v>83</v>
      </c>
      <c r="G269" s="138">
        <f t="shared" si="95"/>
        <v>71</v>
      </c>
      <c r="H269" s="140">
        <f t="shared" si="96"/>
        <v>0.53896103896103897</v>
      </c>
      <c r="I269" s="138">
        <f t="shared" si="97"/>
        <v>182</v>
      </c>
      <c r="J269" s="139">
        <f t="shared" si="98"/>
        <v>77</v>
      </c>
      <c r="K269" s="138">
        <f t="shared" si="99"/>
        <v>105</v>
      </c>
      <c r="L269" s="141">
        <f t="shared" si="100"/>
        <v>0.42307692307692307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72</v>
      </c>
      <c r="G270" s="125">
        <f t="shared" si="95"/>
        <v>87</v>
      </c>
      <c r="H270" s="127">
        <f t="shared" si="96"/>
        <v>0.45283018867924529</v>
      </c>
      <c r="I270" s="125">
        <f t="shared" si="97"/>
        <v>133</v>
      </c>
      <c r="J270" s="126">
        <f t="shared" si="98"/>
        <v>66</v>
      </c>
      <c r="K270" s="125">
        <f t="shared" si="99"/>
        <v>67</v>
      </c>
      <c r="L270" s="142">
        <f t="shared" si="100"/>
        <v>0.49624060150375937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76</v>
      </c>
      <c r="G271" s="130">
        <f t="shared" si="95"/>
        <v>145</v>
      </c>
      <c r="H271" s="132">
        <f t="shared" si="96"/>
        <v>0.34389140271493213</v>
      </c>
      <c r="I271" s="130">
        <f t="shared" si="97"/>
        <v>277</v>
      </c>
      <c r="J271" s="131">
        <f t="shared" si="98"/>
        <v>78</v>
      </c>
      <c r="K271" s="130">
        <f t="shared" si="99"/>
        <v>199</v>
      </c>
      <c r="L271" s="143">
        <f t="shared" si="100"/>
        <v>0.28158844765342961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1100</v>
      </c>
      <c r="F272" s="134">
        <f t="shared" si="94"/>
        <v>623</v>
      </c>
      <c r="G272" s="144">
        <f t="shared" si="95"/>
        <v>477</v>
      </c>
      <c r="H272" s="145">
        <f t="shared" si="96"/>
        <v>0.5663636363636364</v>
      </c>
      <c r="I272" s="144">
        <f t="shared" si="97"/>
        <v>1346</v>
      </c>
      <c r="J272" s="134">
        <f t="shared" si="98"/>
        <v>576</v>
      </c>
      <c r="K272" s="144">
        <f t="shared" si="99"/>
        <v>770</v>
      </c>
      <c r="L272" s="146">
        <f t="shared" si="100"/>
        <v>0.42793462109955421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44096</v>
      </c>
      <c r="F278" s="149">
        <v>44097</v>
      </c>
      <c r="G278" s="149">
        <v>44098</v>
      </c>
      <c r="H278" s="149">
        <v>44099</v>
      </c>
      <c r="I278" s="149">
        <v>44100</v>
      </c>
      <c r="J278" s="149">
        <v>44101</v>
      </c>
      <c r="K278" s="149">
        <v>44102</v>
      </c>
      <c r="L278" s="149">
        <v>44103</v>
      </c>
      <c r="M278" s="149">
        <v>44104</v>
      </c>
      <c r="N278" s="149">
        <v>44105</v>
      </c>
      <c r="O278" s="149">
        <v>44106</v>
      </c>
      <c r="P278" s="149">
        <v>44107</v>
      </c>
      <c r="Q278" s="149">
        <v>44108</v>
      </c>
      <c r="R278" s="149">
        <v>44109</v>
      </c>
      <c r="S278" s="149">
        <v>44110</v>
      </c>
      <c r="T278" s="149">
        <v>44111</v>
      </c>
      <c r="U278" s="149">
        <v>44112</v>
      </c>
      <c r="V278" s="149">
        <v>44113</v>
      </c>
      <c r="W278" s="149">
        <v>44114</v>
      </c>
      <c r="X278" s="149">
        <v>44115</v>
      </c>
      <c r="Y278" s="149">
        <v>44116</v>
      </c>
      <c r="Z278" s="149">
        <v>44117</v>
      </c>
      <c r="AA278" s="149">
        <v>44118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0.82</v>
      </c>
      <c r="F279" s="151">
        <v>0.82</v>
      </c>
      <c r="G279" s="151">
        <v>0.81</v>
      </c>
      <c r="H279" s="151">
        <v>0.8</v>
      </c>
      <c r="I279" s="151">
        <v>0.8</v>
      </c>
      <c r="J279" s="151">
        <v>0.79</v>
      </c>
      <c r="K279" s="151">
        <v>0.79</v>
      </c>
      <c r="L279" s="151">
        <v>0.79</v>
      </c>
      <c r="M279" s="151">
        <v>0.8</v>
      </c>
      <c r="N279" s="151">
        <v>0.8</v>
      </c>
      <c r="O279" s="151">
        <v>0.8</v>
      </c>
      <c r="P279" s="151">
        <v>0.79</v>
      </c>
      <c r="Q279" s="151">
        <v>0.79</v>
      </c>
      <c r="R279" s="151">
        <v>0.78</v>
      </c>
      <c r="S279" s="151">
        <v>0.77</v>
      </c>
      <c r="T279" s="151">
        <v>0.76</v>
      </c>
      <c r="U279" s="151">
        <v>0.75</v>
      </c>
      <c r="V279" s="151">
        <v>0.74</v>
      </c>
      <c r="W279" s="151">
        <v>0.73</v>
      </c>
      <c r="X279" s="151">
        <v>0.73</v>
      </c>
      <c r="Y279" s="151">
        <v>0.72</v>
      </c>
      <c r="Z279" s="151">
        <v>0.72</v>
      </c>
      <c r="AA279" s="151">
        <v>0.72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0.51</v>
      </c>
      <c r="F280" s="153">
        <v>0.51</v>
      </c>
      <c r="G280" s="153">
        <v>0.5</v>
      </c>
      <c r="H280" s="153">
        <v>0.49</v>
      </c>
      <c r="I280" s="153">
        <v>0.49</v>
      </c>
      <c r="J280" s="153">
        <v>0.49</v>
      </c>
      <c r="K280" s="153">
        <v>0.49</v>
      </c>
      <c r="L280" s="153">
        <v>0.48</v>
      </c>
      <c r="M280" s="153">
        <v>0.48</v>
      </c>
      <c r="N280" s="153">
        <v>0.49</v>
      </c>
      <c r="O280" s="153">
        <v>0.49</v>
      </c>
      <c r="P280" s="153">
        <v>0.49</v>
      </c>
      <c r="Q280" s="153">
        <v>0.48</v>
      </c>
      <c r="R280" s="153">
        <v>0.47</v>
      </c>
      <c r="S280" s="153">
        <v>0.47</v>
      </c>
      <c r="T280" s="153">
        <v>0.46</v>
      </c>
      <c r="U280" s="153">
        <v>0.46</v>
      </c>
      <c r="V280" s="153">
        <v>0.46</v>
      </c>
      <c r="W280" s="153">
        <v>0.46</v>
      </c>
      <c r="X280" s="153">
        <v>0.46</v>
      </c>
      <c r="Y280" s="153">
        <v>0.46</v>
      </c>
      <c r="Z280" s="153">
        <v>0.45</v>
      </c>
      <c r="AA280" s="153">
        <v>0.45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0.60000000000000009</v>
      </c>
      <c r="F281" s="153">
        <v>0.64</v>
      </c>
      <c r="G281" s="153">
        <v>0.67</v>
      </c>
      <c r="H281" s="153">
        <v>0.68</v>
      </c>
      <c r="I281" s="153">
        <v>0.7</v>
      </c>
      <c r="J281" s="153">
        <v>0.69</v>
      </c>
      <c r="K281" s="153">
        <v>0.68</v>
      </c>
      <c r="L281" s="153">
        <v>0.63</v>
      </c>
      <c r="M281" s="153">
        <v>0.59</v>
      </c>
      <c r="N281" s="153">
        <v>0.60000000000000009</v>
      </c>
      <c r="O281" s="153">
        <v>0.63</v>
      </c>
      <c r="P281" s="153">
        <v>0.64</v>
      </c>
      <c r="Q281" s="153">
        <v>0.66</v>
      </c>
      <c r="R281" s="153">
        <v>0.63</v>
      </c>
      <c r="S281" s="153">
        <v>0.65</v>
      </c>
      <c r="T281" s="153">
        <v>0.63</v>
      </c>
      <c r="U281" s="153">
        <v>0.61</v>
      </c>
      <c r="V281" s="153">
        <v>0.57000000000000006</v>
      </c>
      <c r="W281" s="153">
        <v>0.54</v>
      </c>
      <c r="X281" s="153">
        <v>0.46</v>
      </c>
      <c r="Y281" s="153">
        <v>0.45</v>
      </c>
      <c r="Z281" s="153">
        <v>0.44</v>
      </c>
      <c r="AA281" s="153">
        <v>0.43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0.43</v>
      </c>
      <c r="F282" s="155">
        <v>0.4</v>
      </c>
      <c r="G282" s="155">
        <v>0.36</v>
      </c>
      <c r="H282" s="155">
        <v>0.35</v>
      </c>
      <c r="I282" s="155">
        <v>0.34</v>
      </c>
      <c r="J282" s="155">
        <v>0.34</v>
      </c>
      <c r="K282" s="155">
        <v>0.36</v>
      </c>
      <c r="L282" s="155">
        <v>0.34</v>
      </c>
      <c r="M282" s="155">
        <v>0.36</v>
      </c>
      <c r="N282" s="155">
        <v>0.37</v>
      </c>
      <c r="O282" s="155">
        <v>0.4</v>
      </c>
      <c r="P282" s="155">
        <v>0.4</v>
      </c>
      <c r="Q282" s="155">
        <v>0.4</v>
      </c>
      <c r="R282" s="155">
        <v>0.38</v>
      </c>
      <c r="S282" s="155">
        <v>0.4</v>
      </c>
      <c r="T282" s="155">
        <v>0.42</v>
      </c>
      <c r="U282" s="155">
        <v>0.44</v>
      </c>
      <c r="V282" s="155">
        <v>0.44</v>
      </c>
      <c r="W282" s="155">
        <v>0.4</v>
      </c>
      <c r="X282" s="155">
        <v>0.42</v>
      </c>
      <c r="Y282" s="155">
        <v>0.45</v>
      </c>
      <c r="Z282" s="155">
        <v>0.44</v>
      </c>
      <c r="AA282" s="155">
        <v>0.42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0.65</v>
      </c>
      <c r="F283" s="157">
        <v>0.65</v>
      </c>
      <c r="G283" s="157">
        <v>0.64</v>
      </c>
      <c r="H283" s="157">
        <v>0.63</v>
      </c>
      <c r="I283" s="157">
        <v>0.63</v>
      </c>
      <c r="J283" s="157">
        <v>0.62</v>
      </c>
      <c r="K283" s="157">
        <v>0.61</v>
      </c>
      <c r="L283" s="157">
        <v>0.61</v>
      </c>
      <c r="M283" s="157">
        <v>0.61</v>
      </c>
      <c r="N283" s="157">
        <v>0.61</v>
      </c>
      <c r="O283" s="157">
        <v>0.60000000000000009</v>
      </c>
      <c r="P283" s="157">
        <v>0.60000000000000009</v>
      </c>
      <c r="Q283" s="157">
        <v>0.59</v>
      </c>
      <c r="R283" s="157">
        <v>0.59</v>
      </c>
      <c r="S283" s="157">
        <v>0.57999999999999996</v>
      </c>
      <c r="T283" s="157">
        <v>0.57999999999999996</v>
      </c>
      <c r="U283" s="157">
        <v>0.57999999999999996</v>
      </c>
      <c r="V283" s="157">
        <v>0.57000000000000006</v>
      </c>
      <c r="W283" s="157">
        <v>0.57999999999999996</v>
      </c>
      <c r="X283" s="157">
        <v>0.57000000000000006</v>
      </c>
      <c r="Y283" s="157">
        <v>0.57000000000000006</v>
      </c>
      <c r="Z283" s="157">
        <v>0.57000000000000006</v>
      </c>
      <c r="AA283" s="157">
        <v>0.56000000000000005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0.46</v>
      </c>
      <c r="F284" s="157">
        <v>0.46</v>
      </c>
      <c r="G284" s="157">
        <v>0.46</v>
      </c>
      <c r="H284" s="157">
        <v>0.46</v>
      </c>
      <c r="I284" s="157">
        <v>0.48</v>
      </c>
      <c r="J284" s="157">
        <v>0.49</v>
      </c>
      <c r="K284" s="157">
        <v>0.49</v>
      </c>
      <c r="L284" s="157">
        <v>0.49</v>
      </c>
      <c r="M284" s="157">
        <v>0.5</v>
      </c>
      <c r="N284" s="157">
        <v>0.5</v>
      </c>
      <c r="O284" s="157">
        <v>0.5</v>
      </c>
      <c r="P284" s="157">
        <v>0.5</v>
      </c>
      <c r="Q284" s="157">
        <v>0.5</v>
      </c>
      <c r="R284" s="157">
        <v>0.49</v>
      </c>
      <c r="S284" s="157">
        <v>0.49</v>
      </c>
      <c r="T284" s="157">
        <v>0.49</v>
      </c>
      <c r="U284" s="157">
        <v>0.47</v>
      </c>
      <c r="V284" s="157">
        <v>0.46</v>
      </c>
      <c r="W284" s="157">
        <v>0.43</v>
      </c>
      <c r="X284" s="157">
        <v>0.42</v>
      </c>
      <c r="Y284" s="157">
        <v>0.41</v>
      </c>
      <c r="Z284" s="157">
        <v>0.41</v>
      </c>
      <c r="AA284" s="157">
        <v>0.4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0.14000000000000001</v>
      </c>
      <c r="F285" s="157">
        <v>0.21</v>
      </c>
      <c r="G285" s="157">
        <v>0.28999999999999998</v>
      </c>
      <c r="H285" s="157">
        <v>0.36</v>
      </c>
      <c r="I285" s="157">
        <v>0.43</v>
      </c>
      <c r="J285" s="157">
        <v>0.43</v>
      </c>
      <c r="K285" s="157">
        <v>0.5</v>
      </c>
      <c r="L285" s="157">
        <v>0.5</v>
      </c>
      <c r="M285" s="157">
        <v>0.5</v>
      </c>
      <c r="N285" s="157">
        <v>0.5</v>
      </c>
      <c r="O285" s="157">
        <v>0.5</v>
      </c>
      <c r="P285" s="157">
        <v>0.5</v>
      </c>
      <c r="Q285" s="157">
        <v>0.5</v>
      </c>
      <c r="R285" s="157">
        <v>0.5</v>
      </c>
      <c r="S285" s="157">
        <v>0.43</v>
      </c>
      <c r="T285" s="157">
        <v>0.36</v>
      </c>
      <c r="U285" s="157">
        <v>0.36</v>
      </c>
      <c r="V285" s="157">
        <v>0.36</v>
      </c>
      <c r="W285" s="157">
        <v>0.36</v>
      </c>
      <c r="X285" s="157">
        <v>0.36</v>
      </c>
      <c r="Y285" s="157">
        <v>0.36</v>
      </c>
      <c r="Z285" s="157">
        <v>0.43</v>
      </c>
      <c r="AA285" s="157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0.1</v>
      </c>
      <c r="F286" s="157">
        <v>0.1</v>
      </c>
      <c r="G286" s="157">
        <v>0.14000000000000001</v>
      </c>
      <c r="H286" s="157">
        <v>0.24</v>
      </c>
      <c r="I286" s="157">
        <v>0.33</v>
      </c>
      <c r="J286" s="157">
        <v>0.33</v>
      </c>
      <c r="K286" s="157">
        <v>0.28999999999999998</v>
      </c>
      <c r="L286" s="157">
        <v>0.28999999999999998</v>
      </c>
      <c r="M286" s="157">
        <v>0.28999999999999998</v>
      </c>
      <c r="N286" s="157">
        <v>0.24</v>
      </c>
      <c r="O286" s="157">
        <v>0.14000000000000001</v>
      </c>
      <c r="P286" s="157">
        <v>0.05</v>
      </c>
      <c r="Q286" s="157">
        <v>0</v>
      </c>
      <c r="R286" s="157">
        <v>0</v>
      </c>
      <c r="S286" s="157">
        <v>0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0.49</v>
      </c>
      <c r="F287" s="159">
        <v>0.5</v>
      </c>
      <c r="G287" s="159">
        <v>0.51</v>
      </c>
      <c r="H287" s="159">
        <v>0.52</v>
      </c>
      <c r="I287" s="159">
        <v>0.52</v>
      </c>
      <c r="J287" s="159">
        <v>0.51</v>
      </c>
      <c r="K287" s="159">
        <v>0.51</v>
      </c>
      <c r="L287" s="159">
        <v>0.51</v>
      </c>
      <c r="M287" s="159">
        <v>0.5</v>
      </c>
      <c r="N287" s="159">
        <v>0.5</v>
      </c>
      <c r="O287" s="159">
        <v>0.49</v>
      </c>
      <c r="P287" s="159">
        <v>0.49</v>
      </c>
      <c r="Q287" s="159">
        <v>0.48</v>
      </c>
      <c r="R287" s="159">
        <v>0.48</v>
      </c>
      <c r="S287" s="159">
        <v>0.46</v>
      </c>
      <c r="T287" s="159">
        <v>0.46</v>
      </c>
      <c r="U287" s="159">
        <v>0.45</v>
      </c>
      <c r="V287" s="159">
        <v>0.45</v>
      </c>
      <c r="W287" s="159">
        <v>0.45</v>
      </c>
      <c r="X287" s="159">
        <v>0.45</v>
      </c>
      <c r="Y287" s="159">
        <v>0.45</v>
      </c>
      <c r="Z287" s="159">
        <v>0.46</v>
      </c>
      <c r="AA287" s="159">
        <v>0.46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0.24</v>
      </c>
      <c r="F288" s="161">
        <v>0.22</v>
      </c>
      <c r="G288" s="161">
        <v>0.21</v>
      </c>
      <c r="H288" s="161">
        <v>0.2</v>
      </c>
      <c r="I288" s="161">
        <v>0.2</v>
      </c>
      <c r="J288" s="161">
        <v>0.19</v>
      </c>
      <c r="K288" s="161">
        <v>0.19</v>
      </c>
      <c r="L288" s="161">
        <v>0.2</v>
      </c>
      <c r="M288" s="161">
        <v>0.2</v>
      </c>
      <c r="N288" s="161">
        <v>0.24</v>
      </c>
      <c r="O288" s="161">
        <v>0.28000000000000003</v>
      </c>
      <c r="P288" s="161">
        <v>0.32</v>
      </c>
      <c r="Q288" s="161">
        <v>0.36</v>
      </c>
      <c r="R288" s="161">
        <v>0.4</v>
      </c>
      <c r="S288" s="161">
        <v>0.45</v>
      </c>
      <c r="T288" s="161">
        <v>0.5</v>
      </c>
      <c r="U288" s="161">
        <v>0.5</v>
      </c>
      <c r="V288" s="161">
        <v>0.52</v>
      </c>
      <c r="W288" s="161">
        <v>0.52</v>
      </c>
      <c r="X288" s="161">
        <v>0.52</v>
      </c>
      <c r="Y288" s="161">
        <v>0.53</v>
      </c>
      <c r="Z288" s="161">
        <v>0.52</v>
      </c>
      <c r="AA288" s="161">
        <v>0.52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0.13</v>
      </c>
      <c r="F289" s="161">
        <v>0.13</v>
      </c>
      <c r="G289" s="161">
        <v>0.21</v>
      </c>
      <c r="H289" s="161">
        <v>0.19</v>
      </c>
      <c r="I289" s="161">
        <v>0.17</v>
      </c>
      <c r="J289" s="161">
        <v>0.16</v>
      </c>
      <c r="K289" s="161">
        <v>0.13</v>
      </c>
      <c r="L289" s="161">
        <v>0.13</v>
      </c>
      <c r="M289" s="161">
        <v>0.14000000000000001</v>
      </c>
      <c r="N289" s="161">
        <v>0.08</v>
      </c>
      <c r="O289" s="161">
        <v>0.1</v>
      </c>
      <c r="P289" s="161">
        <v>0.12</v>
      </c>
      <c r="Q289" s="161">
        <v>0.13</v>
      </c>
      <c r="R289" s="161">
        <v>0.14000000000000001</v>
      </c>
      <c r="S289" s="161">
        <v>0.13</v>
      </c>
      <c r="T289" s="161">
        <v>0.12</v>
      </c>
      <c r="U289" s="161">
        <v>0.09</v>
      </c>
      <c r="V289" s="161">
        <v>0.06</v>
      </c>
      <c r="W289" s="161">
        <v>0.05</v>
      </c>
      <c r="X289" s="161">
        <v>0.04</v>
      </c>
      <c r="Y289" s="161">
        <v>0.03</v>
      </c>
      <c r="Z289" s="161">
        <v>0.03</v>
      </c>
      <c r="AA289" s="161">
        <v>0.03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0.13</v>
      </c>
      <c r="F290" s="163">
        <v>0.14000000000000001</v>
      </c>
      <c r="G290" s="163">
        <v>0.13</v>
      </c>
      <c r="H290" s="163">
        <v>0.12</v>
      </c>
      <c r="I290" s="163">
        <v>0.13</v>
      </c>
      <c r="J290" s="163">
        <v>0.11</v>
      </c>
      <c r="K290" s="163">
        <v>0.1</v>
      </c>
      <c r="L290" s="163">
        <v>0.1</v>
      </c>
      <c r="M290" s="163">
        <v>0.08</v>
      </c>
      <c r="N290" s="163">
        <v>0.08</v>
      </c>
      <c r="O290" s="163">
        <v>0.08</v>
      </c>
      <c r="P290" s="163">
        <v>0.08</v>
      </c>
      <c r="Q290" s="163">
        <v>0.09</v>
      </c>
      <c r="R290" s="163">
        <v>0.1</v>
      </c>
      <c r="S290" s="163">
        <v>0.1</v>
      </c>
      <c r="T290" s="163">
        <v>0.1</v>
      </c>
      <c r="U290" s="163">
        <v>0.45</v>
      </c>
      <c r="V290" s="163">
        <v>0.1</v>
      </c>
      <c r="W290" s="163">
        <v>0.09</v>
      </c>
      <c r="X290" s="163">
        <v>0.08</v>
      </c>
      <c r="Y290" s="163">
        <v>0.06</v>
      </c>
      <c r="Z290" s="163">
        <v>0.05</v>
      </c>
      <c r="AA290" s="163">
        <v>0.05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0.63</v>
      </c>
      <c r="F291" s="165">
        <v>0.61</v>
      </c>
      <c r="G291" s="165">
        <v>0.60000000000000009</v>
      </c>
      <c r="H291" s="165">
        <v>0.59</v>
      </c>
      <c r="I291" s="165">
        <v>0.57999999999999996</v>
      </c>
      <c r="J291" s="165">
        <v>0.57000000000000006</v>
      </c>
      <c r="K291" s="165">
        <v>0.56000000000000005</v>
      </c>
      <c r="L291" s="165">
        <v>0.54</v>
      </c>
      <c r="M291" s="165">
        <v>0.53</v>
      </c>
      <c r="N291" s="165">
        <v>0.53</v>
      </c>
      <c r="O291" s="165">
        <v>0.52</v>
      </c>
      <c r="P291" s="165">
        <v>0.5</v>
      </c>
      <c r="Q291" s="165">
        <v>0.49</v>
      </c>
      <c r="R291" s="165">
        <v>0.48</v>
      </c>
      <c r="S291" s="165">
        <v>0.47</v>
      </c>
      <c r="T291" s="165">
        <v>0.47</v>
      </c>
      <c r="U291" s="165">
        <v>0.45</v>
      </c>
      <c r="V291" s="165">
        <v>0.44</v>
      </c>
      <c r="W291" s="165">
        <v>0.43</v>
      </c>
      <c r="X291" s="165">
        <v>0.43</v>
      </c>
      <c r="Y291" s="165">
        <v>0.42</v>
      </c>
      <c r="Z291" s="165">
        <v>0.42</v>
      </c>
      <c r="AA291" s="165">
        <v>0.4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0.47</v>
      </c>
      <c r="F292" s="165">
        <v>0.46</v>
      </c>
      <c r="G292" s="165">
        <v>0.46</v>
      </c>
      <c r="H292" s="165">
        <v>0.45</v>
      </c>
      <c r="I292" s="165">
        <v>0.44</v>
      </c>
      <c r="J292" s="165">
        <v>0.41</v>
      </c>
      <c r="K292" s="165">
        <v>0.4</v>
      </c>
      <c r="L292" s="165">
        <v>0.41</v>
      </c>
      <c r="M292" s="165">
        <v>0.41</v>
      </c>
      <c r="N292" s="165">
        <v>0.42</v>
      </c>
      <c r="O292" s="165">
        <v>0.41</v>
      </c>
      <c r="P292" s="165">
        <v>0.41</v>
      </c>
      <c r="Q292" s="165">
        <v>0.43</v>
      </c>
      <c r="R292" s="165">
        <v>0.44</v>
      </c>
      <c r="S292" s="165">
        <v>0.44</v>
      </c>
      <c r="T292" s="165">
        <v>0.44</v>
      </c>
      <c r="U292" s="165">
        <v>0.44</v>
      </c>
      <c r="V292" s="165">
        <v>0.44</v>
      </c>
      <c r="W292" s="165">
        <v>0.41</v>
      </c>
      <c r="X292" s="165">
        <v>0.39</v>
      </c>
      <c r="Y292" s="165">
        <v>0.37</v>
      </c>
      <c r="Z292" s="165">
        <v>0.35</v>
      </c>
      <c r="AA292" s="165">
        <v>0.32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0.30000000000000004</v>
      </c>
      <c r="F293" s="165">
        <v>0.25</v>
      </c>
      <c r="G293" s="165">
        <v>0.2</v>
      </c>
      <c r="H293" s="165">
        <v>0.18</v>
      </c>
      <c r="I293" s="165">
        <v>0.15</v>
      </c>
      <c r="J293" s="165">
        <v>0.12</v>
      </c>
      <c r="K293" s="165">
        <v>0.1</v>
      </c>
      <c r="L293" s="165">
        <v>0.1</v>
      </c>
      <c r="M293" s="165">
        <v>0.11</v>
      </c>
      <c r="N293" s="165">
        <v>0.12</v>
      </c>
      <c r="O293" s="165">
        <v>0.12</v>
      </c>
      <c r="P293" s="165">
        <v>0.13</v>
      </c>
      <c r="Q293" s="165">
        <v>0.12</v>
      </c>
      <c r="R293" s="165">
        <v>0.12</v>
      </c>
      <c r="S293" s="165">
        <v>0.14000000000000001</v>
      </c>
      <c r="T293" s="165">
        <v>0.14000000000000001</v>
      </c>
      <c r="U293" s="165">
        <v>0.14000000000000001</v>
      </c>
      <c r="V293" s="165">
        <v>0.13</v>
      </c>
      <c r="W293" s="165">
        <v>0.11</v>
      </c>
      <c r="X293" s="165">
        <v>0.11</v>
      </c>
      <c r="Y293" s="165">
        <v>0.1</v>
      </c>
      <c r="Z293" s="165">
        <v>0.09</v>
      </c>
      <c r="AA293" s="165">
        <v>7.0000000000000007E-2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0.09</v>
      </c>
      <c r="F294" s="165">
        <v>0.12</v>
      </c>
      <c r="G294" s="165">
        <v>0.14000000000000001</v>
      </c>
      <c r="H294" s="165">
        <v>0.12</v>
      </c>
      <c r="I294" s="165">
        <v>0.11</v>
      </c>
      <c r="J294" s="165">
        <v>0.1</v>
      </c>
      <c r="K294" s="165">
        <v>0.08</v>
      </c>
      <c r="L294" s="165">
        <v>0.06</v>
      </c>
      <c r="M294" s="165">
        <v>0.05</v>
      </c>
      <c r="N294" s="165">
        <v>0.05</v>
      </c>
      <c r="O294" s="165">
        <v>0.08</v>
      </c>
      <c r="P294" s="165">
        <v>0.1</v>
      </c>
      <c r="Q294" s="165">
        <v>0.13</v>
      </c>
      <c r="R294" s="165">
        <v>0.16</v>
      </c>
      <c r="S294" s="165">
        <v>0.19</v>
      </c>
      <c r="T294" s="165">
        <v>0.21</v>
      </c>
      <c r="U294" s="165">
        <v>0.22</v>
      </c>
      <c r="V294" s="165">
        <v>0.22</v>
      </c>
      <c r="W294" s="165">
        <v>0.2</v>
      </c>
      <c r="X294" s="165">
        <v>0.17</v>
      </c>
      <c r="Y294" s="165">
        <v>0.14000000000000001</v>
      </c>
      <c r="Z294" s="165">
        <v>0.1</v>
      </c>
      <c r="AA294" s="165">
        <v>0.06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0.72</v>
      </c>
      <c r="F295" s="167">
        <v>0.71</v>
      </c>
      <c r="G295" s="167">
        <v>0.71</v>
      </c>
      <c r="H295" s="167">
        <v>0.7</v>
      </c>
      <c r="I295" s="167">
        <v>0.69</v>
      </c>
      <c r="J295" s="167">
        <v>0.69</v>
      </c>
      <c r="K295" s="167">
        <v>0.68</v>
      </c>
      <c r="L295" s="167">
        <v>0.68</v>
      </c>
      <c r="M295" s="167">
        <v>0.68</v>
      </c>
      <c r="N295" s="167">
        <v>0.68</v>
      </c>
      <c r="O295" s="167">
        <v>0.67</v>
      </c>
      <c r="P295" s="167">
        <v>0.67</v>
      </c>
      <c r="Q295" s="167">
        <v>0.66</v>
      </c>
      <c r="R295" s="167">
        <v>0.65</v>
      </c>
      <c r="S295" s="167">
        <v>0.64</v>
      </c>
      <c r="T295" s="167">
        <v>0.64</v>
      </c>
      <c r="U295" s="167">
        <v>0.63</v>
      </c>
      <c r="V295" s="167">
        <v>0.62</v>
      </c>
      <c r="W295" s="167">
        <v>0.61</v>
      </c>
      <c r="X295" s="167">
        <v>0.61</v>
      </c>
      <c r="Y295" s="245">
        <v>0.61</v>
      </c>
      <c r="Z295" s="245">
        <v>0.61</v>
      </c>
      <c r="AA295" s="245">
        <v>0.60000000000000009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0.45</v>
      </c>
      <c r="F296" s="169">
        <v>0.44</v>
      </c>
      <c r="G296" s="169">
        <v>0.43</v>
      </c>
      <c r="H296" s="169">
        <v>0.43</v>
      </c>
      <c r="I296" s="169">
        <v>0.42</v>
      </c>
      <c r="J296" s="169">
        <v>0.42</v>
      </c>
      <c r="K296" s="169">
        <v>0.42</v>
      </c>
      <c r="L296" s="169">
        <v>0.42</v>
      </c>
      <c r="M296" s="169">
        <v>0.42</v>
      </c>
      <c r="N296" s="169">
        <v>0.43</v>
      </c>
      <c r="O296" s="169">
        <v>0.44</v>
      </c>
      <c r="P296" s="169">
        <v>0.44</v>
      </c>
      <c r="Q296" s="169">
        <v>0.45</v>
      </c>
      <c r="R296" s="169">
        <v>0.45</v>
      </c>
      <c r="S296" s="169">
        <v>0.46</v>
      </c>
      <c r="T296" s="169">
        <v>0.47</v>
      </c>
      <c r="U296" s="169">
        <v>0.46</v>
      </c>
      <c r="V296" s="169">
        <v>0.46</v>
      </c>
      <c r="W296" s="169">
        <v>0.45</v>
      </c>
      <c r="X296" s="169">
        <v>0.45</v>
      </c>
      <c r="Y296" s="169">
        <v>0.44</v>
      </c>
      <c r="Z296" s="169">
        <v>0.43</v>
      </c>
      <c r="AA296" s="169">
        <v>0.42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0.36</v>
      </c>
      <c r="F297" s="169">
        <v>0.36</v>
      </c>
      <c r="G297" s="169">
        <v>0.38</v>
      </c>
      <c r="H297" s="169">
        <v>0.37</v>
      </c>
      <c r="I297" s="169">
        <v>0.37</v>
      </c>
      <c r="J297" s="169">
        <v>0.35</v>
      </c>
      <c r="K297" s="169">
        <v>0.34</v>
      </c>
      <c r="L297" s="169">
        <v>0.32</v>
      </c>
      <c r="M297" s="169">
        <v>0.31</v>
      </c>
      <c r="N297" s="169">
        <v>0.30000000000000004</v>
      </c>
      <c r="O297" s="169">
        <v>0.32</v>
      </c>
      <c r="P297" s="169">
        <v>0.33</v>
      </c>
      <c r="Q297" s="169">
        <v>0.34</v>
      </c>
      <c r="R297" s="169">
        <v>0.33</v>
      </c>
      <c r="S297" s="169">
        <v>0.34</v>
      </c>
      <c r="T297" s="169">
        <v>0.32</v>
      </c>
      <c r="U297" s="169">
        <v>0.31</v>
      </c>
      <c r="V297" s="169">
        <v>0.28999999999999998</v>
      </c>
      <c r="W297" s="169">
        <v>0.27</v>
      </c>
      <c r="X297" s="169">
        <v>0.24</v>
      </c>
      <c r="Y297" s="169">
        <v>0.22</v>
      </c>
      <c r="Z297" s="169">
        <v>0.22</v>
      </c>
      <c r="AA297" s="169">
        <v>0.21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0.23</v>
      </c>
      <c r="F298" s="171">
        <v>0.23</v>
      </c>
      <c r="G298" s="171">
        <v>0.22</v>
      </c>
      <c r="H298" s="171">
        <v>0.21</v>
      </c>
      <c r="I298" s="171">
        <v>0.22</v>
      </c>
      <c r="J298" s="171">
        <v>0.21</v>
      </c>
      <c r="K298" s="171">
        <v>0.2</v>
      </c>
      <c r="L298" s="171">
        <v>0.19</v>
      </c>
      <c r="M298" s="171">
        <v>0.19</v>
      </c>
      <c r="N298" s="171">
        <v>0.19</v>
      </c>
      <c r="O298" s="171">
        <v>0.2</v>
      </c>
      <c r="P298" s="171">
        <v>0.2</v>
      </c>
      <c r="Q298" s="171">
        <v>0.21</v>
      </c>
      <c r="R298" s="171">
        <v>0.21</v>
      </c>
      <c r="S298" s="171">
        <v>0.23</v>
      </c>
      <c r="T298" s="171">
        <v>0.24</v>
      </c>
      <c r="U298" s="171">
        <v>0.25</v>
      </c>
      <c r="V298" s="171">
        <v>0.25</v>
      </c>
      <c r="W298" s="171">
        <v>0.23</v>
      </c>
      <c r="X298" s="171">
        <v>0.23</v>
      </c>
      <c r="Y298" s="171">
        <v>0.22</v>
      </c>
      <c r="Z298" s="171">
        <v>0.21</v>
      </c>
      <c r="AA298" s="171">
        <v>0.19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1056</v>
      </c>
      <c r="F304" s="179">
        <f>F244</f>
        <v>613</v>
      </c>
      <c r="G304" s="179">
        <f>G244</f>
        <v>443</v>
      </c>
      <c r="H304" s="291">
        <f t="shared" ref="H304:H308" si="101">F304/E304</f>
        <v>0.5804924242424242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1288</v>
      </c>
      <c r="F305" s="179">
        <f>J244</f>
        <v>567</v>
      </c>
      <c r="G305" s="179">
        <f>K244</f>
        <v>721</v>
      </c>
      <c r="H305" s="291">
        <f t="shared" si="101"/>
        <v>0.44021739130434784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10</v>
      </c>
      <c r="G306" s="179">
        <f>O244</f>
        <v>34</v>
      </c>
      <c r="H306" s="291">
        <f t="shared" si="101"/>
        <v>0.22727272727272727</v>
      </c>
      <c r="I306" s="291"/>
    </row>
    <row r="307" spans="1:14" ht="14.65" customHeight="1" x14ac:dyDescent="0.2">
      <c r="D307" s="178" t="s">
        <v>419</v>
      </c>
      <c r="E307" s="179">
        <f>Q244</f>
        <v>58</v>
      </c>
      <c r="F307" s="179">
        <f>R244</f>
        <v>9</v>
      </c>
      <c r="G307" s="179">
        <f>S244</f>
        <v>49</v>
      </c>
      <c r="H307" s="291">
        <f t="shared" si="101"/>
        <v>0.15517241379310345</v>
      </c>
      <c r="I307" s="291"/>
    </row>
    <row r="308" spans="1:14" ht="14.65" customHeight="1" x14ac:dyDescent="0.2">
      <c r="D308" s="180" t="s">
        <v>406</v>
      </c>
      <c r="E308" s="144">
        <f>SUM(E304:E307)</f>
        <v>2446</v>
      </c>
      <c r="F308" s="144">
        <f>SUM(F304:F307)</f>
        <v>1199</v>
      </c>
      <c r="G308" s="144">
        <f>SUM(G304:G307)</f>
        <v>1247</v>
      </c>
      <c r="H308" s="293">
        <f t="shared" si="101"/>
        <v>0.49018806214227312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613</v>
      </c>
      <c r="F311" s="179">
        <f>U244</f>
        <v>33</v>
      </c>
      <c r="G311" s="179">
        <v>61</v>
      </c>
      <c r="H311" s="295">
        <f t="shared" ref="H311:H314" si="103">E311+F311+G311</f>
        <v>707</v>
      </c>
      <c r="I311" s="295">
        <f>SUM(E311:H311)</f>
        <v>1414</v>
      </c>
      <c r="J311" s="4"/>
    </row>
    <row r="312" spans="1:14" ht="14.65" customHeight="1" x14ac:dyDescent="0.2">
      <c r="D312" s="178" t="s">
        <v>418</v>
      </c>
      <c r="E312" s="179">
        <f t="shared" si="102"/>
        <v>567</v>
      </c>
      <c r="F312" s="179">
        <f>V244</f>
        <v>233</v>
      </c>
      <c r="G312" s="179">
        <v>124</v>
      </c>
      <c r="H312" s="295">
        <f t="shared" si="103"/>
        <v>924</v>
      </c>
      <c r="I312" s="295"/>
    </row>
    <row r="313" spans="1:14" ht="14.65" customHeight="1" x14ac:dyDescent="0.2">
      <c r="D313" s="178" t="s">
        <v>412</v>
      </c>
      <c r="E313" s="179">
        <f t="shared" si="102"/>
        <v>10</v>
      </c>
      <c r="F313" s="179">
        <f>W244</f>
        <v>3</v>
      </c>
      <c r="G313" s="182">
        <v>1</v>
      </c>
      <c r="H313" s="295">
        <f t="shared" si="103"/>
        <v>14</v>
      </c>
      <c r="I313" s="295"/>
    </row>
    <row r="314" spans="1:14" ht="14.65" customHeight="1" x14ac:dyDescent="0.2">
      <c r="D314" s="178" t="s">
        <v>419</v>
      </c>
      <c r="E314" s="179">
        <f t="shared" si="102"/>
        <v>9</v>
      </c>
      <c r="F314" s="179">
        <f>X244</f>
        <v>16</v>
      </c>
      <c r="G314" s="182">
        <v>2</v>
      </c>
      <c r="H314" s="295">
        <f t="shared" si="103"/>
        <v>27</v>
      </c>
      <c r="I314" s="295"/>
    </row>
    <row r="315" spans="1:14" ht="14.65" customHeight="1" x14ac:dyDescent="0.2">
      <c r="D315" s="180" t="s">
        <v>406</v>
      </c>
      <c r="E315" s="183">
        <f>SUM(E311:E314)</f>
        <v>1199</v>
      </c>
      <c r="F315" s="183">
        <f>SUM(F311:F314)</f>
        <v>285</v>
      </c>
      <c r="G315" s="183">
        <f>SUM(G311:G314)</f>
        <v>188</v>
      </c>
      <c r="H315" s="296">
        <f>H311+H312+H313+H314</f>
        <v>1672</v>
      </c>
      <c r="I315" s="296">
        <f>F315+G315+H315</f>
        <v>2145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377</v>
      </c>
      <c r="F322" s="189">
        <v>282</v>
      </c>
      <c r="G322" s="189">
        <f t="shared" ref="G322:G324" si="105">SUM(E322:F322)</f>
        <v>659</v>
      </c>
      <c r="H322" s="190">
        <v>13</v>
      </c>
      <c r="I322" s="190">
        <v>49</v>
      </c>
      <c r="J322" s="190">
        <f t="shared" ref="J322:J323" si="106">SUM(H322:I322)</f>
        <v>62</v>
      </c>
      <c r="K322" s="191">
        <f t="shared" ref="K322:K323" si="107">M322-L322</f>
        <v>390</v>
      </c>
      <c r="L322" s="191">
        <f t="shared" ref="L322:L323" si="108">F322+I322</f>
        <v>331</v>
      </c>
      <c r="M322" s="192">
        <f t="shared" ref="M322:M323" si="109">H311+H313</f>
        <v>721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511</v>
      </c>
      <c r="F323" s="189">
        <v>314</v>
      </c>
      <c r="G323" s="189">
        <f t="shared" si="105"/>
        <v>825</v>
      </c>
      <c r="H323" s="190">
        <v>37</v>
      </c>
      <c r="I323" s="190">
        <v>89</v>
      </c>
      <c r="J323" s="190">
        <f t="shared" si="106"/>
        <v>126</v>
      </c>
      <c r="K323" s="191">
        <f t="shared" si="107"/>
        <v>548</v>
      </c>
      <c r="L323" s="191">
        <f t="shared" si="108"/>
        <v>403</v>
      </c>
      <c r="M323" s="192">
        <f t="shared" si="109"/>
        <v>951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888</v>
      </c>
      <c r="F324" s="194">
        <f>SUM(F322:F323)</f>
        <v>596</v>
      </c>
      <c r="G324" s="194">
        <f t="shared" si="105"/>
        <v>1484</v>
      </c>
      <c r="H324" s="195">
        <f t="shared" ref="H324:M324" si="110">SUM(H322:H323)</f>
        <v>50</v>
      </c>
      <c r="I324" s="195">
        <f t="shared" si="110"/>
        <v>138</v>
      </c>
      <c r="J324" s="195">
        <f t="shared" si="110"/>
        <v>188</v>
      </c>
      <c r="K324" s="196">
        <f t="shared" si="110"/>
        <v>938</v>
      </c>
      <c r="L324" s="196">
        <f t="shared" si="110"/>
        <v>734</v>
      </c>
      <c r="M324" s="197">
        <f t="shared" si="110"/>
        <v>1672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44096</v>
      </c>
      <c r="F328" s="199">
        <v>44097</v>
      </c>
      <c r="G328" s="199">
        <v>44098</v>
      </c>
      <c r="H328" s="199">
        <v>44099</v>
      </c>
      <c r="I328" s="199">
        <v>44100</v>
      </c>
      <c r="J328" s="199">
        <v>44101</v>
      </c>
      <c r="K328" s="199">
        <v>44102</v>
      </c>
      <c r="L328" s="199">
        <v>44103</v>
      </c>
      <c r="M328" s="199">
        <v>44104</v>
      </c>
      <c r="N328" s="199">
        <v>44105</v>
      </c>
      <c r="O328" s="199">
        <v>44106</v>
      </c>
      <c r="P328" s="199">
        <v>44107</v>
      </c>
      <c r="Q328" s="199">
        <v>44108</v>
      </c>
      <c r="R328" s="199">
        <v>44109</v>
      </c>
      <c r="S328" s="199">
        <v>44110</v>
      </c>
      <c r="T328" s="199">
        <v>44111</v>
      </c>
      <c r="U328" s="199">
        <v>44112</v>
      </c>
      <c r="V328" s="199">
        <v>44113</v>
      </c>
      <c r="W328" s="199">
        <v>44114</v>
      </c>
      <c r="X328" s="199">
        <v>44115</v>
      </c>
      <c r="Y328" s="199">
        <v>44116</v>
      </c>
      <c r="Z328" s="199">
        <v>44117</v>
      </c>
      <c r="AA328" s="199">
        <v>44118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922</v>
      </c>
      <c r="F329" s="201">
        <v>945</v>
      </c>
      <c r="G329" s="201">
        <v>935</v>
      </c>
      <c r="H329" s="201">
        <v>912</v>
      </c>
      <c r="I329" s="201">
        <v>888</v>
      </c>
      <c r="J329" s="201">
        <v>876</v>
      </c>
      <c r="K329" s="201">
        <v>892</v>
      </c>
      <c r="L329" s="201">
        <v>881</v>
      </c>
      <c r="M329" s="201">
        <v>893</v>
      </c>
      <c r="N329" s="201">
        <v>897</v>
      </c>
      <c r="O329" s="201">
        <v>851</v>
      </c>
      <c r="P329" s="201">
        <v>815</v>
      </c>
      <c r="Q329" s="201">
        <v>794</v>
      </c>
      <c r="R329" s="201">
        <v>795</v>
      </c>
      <c r="S329" s="201">
        <v>783</v>
      </c>
      <c r="T329" s="201">
        <v>820</v>
      </c>
      <c r="U329" s="201">
        <v>788</v>
      </c>
      <c r="V329" s="201">
        <v>774</v>
      </c>
      <c r="W329" s="201">
        <v>783</v>
      </c>
      <c r="X329" s="201">
        <v>763</v>
      </c>
      <c r="Y329" s="201">
        <v>751</v>
      </c>
      <c r="Z329" s="201">
        <v>768</v>
      </c>
      <c r="AA329" s="201">
        <v>721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1085</v>
      </c>
      <c r="F330" s="203">
        <v>1064</v>
      </c>
      <c r="G330" s="203">
        <v>1029</v>
      </c>
      <c r="H330" s="203">
        <v>1039</v>
      </c>
      <c r="I330" s="203">
        <v>1019</v>
      </c>
      <c r="J330" s="203">
        <v>1013</v>
      </c>
      <c r="K330" s="203">
        <v>1013</v>
      </c>
      <c r="L330" s="203">
        <v>1055</v>
      </c>
      <c r="M330" s="203">
        <v>1040</v>
      </c>
      <c r="N330" s="203">
        <v>1046</v>
      </c>
      <c r="O330" s="203">
        <v>969</v>
      </c>
      <c r="P330" s="203">
        <v>967</v>
      </c>
      <c r="Q330" s="203">
        <v>961</v>
      </c>
      <c r="R330" s="203">
        <v>926</v>
      </c>
      <c r="S330" s="203">
        <v>986</v>
      </c>
      <c r="T330" s="203">
        <v>998</v>
      </c>
      <c r="U330" s="203">
        <v>967</v>
      </c>
      <c r="V330" s="203">
        <v>982</v>
      </c>
      <c r="W330" s="203">
        <v>934</v>
      </c>
      <c r="X330" s="203">
        <v>918</v>
      </c>
      <c r="Y330" s="203">
        <v>933</v>
      </c>
      <c r="Z330" s="203">
        <v>927</v>
      </c>
      <c r="AA330" s="203">
        <v>951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2007</v>
      </c>
      <c r="F331" s="205">
        <f t="shared" si="111"/>
        <v>2009</v>
      </c>
      <c r="G331" s="205">
        <f t="shared" si="111"/>
        <v>1964</v>
      </c>
      <c r="H331" s="205">
        <f t="shared" si="111"/>
        <v>1951</v>
      </c>
      <c r="I331" s="205">
        <f t="shared" si="111"/>
        <v>1907</v>
      </c>
      <c r="J331" s="205">
        <f t="shared" si="111"/>
        <v>1889</v>
      </c>
      <c r="K331" s="205">
        <f t="shared" si="111"/>
        <v>1905</v>
      </c>
      <c r="L331" s="205">
        <f t="shared" si="111"/>
        <v>1936</v>
      </c>
      <c r="M331" s="205">
        <f t="shared" si="111"/>
        <v>1933</v>
      </c>
      <c r="N331" s="205">
        <f t="shared" si="111"/>
        <v>1943</v>
      </c>
      <c r="O331" s="205">
        <f t="shared" si="111"/>
        <v>1820</v>
      </c>
      <c r="P331" s="205">
        <f t="shared" si="111"/>
        <v>1782</v>
      </c>
      <c r="Q331" s="205">
        <f t="shared" si="111"/>
        <v>1755</v>
      </c>
      <c r="R331" s="205">
        <f t="shared" si="111"/>
        <v>1721</v>
      </c>
      <c r="S331" s="205">
        <f t="shared" si="111"/>
        <v>1769</v>
      </c>
      <c r="T331" s="205">
        <f t="shared" si="111"/>
        <v>1818</v>
      </c>
      <c r="U331" s="205">
        <f t="shared" si="111"/>
        <v>1755</v>
      </c>
      <c r="V331" s="205">
        <f t="shared" si="111"/>
        <v>1756</v>
      </c>
      <c r="W331" s="205">
        <f t="shared" si="111"/>
        <v>1717</v>
      </c>
      <c r="X331" s="205">
        <f t="shared" si="111"/>
        <v>1681</v>
      </c>
      <c r="Y331" s="205">
        <f t="shared" si="111"/>
        <v>1684</v>
      </c>
      <c r="Z331" s="205">
        <f t="shared" si="111"/>
        <v>1695</v>
      </c>
      <c r="AA331" s="205">
        <f t="shared" si="111"/>
        <v>1672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2906</v>
      </c>
      <c r="I335" s="318"/>
      <c r="J335" s="319">
        <f>H335/H341</f>
        <v>0.17397030651340997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3815</v>
      </c>
      <c r="U335" s="324"/>
      <c r="V335" s="325">
        <f>T335/T341</f>
        <v>0.16701689869538569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654</v>
      </c>
      <c r="I336" s="318"/>
      <c r="J336" s="319">
        <f>H336/H341</f>
        <v>3.915229885057471E-2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1130</v>
      </c>
      <c r="U336" s="324"/>
      <c r="V336" s="325">
        <f>T336/T341</f>
        <v>4.9470274056562472E-2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1.1973180076628352E-4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4.8156903948866125E-4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1.3133701076963489E-4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3562</v>
      </c>
      <c r="I339" s="318">
        <f>SUM(H339:H339)</f>
        <v>3562</v>
      </c>
      <c r="J339" s="319">
        <f>H339/H341</f>
        <v>0.21324233716475097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4959</v>
      </c>
      <c r="U339" s="324"/>
      <c r="V339" s="325">
        <f>T339/T341</f>
        <v>0.21710007880220647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13142</v>
      </c>
      <c r="I340" s="318"/>
      <c r="J340" s="319">
        <f>H340/H341</f>
        <v>0.78675766283524906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17883</v>
      </c>
      <c r="U340" s="324"/>
      <c r="V340" s="325">
        <f>T340/T341</f>
        <v>0.7828999211977935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16704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22842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7124</v>
      </c>
      <c r="I342" s="267">
        <f>SUM(I335:I339)</f>
        <v>3562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44096</v>
      </c>
      <c r="F345" s="199">
        <v>44097</v>
      </c>
      <c r="G345" s="199">
        <v>44098</v>
      </c>
      <c r="H345" s="199">
        <v>44099</v>
      </c>
      <c r="I345" s="199">
        <v>44100</v>
      </c>
      <c r="J345" s="207">
        <v>44101</v>
      </c>
      <c r="K345" s="207">
        <v>44102</v>
      </c>
      <c r="L345" s="207">
        <v>44103</v>
      </c>
      <c r="M345" s="207">
        <v>44104</v>
      </c>
      <c r="N345" s="207">
        <v>44105</v>
      </c>
      <c r="O345" s="207">
        <v>44106</v>
      </c>
      <c r="P345" s="207">
        <v>44107</v>
      </c>
      <c r="Q345" s="207">
        <v>44108</v>
      </c>
      <c r="R345" s="207">
        <v>44109</v>
      </c>
      <c r="S345" s="207">
        <v>44110</v>
      </c>
      <c r="T345" s="207">
        <v>44111</v>
      </c>
      <c r="U345" s="207">
        <v>44112</v>
      </c>
      <c r="V345" s="207">
        <v>44113</v>
      </c>
      <c r="W345" s="207">
        <v>44114</v>
      </c>
      <c r="X345" s="207">
        <v>44115</v>
      </c>
      <c r="Y345" s="207">
        <v>44116</v>
      </c>
      <c r="Z345" s="207">
        <v>44117</v>
      </c>
      <c r="AA345" s="207">
        <v>44118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922</v>
      </c>
      <c r="F346" s="201">
        <v>945</v>
      </c>
      <c r="G346" s="201">
        <v>935</v>
      </c>
      <c r="H346" s="201">
        <v>912</v>
      </c>
      <c r="I346" s="201">
        <v>888</v>
      </c>
      <c r="J346" s="209">
        <v>4439</v>
      </c>
      <c r="K346" s="209">
        <v>4464</v>
      </c>
      <c r="L346" s="209">
        <v>4468</v>
      </c>
      <c r="M346" s="209">
        <v>4504</v>
      </c>
      <c r="N346" s="209">
        <v>4532</v>
      </c>
      <c r="O346" s="209">
        <v>4555</v>
      </c>
      <c r="P346" s="209">
        <v>4586</v>
      </c>
      <c r="Q346" s="209">
        <v>4605</v>
      </c>
      <c r="R346" s="209">
        <v>4629</v>
      </c>
      <c r="S346" s="209">
        <v>4652</v>
      </c>
      <c r="T346" s="209">
        <v>4807</v>
      </c>
      <c r="U346" s="209">
        <v>4835</v>
      </c>
      <c r="V346" s="209">
        <v>4851</v>
      </c>
      <c r="W346" s="209">
        <v>4860</v>
      </c>
      <c r="X346" s="209">
        <v>4890</v>
      </c>
      <c r="Y346" s="209">
        <v>4913</v>
      </c>
      <c r="Z346" s="209">
        <v>4932</v>
      </c>
      <c r="AA346" s="209">
        <v>4959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1085</v>
      </c>
      <c r="F347" s="203">
        <v>1064</v>
      </c>
      <c r="G347" s="203">
        <v>1029</v>
      </c>
      <c r="H347" s="203">
        <v>1039</v>
      </c>
      <c r="I347" s="203">
        <v>1019</v>
      </c>
      <c r="J347" s="211">
        <v>15929</v>
      </c>
      <c r="K347" s="211">
        <v>15984</v>
      </c>
      <c r="L347" s="211">
        <v>15992</v>
      </c>
      <c r="M347" s="211">
        <v>16147</v>
      </c>
      <c r="N347" s="211">
        <v>16221</v>
      </c>
      <c r="O347" s="211">
        <v>16314</v>
      </c>
      <c r="P347" s="211">
        <v>16409</v>
      </c>
      <c r="Q347" s="211">
        <v>16488</v>
      </c>
      <c r="R347" s="211">
        <v>16554</v>
      </c>
      <c r="S347" s="211">
        <v>16624</v>
      </c>
      <c r="T347" s="211">
        <v>17401</v>
      </c>
      <c r="U347" s="211">
        <v>17615</v>
      </c>
      <c r="V347" s="211">
        <v>17586</v>
      </c>
      <c r="W347" s="211">
        <v>17652</v>
      </c>
      <c r="X347" s="211">
        <v>17726</v>
      </c>
      <c r="Y347" s="211">
        <v>17773</v>
      </c>
      <c r="Z347" s="211">
        <v>17820</v>
      </c>
      <c r="AA347" s="211">
        <v>17883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2007</v>
      </c>
      <c r="F348" s="205">
        <f t="shared" si="113"/>
        <v>2009</v>
      </c>
      <c r="G348" s="205">
        <f t="shared" si="113"/>
        <v>1964</v>
      </c>
      <c r="H348" s="205">
        <f t="shared" si="113"/>
        <v>1951</v>
      </c>
      <c r="I348" s="205">
        <f t="shared" si="113"/>
        <v>1907</v>
      </c>
      <c r="J348" s="213">
        <f t="shared" si="113"/>
        <v>20368</v>
      </c>
      <c r="K348" s="213">
        <f t="shared" si="113"/>
        <v>20448</v>
      </c>
      <c r="L348" s="213">
        <f t="shared" si="113"/>
        <v>20460</v>
      </c>
      <c r="M348" s="213">
        <f t="shared" si="113"/>
        <v>20651</v>
      </c>
      <c r="N348" s="213">
        <f t="shared" si="113"/>
        <v>20753</v>
      </c>
      <c r="O348" s="213">
        <f t="shared" si="113"/>
        <v>20869</v>
      </c>
      <c r="P348" s="213">
        <f t="shared" si="113"/>
        <v>20995</v>
      </c>
      <c r="Q348" s="213">
        <f t="shared" si="113"/>
        <v>21093</v>
      </c>
      <c r="R348" s="213">
        <f t="shared" si="113"/>
        <v>21183</v>
      </c>
      <c r="S348" s="213">
        <f t="shared" si="113"/>
        <v>21276</v>
      </c>
      <c r="T348" s="213">
        <f t="shared" si="113"/>
        <v>22208</v>
      </c>
      <c r="U348" s="213">
        <f t="shared" si="113"/>
        <v>22450</v>
      </c>
      <c r="V348" s="213">
        <f t="shared" si="113"/>
        <v>22437</v>
      </c>
      <c r="W348" s="213">
        <f t="shared" si="113"/>
        <v>22512</v>
      </c>
      <c r="X348" s="213">
        <f t="shared" si="113"/>
        <v>22616</v>
      </c>
      <c r="Y348" s="213">
        <f t="shared" si="113"/>
        <v>22686</v>
      </c>
      <c r="Z348" s="213">
        <f t="shared" si="113"/>
        <v>22752</v>
      </c>
      <c r="AA348" s="213">
        <f t="shared" si="113"/>
        <v>22842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9916</v>
      </c>
      <c r="L371" s="361"/>
      <c r="M371" s="361"/>
      <c r="N371" s="361"/>
      <c r="O371" s="361"/>
      <c r="P371" s="362">
        <f>K371/K379</f>
        <v>0.5936302681992337</v>
      </c>
      <c r="Q371" s="362"/>
      <c r="R371" s="362"/>
      <c r="S371" s="362">
        <f t="shared" ref="S371:S379" si="114">SUM(P371:R371)</f>
        <v>0.5936302681992337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2038</v>
      </c>
      <c r="L372" s="361"/>
      <c r="M372" s="361"/>
      <c r="N372" s="361"/>
      <c r="O372" s="361"/>
      <c r="P372" s="362">
        <f>K372/K379</f>
        <v>0.12200670498084291</v>
      </c>
      <c r="Q372" s="362"/>
      <c r="R372" s="362"/>
      <c r="S372" s="362">
        <f t="shared" si="114"/>
        <v>0.12200670498084291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1173</v>
      </c>
      <c r="L373" s="361"/>
      <c r="M373" s="361"/>
      <c r="N373" s="361"/>
      <c r="O373" s="361"/>
      <c r="P373" s="362">
        <f>K373/K379</f>
        <v>7.022270114942529E-2</v>
      </c>
      <c r="Q373" s="362"/>
      <c r="R373" s="362"/>
      <c r="S373" s="362">
        <f t="shared" si="114"/>
        <v>7.022270114942529E-2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892</v>
      </c>
      <c r="L374" s="361"/>
      <c r="M374" s="361"/>
      <c r="N374" s="361"/>
      <c r="O374" s="361"/>
      <c r="P374" s="362">
        <f>K374/K379</f>
        <v>5.3400383141762452E-2</v>
      </c>
      <c r="Q374" s="362"/>
      <c r="R374" s="362"/>
      <c r="S374" s="362">
        <f t="shared" si="114"/>
        <v>5.3400383141762452E-2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752</v>
      </c>
      <c r="L375" s="361"/>
      <c r="M375" s="361"/>
      <c r="N375" s="361"/>
      <c r="O375" s="361"/>
      <c r="P375" s="362">
        <f>K375/K379</f>
        <v>4.5019157088122604E-2</v>
      </c>
      <c r="Q375" s="362"/>
      <c r="R375" s="362"/>
      <c r="S375" s="362">
        <f t="shared" si="114"/>
        <v>4.5019157088122604E-2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627</v>
      </c>
      <c r="L376" s="361"/>
      <c r="M376" s="361"/>
      <c r="N376" s="361"/>
      <c r="O376" s="361"/>
      <c r="P376" s="362">
        <f>K376/K379</f>
        <v>3.7535919540229883E-2</v>
      </c>
      <c r="Q376" s="362"/>
      <c r="R376" s="362"/>
      <c r="S376" s="362">
        <f t="shared" si="114"/>
        <v>3.7535919540229883E-2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418+199+115+87+83+85</f>
        <v>987</v>
      </c>
      <c r="L377" s="361"/>
      <c r="M377" s="361"/>
      <c r="N377" s="361"/>
      <c r="O377" s="361"/>
      <c r="P377" s="362">
        <f>K377/K379</f>
        <v>5.9087643678160919E-2</v>
      </c>
      <c r="Q377" s="362"/>
      <c r="R377" s="362"/>
      <c r="S377" s="362">
        <f t="shared" si="114"/>
        <v>5.9087643678160919E-2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16704-16385</f>
        <v>319</v>
      </c>
      <c r="L378" s="361"/>
      <c r="M378" s="361"/>
      <c r="N378" s="361"/>
      <c r="O378" s="361"/>
      <c r="P378" s="362">
        <f>K378/K379</f>
        <v>1.9097222222222224E-2</v>
      </c>
      <c r="Q378" s="362"/>
      <c r="R378" s="362"/>
      <c r="S378" s="362">
        <f t="shared" si="114"/>
        <v>1.9097222222222224E-2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16704</v>
      </c>
      <c r="L379" s="364"/>
      <c r="M379" s="364"/>
      <c r="N379" s="364"/>
      <c r="O379" s="364">
        <f>SUM(K379:N379)</f>
        <v>16704</v>
      </c>
      <c r="P379" s="365">
        <f>SUM(P371:P378)</f>
        <v>0.99999999999999989</v>
      </c>
      <c r="Q379" s="365"/>
      <c r="R379" s="365"/>
      <c r="S379" s="365">
        <f t="shared" si="114"/>
        <v>0.99999999999999989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&amp;C&amp;A</oddHeader>
    <oddFooter>&amp;CPágina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250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44119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15</v>
      </c>
      <c r="G13" s="30">
        <f t="shared" ref="G13:G14" si="0">E13-F13</f>
        <v>5</v>
      </c>
      <c r="H13" s="31">
        <f t="shared" ref="H13:H14" si="1">F13/E13</f>
        <v>0.75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7</v>
      </c>
      <c r="G14" s="30">
        <f t="shared" si="0"/>
        <v>1</v>
      </c>
      <c r="H14" s="31">
        <f t="shared" si="1"/>
        <v>0.875</v>
      </c>
      <c r="I14" s="30">
        <v>10</v>
      </c>
      <c r="J14" s="29">
        <v>8</v>
      </c>
      <c r="K14" s="30">
        <f t="shared" si="2"/>
        <v>2</v>
      </c>
      <c r="L14" s="32">
        <f t="shared" si="3"/>
        <v>0.8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5</v>
      </c>
      <c r="K16" s="30">
        <f t="shared" ref="K16:K17" si="6">I16-J16</f>
        <v>0</v>
      </c>
      <c r="L16" s="32">
        <f t="shared" ref="L16:L17" si="7">J16/I16</f>
        <v>1</v>
      </c>
      <c r="M16" s="40"/>
      <c r="N16" s="37"/>
      <c r="O16" s="35"/>
      <c r="P16" s="31"/>
      <c r="Q16" s="40"/>
      <c r="R16" s="29"/>
      <c r="S16" s="30"/>
      <c r="T16" s="32"/>
      <c r="U16" s="37"/>
      <c r="V16" s="37">
        <v>1</v>
      </c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28</v>
      </c>
      <c r="G17" s="30">
        <f t="shared" si="4"/>
        <v>32</v>
      </c>
      <c r="H17" s="31">
        <f t="shared" si="5"/>
        <v>0.46666666666666667</v>
      </c>
      <c r="I17" s="30">
        <v>70</v>
      </c>
      <c r="J17" s="29">
        <v>45</v>
      </c>
      <c r="K17" s="30">
        <f t="shared" si="6"/>
        <v>25</v>
      </c>
      <c r="L17" s="32">
        <f t="shared" si="7"/>
        <v>0.6428571428571429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42</v>
      </c>
      <c r="G19" s="30">
        <f>E19-F19</f>
        <v>9</v>
      </c>
      <c r="H19" s="31">
        <f>F19/E19</f>
        <v>0.82352941176470584</v>
      </c>
      <c r="I19" s="30">
        <v>73</v>
      </c>
      <c r="J19" s="29">
        <v>62</v>
      </c>
      <c r="K19" s="30">
        <f>I19-J19</f>
        <v>11</v>
      </c>
      <c r="L19" s="32">
        <f>J19/I19</f>
        <v>0.84931506849315064</v>
      </c>
      <c r="M19" s="40">
        <v>5</v>
      </c>
      <c r="N19" s="37">
        <v>3</v>
      </c>
      <c r="O19" s="35">
        <f t="shared" ref="O19:O20" si="8">M19-N19</f>
        <v>2</v>
      </c>
      <c r="P19" s="31">
        <f t="shared" ref="P19:P20" si="9">N19/M19</f>
        <v>0.6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3</v>
      </c>
      <c r="O20" s="35">
        <f t="shared" si="8"/>
        <v>2</v>
      </c>
      <c r="P20" s="31">
        <f t="shared" si="9"/>
        <v>0.6</v>
      </c>
      <c r="Q20" s="40">
        <v>10</v>
      </c>
      <c r="R20" s="29">
        <v>3</v>
      </c>
      <c r="S20" s="30">
        <f>Q20-R20</f>
        <v>7</v>
      </c>
      <c r="T20" s="32">
        <f>R20/Q20</f>
        <v>0.3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5</v>
      </c>
      <c r="G22" s="30">
        <f>E22-F22</f>
        <v>0</v>
      </c>
      <c r="H22" s="31">
        <f>F22/E22</f>
        <v>1</v>
      </c>
      <c r="I22" s="30">
        <v>8</v>
      </c>
      <c r="J22" s="29">
        <v>0</v>
      </c>
      <c r="K22" s="30">
        <f>I22-J22</f>
        <v>8</v>
      </c>
      <c r="L22" s="32">
        <f>J22/I22</f>
        <v>0</v>
      </c>
      <c r="M22" s="40"/>
      <c r="N22" s="37"/>
      <c r="O22" s="35"/>
      <c r="P22" s="31"/>
      <c r="Q22" s="40"/>
      <c r="R22" s="29"/>
      <c r="S22" s="30"/>
      <c r="T22" s="32"/>
      <c r="U22" s="37">
        <v>1</v>
      </c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28</v>
      </c>
      <c r="G24" s="30">
        <f t="shared" ref="G24:G25" si="10">E24-F24</f>
        <v>5</v>
      </c>
      <c r="H24" s="31">
        <f t="shared" ref="H24:H25" si="11">F24/E24</f>
        <v>0.84848484848484851</v>
      </c>
      <c r="I24" s="30">
        <v>48</v>
      </c>
      <c r="J24" s="29">
        <v>40</v>
      </c>
      <c r="K24" s="30">
        <f t="shared" ref="K24:K25" si="12">I24-J24</f>
        <v>8</v>
      </c>
      <c r="L24" s="32">
        <f t="shared" ref="L24:L25" si="13">J24/I24</f>
        <v>0.83333333333333337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4</v>
      </c>
      <c r="S24" s="30">
        <f>Q24-R24</f>
        <v>6</v>
      </c>
      <c r="T24" s="32">
        <f>R24/Q24</f>
        <v>0.4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49</v>
      </c>
      <c r="G25" s="30">
        <f t="shared" si="10"/>
        <v>3</v>
      </c>
      <c r="H25" s="31">
        <f t="shared" si="11"/>
        <v>0.94230769230769229</v>
      </c>
      <c r="I25" s="41">
        <v>90</v>
      </c>
      <c r="J25" s="42">
        <v>72</v>
      </c>
      <c r="K25" s="30">
        <f t="shared" si="12"/>
        <v>18</v>
      </c>
      <c r="L25" s="32">
        <f t="shared" si="13"/>
        <v>0.8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8</v>
      </c>
      <c r="K27" s="30">
        <f>I27-J27</f>
        <v>0</v>
      </c>
      <c r="L27" s="32">
        <f>J27/I27</f>
        <v>1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20</v>
      </c>
      <c r="G29" s="30">
        <f t="shared" ref="G29:G30" si="14">E29-F29</f>
        <v>18</v>
      </c>
      <c r="H29" s="31">
        <f t="shared" ref="H29:H30" si="15">F29/E29</f>
        <v>0.52631578947368418</v>
      </c>
      <c r="I29" s="30">
        <v>15</v>
      </c>
      <c r="J29" s="29">
        <v>14</v>
      </c>
      <c r="K29" s="30">
        <f>I29-J29</f>
        <v>1</v>
      </c>
      <c r="L29" s="32">
        <f>J29/I29</f>
        <v>0.93333333333333335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/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3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6</v>
      </c>
      <c r="G34" s="30">
        <f t="shared" ref="G34:G35" si="16">E34-F34</f>
        <v>2</v>
      </c>
      <c r="H34" s="31">
        <f t="shared" ref="H34:H35" si="17">F34/E34</f>
        <v>0.75</v>
      </c>
      <c r="I34" s="30">
        <v>10</v>
      </c>
      <c r="J34" s="29">
        <v>8</v>
      </c>
      <c r="K34" s="30">
        <f t="shared" ref="K34:K35" si="18">I34-J34</f>
        <v>2</v>
      </c>
      <c r="L34" s="32">
        <f t="shared" ref="L34:L35" si="19">J34/I34</f>
        <v>0.8</v>
      </c>
      <c r="M34" s="40"/>
      <c r="N34" s="37"/>
      <c r="O34" s="35"/>
      <c r="P34" s="31"/>
      <c r="Q34" s="40"/>
      <c r="R34" s="29"/>
      <c r="S34" s="30"/>
      <c r="T34" s="32"/>
      <c r="U34" s="37">
        <v>1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110</v>
      </c>
      <c r="G35" s="30">
        <f t="shared" si="16"/>
        <v>15</v>
      </c>
      <c r="H35" s="31">
        <f t="shared" si="17"/>
        <v>0.88</v>
      </c>
      <c r="I35" s="30">
        <v>212</v>
      </c>
      <c r="J35" s="29">
        <v>47</v>
      </c>
      <c r="K35" s="30">
        <f t="shared" si="18"/>
        <v>165</v>
      </c>
      <c r="L35" s="32">
        <f t="shared" si="19"/>
        <v>0.22169811320754718</v>
      </c>
      <c r="M35" s="40"/>
      <c r="N35" s="37"/>
      <c r="O35" s="35"/>
      <c r="P35" s="31"/>
      <c r="Q35" s="40"/>
      <c r="R35" s="29"/>
      <c r="S35" s="30"/>
      <c r="T35" s="32"/>
      <c r="U35" s="37">
        <v>5</v>
      </c>
      <c r="V35" s="37">
        <v>9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2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/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5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20</v>
      </c>
      <c r="G50" s="30">
        <f>E50-F50</f>
        <v>10</v>
      </c>
      <c r="H50" s="31">
        <f>F50/E50</f>
        <v>0.66666666666666663</v>
      </c>
      <c r="I50" s="30">
        <v>34</v>
      </c>
      <c r="J50" s="29">
        <v>22</v>
      </c>
      <c r="K50" s="30">
        <f>I50-J50</f>
        <v>12</v>
      </c>
      <c r="L50" s="32">
        <f>J50/I50</f>
        <v>0.6470588235294118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2</v>
      </c>
      <c r="K65" s="30">
        <f>I65-J65</f>
        <v>2</v>
      </c>
      <c r="L65" s="32">
        <f>J65/I65</f>
        <v>0.5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2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9</v>
      </c>
      <c r="K67" s="30">
        <f>I67-J67</f>
        <v>51</v>
      </c>
      <c r="L67" s="32">
        <f>J67/I67</f>
        <v>0.15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3</v>
      </c>
      <c r="K71" s="30">
        <f>I71-J71</f>
        <v>17</v>
      </c>
      <c r="L71" s="32">
        <f>J71/I71</f>
        <v>0.15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0</v>
      </c>
      <c r="G73" s="30">
        <f t="shared" ref="G73:G74" si="20">E73-F73</f>
        <v>4</v>
      </c>
      <c r="H73" s="31">
        <f t="shared" ref="H73:H74" si="21">F73/E73</f>
        <v>0</v>
      </c>
      <c r="I73" s="30">
        <v>8</v>
      </c>
      <c r="J73" s="29">
        <v>0</v>
      </c>
      <c r="K73" s="30">
        <f t="shared" ref="K73:K74" si="22">I73-J73</f>
        <v>8</v>
      </c>
      <c r="L73" s="32">
        <f t="shared" ref="L73:L74" si="23">J73/I73</f>
        <v>0</v>
      </c>
      <c r="M73" s="40"/>
      <c r="N73" s="37"/>
      <c r="O73" s="35"/>
      <c r="P73" s="31"/>
      <c r="Q73" s="40"/>
      <c r="R73" s="29"/>
      <c r="S73" s="30"/>
      <c r="T73" s="32"/>
      <c r="U73" s="37"/>
      <c r="V73" s="37">
        <v>1</v>
      </c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1</v>
      </c>
      <c r="G74" s="30">
        <f t="shared" si="20"/>
        <v>1</v>
      </c>
      <c r="H74" s="31">
        <f t="shared" si="21"/>
        <v>0.5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>
        <v>1</v>
      </c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9</v>
      </c>
      <c r="G80" s="30">
        <f t="shared" ref="G80:G84" si="24">E80-F80</f>
        <v>11</v>
      </c>
      <c r="H80" s="31">
        <f t="shared" ref="H80:H84" si="25">F80/E80</f>
        <v>0.45</v>
      </c>
      <c r="I80" s="30">
        <v>20</v>
      </c>
      <c r="J80" s="29">
        <v>7</v>
      </c>
      <c r="K80" s="30">
        <f t="shared" ref="K80:K84" si="26">I80-J80</f>
        <v>13</v>
      </c>
      <c r="L80" s="32">
        <f t="shared" ref="L80:L84" si="27">J80/I80</f>
        <v>0.35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4</v>
      </c>
      <c r="K81" s="30">
        <f t="shared" si="26"/>
        <v>2</v>
      </c>
      <c r="L81" s="32">
        <f t="shared" si="27"/>
        <v>0.66666666666666663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378</v>
      </c>
      <c r="G82" s="45">
        <f t="shared" si="24"/>
        <v>148</v>
      </c>
      <c r="H82" s="10">
        <f t="shared" si="25"/>
        <v>0.71863117870722437</v>
      </c>
      <c r="I82" s="9">
        <f>SUM(I10:I81)</f>
        <v>715</v>
      </c>
      <c r="J82" s="9">
        <f>SUM(J10:J81)</f>
        <v>356</v>
      </c>
      <c r="K82" s="9">
        <f t="shared" si="26"/>
        <v>359</v>
      </c>
      <c r="L82" s="46">
        <f t="shared" si="27"/>
        <v>0.49790209790209788</v>
      </c>
      <c r="M82" s="45">
        <f>SUM(M10:M81)</f>
        <v>16</v>
      </c>
      <c r="N82" s="45">
        <f>SUM(N10:N81)</f>
        <v>6</v>
      </c>
      <c r="O82" s="47">
        <f t="shared" ref="O82:O83" si="30">M82-N82</f>
        <v>10</v>
      </c>
      <c r="P82" s="10">
        <f t="shared" ref="P82:P83" si="31">N82/M82</f>
        <v>0.375</v>
      </c>
      <c r="Q82" s="45">
        <f>SUM(Q10:Q81)</f>
        <v>22</v>
      </c>
      <c r="R82" s="45">
        <f>SUM(R10:R81)</f>
        <v>7</v>
      </c>
      <c r="S82" s="9">
        <f t="shared" si="28"/>
        <v>15</v>
      </c>
      <c r="T82" s="46">
        <f t="shared" si="29"/>
        <v>0.31818181818181818</v>
      </c>
      <c r="U82" s="45">
        <f>SUM(U10:U81)</f>
        <v>8</v>
      </c>
      <c r="V82" s="45">
        <f>SUM(V10:V81)</f>
        <v>31</v>
      </c>
      <c r="W82" s="45">
        <f>SUM(W10:W81)</f>
        <v>1</v>
      </c>
      <c r="X82" s="48">
        <f>SUM(X10:X81)</f>
        <v>13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0</v>
      </c>
      <c r="G83" s="54">
        <f t="shared" si="24"/>
        <v>3</v>
      </c>
      <c r="H83" s="55">
        <f t="shared" si="25"/>
        <v>0</v>
      </c>
      <c r="I83" s="54">
        <v>6</v>
      </c>
      <c r="J83" s="53">
        <v>2</v>
      </c>
      <c r="K83" s="56">
        <f t="shared" si="26"/>
        <v>4</v>
      </c>
      <c r="L83" s="57">
        <f t="shared" si="27"/>
        <v>0.33333333333333331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>
        <v>1</v>
      </c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12</v>
      </c>
      <c r="J84" s="61">
        <v>3</v>
      </c>
      <c r="K84" s="64">
        <f t="shared" si="26"/>
        <v>9</v>
      </c>
      <c r="L84" s="65">
        <f t="shared" si="27"/>
        <v>0.25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5</v>
      </c>
      <c r="K87" s="64">
        <f>I87-J87</f>
        <v>15</v>
      </c>
      <c r="L87" s="65">
        <f>J87/I87</f>
        <v>0.25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2</v>
      </c>
      <c r="G89" s="62">
        <f>E89-F89</f>
        <v>8</v>
      </c>
      <c r="H89" s="63">
        <f>F89/E89</f>
        <v>0.2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6</v>
      </c>
      <c r="G100" s="62">
        <f>E100-F100</f>
        <v>4</v>
      </c>
      <c r="H100" s="63">
        <f>F100/E100</f>
        <v>0.6</v>
      </c>
      <c r="I100" s="62">
        <v>10</v>
      </c>
      <c r="J100" s="61">
        <v>6</v>
      </c>
      <c r="K100" s="64">
        <f>I100-J100</f>
        <v>4</v>
      </c>
      <c r="L100" s="65">
        <f>J100/I100</f>
        <v>0.6</v>
      </c>
      <c r="M100" s="62"/>
      <c r="N100" s="61"/>
      <c r="O100" s="64"/>
      <c r="P100" s="63"/>
      <c r="Q100" s="62"/>
      <c r="R100" s="61"/>
      <c r="S100" s="64"/>
      <c r="T100" s="65"/>
      <c r="U100" s="66">
        <v>1</v>
      </c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2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1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26</v>
      </c>
      <c r="G106" s="62">
        <f>E106-F106</f>
        <v>4</v>
      </c>
      <c r="H106" s="63">
        <f>F106/E106</f>
        <v>0.8666666666666667</v>
      </c>
      <c r="I106" s="62">
        <v>52</v>
      </c>
      <c r="J106" s="61">
        <v>27</v>
      </c>
      <c r="K106" s="64">
        <f>I106-J106</f>
        <v>25</v>
      </c>
      <c r="L106" s="65">
        <f>J106/I106</f>
        <v>0.51923076923076927</v>
      </c>
      <c r="M106" s="62"/>
      <c r="N106" s="61"/>
      <c r="O106" s="64"/>
      <c r="P106" s="63"/>
      <c r="Q106" s="62"/>
      <c r="R106" s="61"/>
      <c r="S106" s="64"/>
      <c r="T106" s="65"/>
      <c r="U106" s="66">
        <v>7</v>
      </c>
      <c r="V106" s="61">
        <v>20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>
        <v>7</v>
      </c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12</v>
      </c>
      <c r="G109" s="62">
        <f t="shared" ref="G109:G111" si="32">E109-F109</f>
        <v>18</v>
      </c>
      <c r="H109" s="63">
        <f t="shared" ref="H109:H111" si="33">F109/E109</f>
        <v>0.4</v>
      </c>
      <c r="I109" s="62">
        <v>27</v>
      </c>
      <c r="J109" s="61">
        <v>15</v>
      </c>
      <c r="K109" s="64">
        <f t="shared" ref="K109:K111" si="34">I109-J109</f>
        <v>12</v>
      </c>
      <c r="L109" s="65">
        <f t="shared" ref="L109:L111" si="35">J109/I109</f>
        <v>0.55555555555555558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>
        <v>1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11</v>
      </c>
      <c r="G110" s="62">
        <f t="shared" si="32"/>
        <v>3</v>
      </c>
      <c r="H110" s="63">
        <f t="shared" si="33"/>
        <v>0.7857142857142857</v>
      </c>
      <c r="I110" s="62">
        <v>28</v>
      </c>
      <c r="J110" s="61">
        <v>6</v>
      </c>
      <c r="K110" s="64">
        <f t="shared" si="34"/>
        <v>22</v>
      </c>
      <c r="L110" s="65">
        <f t="shared" si="35"/>
        <v>0.21428571428571427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>
        <v>1</v>
      </c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1</v>
      </c>
      <c r="W121" s="61"/>
      <c r="X121" s="67">
        <v>1</v>
      </c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/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7</v>
      </c>
      <c r="G128" s="62">
        <f t="shared" ref="G128:G129" si="36">E128-F128</f>
        <v>7</v>
      </c>
      <c r="H128" s="63">
        <f t="shared" ref="H128:H129" si="37">F128/E128</f>
        <v>0.5</v>
      </c>
      <c r="I128" s="62">
        <v>14</v>
      </c>
      <c r="J128" s="61">
        <v>3</v>
      </c>
      <c r="K128" s="64">
        <f>I128-J128</f>
        <v>11</v>
      </c>
      <c r="L128" s="65">
        <f>J128/I128</f>
        <v>0.21428571428571427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12</v>
      </c>
      <c r="G129" s="62">
        <f t="shared" si="36"/>
        <v>12</v>
      </c>
      <c r="H129" s="63">
        <f t="shared" si="37"/>
        <v>0.5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>
        <v>1</v>
      </c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>
        <v>1</v>
      </c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152</v>
      </c>
      <c r="F137" s="70">
        <f>SUM(F83:F136)</f>
        <v>81</v>
      </c>
      <c r="G137" s="70">
        <f t="shared" ref="G137:G138" si="38">E137-F137</f>
        <v>71</v>
      </c>
      <c r="H137" s="71">
        <f t="shared" ref="H137:H138" si="39">F137/E137</f>
        <v>0.53289473684210531</v>
      </c>
      <c r="I137" s="70">
        <f>SUM(I83:I136)</f>
        <v>180</v>
      </c>
      <c r="J137" s="70">
        <f>SUM(J83:J136)</f>
        <v>68</v>
      </c>
      <c r="K137" s="72">
        <f t="shared" ref="K137:K138" si="40">I137-J137</f>
        <v>112</v>
      </c>
      <c r="L137" s="73">
        <f t="shared" ref="L137:L138" si="41">J137/I137</f>
        <v>0.37777777777777777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15</v>
      </c>
      <c r="V137" s="70">
        <f>SUM(V83:V136)</f>
        <v>44</v>
      </c>
      <c r="W137" s="70">
        <f>SUM(W83:W136)</f>
        <v>0</v>
      </c>
      <c r="X137" s="74">
        <f>SUM(X83:X136)</f>
        <v>3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11</v>
      </c>
      <c r="G138" s="78">
        <f t="shared" si="38"/>
        <v>4</v>
      </c>
      <c r="H138" s="79">
        <f t="shared" si="39"/>
        <v>0.73333333333333328</v>
      </c>
      <c r="I138" s="78">
        <v>10</v>
      </c>
      <c r="J138" s="77">
        <v>3</v>
      </c>
      <c r="K138" s="80">
        <f t="shared" si="40"/>
        <v>7</v>
      </c>
      <c r="L138" s="81">
        <f t="shared" si="41"/>
        <v>0.3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0</v>
      </c>
      <c r="K141" s="89">
        <f>I141-J141</f>
        <v>5</v>
      </c>
      <c r="L141" s="90">
        <f>J141/I141</f>
        <v>0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2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1</v>
      </c>
      <c r="G147" s="87">
        <f t="shared" ref="G147:G148" si="42">E147-F147</f>
        <v>9</v>
      </c>
      <c r="H147" s="88">
        <f t="shared" ref="H147:H148" si="43">F147/E147</f>
        <v>0.1</v>
      </c>
      <c r="I147" s="87">
        <v>10</v>
      </c>
      <c r="J147" s="83">
        <v>5</v>
      </c>
      <c r="K147" s="89">
        <f t="shared" ref="K147:K148" si="44">I147-J147</f>
        <v>5</v>
      </c>
      <c r="L147" s="90">
        <f t="shared" ref="L147:L148" si="45">J147/I147</f>
        <v>0.5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2</v>
      </c>
      <c r="G157" s="87">
        <f t="shared" ref="G157:G158" si="46">E157-F157</f>
        <v>4</v>
      </c>
      <c r="H157" s="88">
        <f t="shared" ref="H157:H158" si="47">F157/E157</f>
        <v>0.33333333333333331</v>
      </c>
      <c r="I157" s="87">
        <v>6</v>
      </c>
      <c r="J157" s="83">
        <v>2</v>
      </c>
      <c r="K157" s="89">
        <f t="shared" ref="K157:K158" si="48">I157-J157</f>
        <v>4</v>
      </c>
      <c r="L157" s="90">
        <f t="shared" ref="L157:L158" si="49">J157/I157</f>
        <v>0.33333333333333331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0</v>
      </c>
      <c r="G158" s="87">
        <f t="shared" si="46"/>
        <v>10</v>
      </c>
      <c r="H158" s="88">
        <f t="shared" si="47"/>
        <v>0</v>
      </c>
      <c r="I158" s="87">
        <v>10</v>
      </c>
      <c r="J158" s="83">
        <v>3</v>
      </c>
      <c r="K158" s="89">
        <f t="shared" si="48"/>
        <v>7</v>
      </c>
      <c r="L158" s="90">
        <f t="shared" si="49"/>
        <v>0.3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2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4</v>
      </c>
      <c r="G170" s="87">
        <f t="shared" ref="G170:G173" si="50">E170-F170</f>
        <v>6</v>
      </c>
      <c r="H170" s="88">
        <f t="shared" ref="H170:H173" si="51">F170/E170</f>
        <v>0.4</v>
      </c>
      <c r="I170" s="87">
        <v>5</v>
      </c>
      <c r="J170" s="83">
        <v>2</v>
      </c>
      <c r="K170" s="89">
        <f t="shared" ref="K170:K172" si="52">I170-J170</f>
        <v>3</v>
      </c>
      <c r="L170" s="90">
        <f t="shared" ref="L170:L172" si="53">J170/I170</f>
        <v>0.4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>
        <v>1</v>
      </c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12</v>
      </c>
      <c r="G171" s="87">
        <f t="shared" si="50"/>
        <v>13</v>
      </c>
      <c r="H171" s="88">
        <f t="shared" si="51"/>
        <v>0.48</v>
      </c>
      <c r="I171" s="87">
        <v>20</v>
      </c>
      <c r="J171" s="83">
        <v>6</v>
      </c>
      <c r="K171" s="89">
        <f t="shared" si="52"/>
        <v>14</v>
      </c>
      <c r="L171" s="90">
        <f t="shared" si="53"/>
        <v>0.3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9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8</v>
      </c>
      <c r="G172" s="87">
        <f t="shared" si="50"/>
        <v>2</v>
      </c>
      <c r="H172" s="88">
        <f t="shared" si="51"/>
        <v>0.8</v>
      </c>
      <c r="I172" s="87">
        <v>10</v>
      </c>
      <c r="J172" s="83">
        <v>10</v>
      </c>
      <c r="K172" s="89">
        <f t="shared" si="52"/>
        <v>0</v>
      </c>
      <c r="L172" s="90">
        <f t="shared" si="53"/>
        <v>1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/>
      <c r="V172" s="83">
        <v>4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7</v>
      </c>
      <c r="G173" s="87">
        <f t="shared" si="50"/>
        <v>3</v>
      </c>
      <c r="H173" s="88">
        <f t="shared" si="51"/>
        <v>0.7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14</v>
      </c>
      <c r="G176" s="87">
        <f>E176-F176</f>
        <v>6</v>
      </c>
      <c r="H176" s="88">
        <f>F176/E176</f>
        <v>0.7</v>
      </c>
      <c r="I176" s="87">
        <v>20</v>
      </c>
      <c r="J176" s="83">
        <v>14</v>
      </c>
      <c r="K176" s="89">
        <f>I176-J176</f>
        <v>6</v>
      </c>
      <c r="L176" s="90">
        <f>J176/I176</f>
        <v>0.7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7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>
        <v>1</v>
      </c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3</v>
      </c>
      <c r="G179" s="87">
        <f>E179-F179</f>
        <v>9</v>
      </c>
      <c r="H179" s="88">
        <f>F179/E179</f>
        <v>0.25</v>
      </c>
      <c r="I179" s="87">
        <v>12</v>
      </c>
      <c r="J179" s="83">
        <v>8</v>
      </c>
      <c r="K179" s="89">
        <f>I179-J179</f>
        <v>4</v>
      </c>
      <c r="L179" s="90">
        <f>J179/I179</f>
        <v>0.66666666666666663</v>
      </c>
      <c r="M179" s="87">
        <v>2</v>
      </c>
      <c r="N179" s="83">
        <v>1</v>
      </c>
      <c r="O179" s="89">
        <f>M179-N179</f>
        <v>1</v>
      </c>
      <c r="P179" s="88">
        <f>N179/M179</f>
        <v>0.5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2</v>
      </c>
      <c r="V179" s="83">
        <v>3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68</v>
      </c>
      <c r="G181" s="45">
        <f t="shared" ref="G181:G182" si="54">E181-F181</f>
        <v>80</v>
      </c>
      <c r="H181" s="10">
        <f t="shared" ref="H181:H182" si="55">F181/E181</f>
        <v>0.45945945945945948</v>
      </c>
      <c r="I181" s="45">
        <f>SUM(I138:I180)</f>
        <v>113</v>
      </c>
      <c r="J181" s="45">
        <f>SUM(J138:J180)</f>
        <v>55</v>
      </c>
      <c r="K181" s="9">
        <f t="shared" ref="K181:K182" si="56">I181-J181</f>
        <v>58</v>
      </c>
      <c r="L181" s="46">
        <f t="shared" ref="L181:L182" si="57">J181/I181</f>
        <v>0.48672566371681414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1</v>
      </c>
      <c r="S181" s="9">
        <f>Q181-R181</f>
        <v>19</v>
      </c>
      <c r="T181" s="46">
        <f>R181/Q181</f>
        <v>0.05</v>
      </c>
      <c r="U181" s="44">
        <f>SUM(U138:U180)</f>
        <v>5</v>
      </c>
      <c r="V181" s="45">
        <f>SUM(V138:V180)</f>
        <v>36</v>
      </c>
      <c r="W181" s="45">
        <f>SUM(W138:W180)</f>
        <v>2</v>
      </c>
      <c r="X181" s="48">
        <f>SUM(X138:X180)</f>
        <v>0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6</v>
      </c>
      <c r="G182" s="96">
        <f t="shared" si="54"/>
        <v>24</v>
      </c>
      <c r="H182" s="97">
        <f t="shared" si="55"/>
        <v>0.2</v>
      </c>
      <c r="I182" s="96">
        <v>40</v>
      </c>
      <c r="J182" s="95">
        <v>2</v>
      </c>
      <c r="K182" s="98">
        <f t="shared" si="56"/>
        <v>38</v>
      </c>
      <c r="L182" s="99">
        <f t="shared" si="57"/>
        <v>0.05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72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4</v>
      </c>
      <c r="G186" s="100">
        <f>E186-F186</f>
        <v>9</v>
      </c>
      <c r="H186" s="103">
        <f>F186/E186</f>
        <v>0.30769230769230771</v>
      </c>
      <c r="I186" s="100">
        <v>20</v>
      </c>
      <c r="J186" s="101">
        <v>9</v>
      </c>
      <c r="K186" s="102">
        <f>I186-J186</f>
        <v>11</v>
      </c>
      <c r="L186" s="104">
        <f>J186/I186</f>
        <v>0.45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4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>
        <v>1</v>
      </c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11</v>
      </c>
      <c r="G191" s="100">
        <f t="shared" ref="G191:G192" si="58">E191-F191</f>
        <v>39</v>
      </c>
      <c r="H191" s="103">
        <f t="shared" ref="H191:H192" si="59">F191/E191</f>
        <v>0.22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38</v>
      </c>
      <c r="G192" s="100">
        <f t="shared" si="58"/>
        <v>28</v>
      </c>
      <c r="H192" s="103">
        <f t="shared" si="59"/>
        <v>0.5757575757575758</v>
      </c>
      <c r="I192" s="100">
        <v>96</v>
      </c>
      <c r="J192" s="101">
        <v>60</v>
      </c>
      <c r="K192" s="102">
        <f>I192-J192</f>
        <v>36</v>
      </c>
      <c r="L192" s="104">
        <f>J192/I192</f>
        <v>0.625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30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>
        <v>1</v>
      </c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2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/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1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8</v>
      </c>
      <c r="G216" s="100">
        <f>E216-F216</f>
        <v>2</v>
      </c>
      <c r="H216" s="103">
        <f>F216/E216</f>
        <v>0.8</v>
      </c>
      <c r="I216" s="100">
        <v>10</v>
      </c>
      <c r="J216" s="101">
        <v>4</v>
      </c>
      <c r="K216" s="102">
        <f>I216-J216</f>
        <v>6</v>
      </c>
      <c r="L216" s="104">
        <f>J216/I216</f>
        <v>0.4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3</v>
      </c>
      <c r="K218" s="102">
        <f>I218-J218</f>
        <v>7</v>
      </c>
      <c r="L218" s="104">
        <f>J218/I218</f>
        <v>0.3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>
        <v>1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/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2</v>
      </c>
      <c r="G226" s="100">
        <f>E226-F226</f>
        <v>8</v>
      </c>
      <c r="H226" s="103">
        <f>F226/E226</f>
        <v>0.2</v>
      </c>
      <c r="I226" s="100">
        <v>9</v>
      </c>
      <c r="J226" s="101">
        <v>1</v>
      </c>
      <c r="K226" s="102">
        <f>I226-J226</f>
        <v>8</v>
      </c>
      <c r="L226" s="104">
        <f>J226/I226</f>
        <v>0.1111111111111111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3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4</v>
      </c>
      <c r="G235" s="100">
        <f t="shared" ref="G235:G237" si="60">E235-F235</f>
        <v>16</v>
      </c>
      <c r="H235" s="103">
        <f t="shared" ref="H235:H237" si="61">F235/E235</f>
        <v>0.2</v>
      </c>
      <c r="I235" s="100">
        <v>60</v>
      </c>
      <c r="J235" s="101">
        <v>5</v>
      </c>
      <c r="K235" s="102">
        <f t="shared" ref="K235:K237" si="62">I235-J235</f>
        <v>55</v>
      </c>
      <c r="L235" s="104">
        <f t="shared" ref="L235:L237" si="63">J235/I235</f>
        <v>8.3333333333333329E-2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1</v>
      </c>
      <c r="G237" s="100">
        <f t="shared" si="60"/>
        <v>1</v>
      </c>
      <c r="H237" s="103">
        <f t="shared" si="61"/>
        <v>0.5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>
        <v>1</v>
      </c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75</v>
      </c>
      <c r="G243" s="45">
        <f>E243-F243</f>
        <v>131</v>
      </c>
      <c r="H243" s="10">
        <f t="shared" ref="H243:H244" si="64">F243/E243</f>
        <v>0.36407766990291263</v>
      </c>
      <c r="I243" s="45">
        <f>SUM(I182:I242)</f>
        <v>263</v>
      </c>
      <c r="J243" s="45">
        <f>SUM(J182:J242)</f>
        <v>84</v>
      </c>
      <c r="K243" s="45">
        <f>I243-J243</f>
        <v>179</v>
      </c>
      <c r="L243" s="46">
        <f t="shared" ref="L243:L244" si="65">J243/I243</f>
        <v>0.3193916349809886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5</v>
      </c>
      <c r="V243" s="45">
        <f>SUM(V182:V242)</f>
        <v>122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1032</v>
      </c>
      <c r="F244" s="108">
        <f>F82+F137+F181+F243</f>
        <v>602</v>
      </c>
      <c r="G244" s="108">
        <f>G82+G137+G181+G243</f>
        <v>430</v>
      </c>
      <c r="H244" s="109">
        <f t="shared" si="64"/>
        <v>0.58333333333333337</v>
      </c>
      <c r="I244" s="108">
        <f>I82+I137+I181+I243</f>
        <v>1271</v>
      </c>
      <c r="J244" s="108">
        <f>J82+J137+J181+J243</f>
        <v>563</v>
      </c>
      <c r="K244" s="108">
        <f>K82+K137+K181+K243</f>
        <v>708</v>
      </c>
      <c r="L244" s="110">
        <f t="shared" si="65"/>
        <v>0.44295830055074742</v>
      </c>
      <c r="M244" s="108">
        <f>M82+M137+M181+M243</f>
        <v>44</v>
      </c>
      <c r="N244" s="108">
        <f>N82+N137+N181+N243</f>
        <v>9</v>
      </c>
      <c r="O244" s="108">
        <f>O82+O137+O181+O243</f>
        <v>35</v>
      </c>
      <c r="P244" s="109">
        <f t="shared" si="66"/>
        <v>0.20454545454545456</v>
      </c>
      <c r="Q244" s="108">
        <f>Q82+Q137+Q181+Q243</f>
        <v>58</v>
      </c>
      <c r="R244" s="108">
        <f>R82+R137+R181+R243</f>
        <v>8</v>
      </c>
      <c r="S244" s="108">
        <f>S82+S137+S181+S243</f>
        <v>50</v>
      </c>
      <c r="T244" s="110">
        <f t="shared" si="67"/>
        <v>0.13793103448275862</v>
      </c>
      <c r="U244" s="107">
        <f>U82+U137+U181+U243</f>
        <v>33</v>
      </c>
      <c r="V244" s="108">
        <f>V82+V137+V181+V243</f>
        <v>233</v>
      </c>
      <c r="W244" s="108">
        <f>W82+W137+W181+W243</f>
        <v>3</v>
      </c>
      <c r="X244" s="111">
        <f>X82+X137+X181+X243</f>
        <v>16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498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526</v>
      </c>
      <c r="F256" s="117">
        <f>F82</f>
        <v>378</v>
      </c>
      <c r="G256" s="116">
        <f>G82</f>
        <v>148</v>
      </c>
      <c r="H256" s="118">
        <f t="shared" ref="H256:H257" si="68">F256/E256</f>
        <v>0.71863117870722437</v>
      </c>
      <c r="I256" s="116">
        <f t="shared" ref="I256:O256" si="69">(I82)</f>
        <v>715</v>
      </c>
      <c r="J256" s="117">
        <f t="shared" si="69"/>
        <v>356</v>
      </c>
      <c r="K256" s="116">
        <f t="shared" si="69"/>
        <v>359</v>
      </c>
      <c r="L256" s="118">
        <f t="shared" si="69"/>
        <v>0.49790209790209788</v>
      </c>
      <c r="M256" s="116">
        <f t="shared" si="69"/>
        <v>16</v>
      </c>
      <c r="N256" s="117">
        <f t="shared" si="69"/>
        <v>6</v>
      </c>
      <c r="O256" s="116">
        <f t="shared" si="69"/>
        <v>10</v>
      </c>
      <c r="P256" s="118">
        <f t="shared" ref="P256:X256" si="70">P82</f>
        <v>0.375</v>
      </c>
      <c r="Q256" s="116">
        <f t="shared" si="70"/>
        <v>22</v>
      </c>
      <c r="R256" s="117">
        <f t="shared" si="70"/>
        <v>7</v>
      </c>
      <c r="S256" s="116">
        <f t="shared" si="70"/>
        <v>15</v>
      </c>
      <c r="T256" s="118">
        <f t="shared" si="70"/>
        <v>0.31818181818181818</v>
      </c>
      <c r="U256" s="119">
        <f t="shared" si="70"/>
        <v>8</v>
      </c>
      <c r="V256" s="119">
        <f t="shared" si="70"/>
        <v>31</v>
      </c>
      <c r="W256" s="119">
        <f t="shared" si="70"/>
        <v>1</v>
      </c>
      <c r="X256" s="120">
        <f t="shared" si="70"/>
        <v>13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152</v>
      </c>
      <c r="F257" s="122">
        <f>F137</f>
        <v>81</v>
      </c>
      <c r="G257" s="121">
        <f>G137</f>
        <v>71</v>
      </c>
      <c r="H257" s="123">
        <f t="shared" si="68"/>
        <v>0.53289473684210531</v>
      </c>
      <c r="I257" s="121">
        <f>I137</f>
        <v>180</v>
      </c>
      <c r="J257" s="122">
        <f>J137</f>
        <v>68</v>
      </c>
      <c r="K257" s="121">
        <f>K137</f>
        <v>112</v>
      </c>
      <c r="L257" s="123">
        <f>L137</f>
        <v>0.37777777777777777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2</v>
      </c>
      <c r="R257" s="122">
        <f t="shared" si="71"/>
        <v>0</v>
      </c>
      <c r="S257" s="121">
        <f t="shared" si="71"/>
        <v>2</v>
      </c>
      <c r="T257" s="123">
        <f t="shared" si="71"/>
        <v>0</v>
      </c>
      <c r="U257" s="122">
        <f t="shared" si="71"/>
        <v>15</v>
      </c>
      <c r="V257" s="122">
        <f t="shared" si="71"/>
        <v>44</v>
      </c>
      <c r="W257" s="122">
        <f t="shared" si="71"/>
        <v>0</v>
      </c>
      <c r="X257" s="124">
        <f t="shared" si="71"/>
        <v>3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68</v>
      </c>
      <c r="G258" s="125">
        <f t="shared" si="72"/>
        <v>80</v>
      </c>
      <c r="H258" s="127">
        <f t="shared" si="72"/>
        <v>0.45945945945945948</v>
      </c>
      <c r="I258" s="125">
        <f t="shared" si="72"/>
        <v>113</v>
      </c>
      <c r="J258" s="126">
        <f t="shared" si="72"/>
        <v>55</v>
      </c>
      <c r="K258" s="125">
        <f t="shared" si="72"/>
        <v>58</v>
      </c>
      <c r="L258" s="127">
        <f t="shared" si="72"/>
        <v>0.48672566371681414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1</v>
      </c>
      <c r="S258" s="125">
        <f t="shared" si="72"/>
        <v>19</v>
      </c>
      <c r="T258" s="127">
        <f t="shared" si="72"/>
        <v>0.05</v>
      </c>
      <c r="U258" s="128">
        <f t="shared" si="72"/>
        <v>5</v>
      </c>
      <c r="V258" s="128">
        <f t="shared" si="72"/>
        <v>36</v>
      </c>
      <c r="W258" s="128">
        <f t="shared" si="72"/>
        <v>2</v>
      </c>
      <c r="X258" s="129">
        <f t="shared" si="72"/>
        <v>0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75</v>
      </c>
      <c r="G259" s="130">
        <f t="shared" ref="G259:G260" si="75">G243</f>
        <v>131</v>
      </c>
      <c r="H259" s="132">
        <f t="shared" ref="H259:H260" si="76">H243</f>
        <v>0.36407766990291263</v>
      </c>
      <c r="I259" s="130">
        <f t="shared" ref="I259:I260" si="77">I243</f>
        <v>263</v>
      </c>
      <c r="J259" s="131">
        <f t="shared" ref="J259:J260" si="78">J243</f>
        <v>84</v>
      </c>
      <c r="K259" s="130">
        <f t="shared" ref="K259:K260" si="79">K243</f>
        <v>179</v>
      </c>
      <c r="L259" s="132">
        <f t="shared" ref="L259:L260" si="80">L243</f>
        <v>0.3193916349809886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5</v>
      </c>
      <c r="V259" s="131">
        <f t="shared" ref="V259:V260" si="90">V243</f>
        <v>122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1032</v>
      </c>
      <c r="F260" s="134">
        <f t="shared" si="74"/>
        <v>602</v>
      </c>
      <c r="G260" s="134">
        <f t="shared" si="75"/>
        <v>430</v>
      </c>
      <c r="H260" s="135">
        <f t="shared" si="76"/>
        <v>0.58333333333333337</v>
      </c>
      <c r="I260" s="134">
        <f t="shared" si="77"/>
        <v>1271</v>
      </c>
      <c r="J260" s="134">
        <f t="shared" si="78"/>
        <v>563</v>
      </c>
      <c r="K260" s="134">
        <f t="shared" si="79"/>
        <v>708</v>
      </c>
      <c r="L260" s="135">
        <f t="shared" si="80"/>
        <v>0.44295830055074742</v>
      </c>
      <c r="M260" s="134">
        <f t="shared" si="81"/>
        <v>44</v>
      </c>
      <c r="N260" s="134">
        <f t="shared" si="82"/>
        <v>9</v>
      </c>
      <c r="O260" s="134">
        <f t="shared" si="83"/>
        <v>35</v>
      </c>
      <c r="P260" s="135">
        <f t="shared" si="84"/>
        <v>0.20454545454545456</v>
      </c>
      <c r="Q260" s="134">
        <f t="shared" si="85"/>
        <v>58</v>
      </c>
      <c r="R260" s="134">
        <f t="shared" si="86"/>
        <v>8</v>
      </c>
      <c r="S260" s="134">
        <f t="shared" si="87"/>
        <v>50</v>
      </c>
      <c r="T260" s="135">
        <f t="shared" si="88"/>
        <v>0.13793103448275862</v>
      </c>
      <c r="U260" s="134">
        <f t="shared" si="89"/>
        <v>33</v>
      </c>
      <c r="V260" s="134">
        <f t="shared" si="90"/>
        <v>233</v>
      </c>
      <c r="W260" s="134">
        <f t="shared" si="91"/>
        <v>3</v>
      </c>
      <c r="X260" s="136">
        <f t="shared" si="92"/>
        <v>16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542</v>
      </c>
      <c r="F268" s="117">
        <f t="shared" ref="F268:F272" si="94">F256+N256</f>
        <v>384</v>
      </c>
      <c r="G268" s="116">
        <f t="shared" ref="G268:G272" si="95">G256+O256</f>
        <v>158</v>
      </c>
      <c r="H268" s="118">
        <f t="shared" ref="H268:H272" si="96">F268/E268</f>
        <v>0.70848708487084866</v>
      </c>
      <c r="I268" s="116">
        <f t="shared" ref="I268:I272" si="97">I256+Q256</f>
        <v>737</v>
      </c>
      <c r="J268" s="117">
        <f t="shared" ref="J268:J272" si="98">J256+R256</f>
        <v>363</v>
      </c>
      <c r="K268" s="116">
        <f t="shared" ref="K268:K272" si="99">K256+S256</f>
        <v>374</v>
      </c>
      <c r="L268" s="137">
        <f t="shared" ref="L268:L272" si="100">J268/I268</f>
        <v>0.4925373134328358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154</v>
      </c>
      <c r="F269" s="139">
        <f t="shared" si="94"/>
        <v>82</v>
      </c>
      <c r="G269" s="138">
        <f t="shared" si="95"/>
        <v>72</v>
      </c>
      <c r="H269" s="140">
        <f t="shared" si="96"/>
        <v>0.53246753246753242</v>
      </c>
      <c r="I269" s="138">
        <f t="shared" si="97"/>
        <v>182</v>
      </c>
      <c r="J269" s="139">
        <f t="shared" si="98"/>
        <v>68</v>
      </c>
      <c r="K269" s="138">
        <f t="shared" si="99"/>
        <v>114</v>
      </c>
      <c r="L269" s="141">
        <f t="shared" si="100"/>
        <v>0.37362637362637363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69</v>
      </c>
      <c r="G270" s="125">
        <f t="shared" si="95"/>
        <v>90</v>
      </c>
      <c r="H270" s="127">
        <f t="shared" si="96"/>
        <v>0.43396226415094341</v>
      </c>
      <c r="I270" s="125">
        <f t="shared" si="97"/>
        <v>133</v>
      </c>
      <c r="J270" s="126">
        <f t="shared" si="98"/>
        <v>56</v>
      </c>
      <c r="K270" s="125">
        <f t="shared" si="99"/>
        <v>77</v>
      </c>
      <c r="L270" s="142">
        <f t="shared" si="100"/>
        <v>0.42105263157894735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76</v>
      </c>
      <c r="G271" s="130">
        <f t="shared" si="95"/>
        <v>145</v>
      </c>
      <c r="H271" s="132">
        <f t="shared" si="96"/>
        <v>0.34389140271493213</v>
      </c>
      <c r="I271" s="130">
        <f t="shared" si="97"/>
        <v>277</v>
      </c>
      <c r="J271" s="131">
        <f t="shared" si="98"/>
        <v>84</v>
      </c>
      <c r="K271" s="130">
        <f t="shared" si="99"/>
        <v>193</v>
      </c>
      <c r="L271" s="143">
        <f t="shared" si="100"/>
        <v>0.30324909747292417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1076</v>
      </c>
      <c r="F272" s="134">
        <f t="shared" si="94"/>
        <v>611</v>
      </c>
      <c r="G272" s="144">
        <f t="shared" si="95"/>
        <v>465</v>
      </c>
      <c r="H272" s="145">
        <f t="shared" si="96"/>
        <v>0.56784386617100369</v>
      </c>
      <c r="I272" s="144">
        <f t="shared" si="97"/>
        <v>1329</v>
      </c>
      <c r="J272" s="134">
        <f t="shared" si="98"/>
        <v>571</v>
      </c>
      <c r="K272" s="144">
        <f t="shared" si="99"/>
        <v>758</v>
      </c>
      <c r="L272" s="146">
        <f t="shared" si="100"/>
        <v>0.42964635063957862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44097</v>
      </c>
      <c r="F278" s="149">
        <v>44098</v>
      </c>
      <c r="G278" s="149">
        <v>44099</v>
      </c>
      <c r="H278" s="149">
        <v>44100</v>
      </c>
      <c r="I278" s="149">
        <v>44101</v>
      </c>
      <c r="J278" s="149">
        <v>44102</v>
      </c>
      <c r="K278" s="149">
        <v>44103</v>
      </c>
      <c r="L278" s="149">
        <v>44104</v>
      </c>
      <c r="M278" s="149">
        <v>44105</v>
      </c>
      <c r="N278" s="149">
        <v>44106</v>
      </c>
      <c r="O278" s="149">
        <v>44107</v>
      </c>
      <c r="P278" s="149">
        <v>44108</v>
      </c>
      <c r="Q278" s="149">
        <v>44109</v>
      </c>
      <c r="R278" s="149">
        <v>44110</v>
      </c>
      <c r="S278" s="149">
        <v>44111</v>
      </c>
      <c r="T278" s="149">
        <v>44112</v>
      </c>
      <c r="U278" s="149">
        <v>44113</v>
      </c>
      <c r="V278" s="149">
        <v>44114</v>
      </c>
      <c r="W278" s="149">
        <v>44115</v>
      </c>
      <c r="X278" s="149">
        <v>44116</v>
      </c>
      <c r="Y278" s="149">
        <v>44117</v>
      </c>
      <c r="Z278" s="149">
        <v>44118</v>
      </c>
      <c r="AA278" s="149">
        <v>44119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0.82</v>
      </c>
      <c r="F279" s="151">
        <v>0.81</v>
      </c>
      <c r="G279" s="151">
        <v>0.8</v>
      </c>
      <c r="H279" s="151">
        <v>0.8</v>
      </c>
      <c r="I279" s="151">
        <v>0.79</v>
      </c>
      <c r="J279" s="151">
        <v>0.79</v>
      </c>
      <c r="K279" s="151">
        <v>0.79</v>
      </c>
      <c r="L279" s="151">
        <v>0.8</v>
      </c>
      <c r="M279" s="151">
        <v>0.8</v>
      </c>
      <c r="N279" s="151">
        <v>0.8</v>
      </c>
      <c r="O279" s="151">
        <v>0.79</v>
      </c>
      <c r="P279" s="151">
        <v>0.79</v>
      </c>
      <c r="Q279" s="151">
        <v>0.78</v>
      </c>
      <c r="R279" s="151">
        <v>0.77</v>
      </c>
      <c r="S279" s="151">
        <v>0.76</v>
      </c>
      <c r="T279" s="151">
        <v>0.75</v>
      </c>
      <c r="U279" s="151">
        <v>0.74</v>
      </c>
      <c r="V279" s="151">
        <v>0.73</v>
      </c>
      <c r="W279" s="151">
        <v>0.73</v>
      </c>
      <c r="X279" s="151">
        <v>0.72</v>
      </c>
      <c r="Y279" s="151">
        <v>0.72</v>
      </c>
      <c r="Z279" s="151">
        <v>0.72</v>
      </c>
      <c r="AA279" s="151">
        <v>0.71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0.51</v>
      </c>
      <c r="F280" s="153">
        <v>0.5</v>
      </c>
      <c r="G280" s="153">
        <v>0.49</v>
      </c>
      <c r="H280" s="153">
        <v>0.49</v>
      </c>
      <c r="I280" s="153">
        <v>0.49</v>
      </c>
      <c r="J280" s="153">
        <v>0.49</v>
      </c>
      <c r="K280" s="153">
        <v>0.48</v>
      </c>
      <c r="L280" s="153">
        <v>0.48</v>
      </c>
      <c r="M280" s="153">
        <v>0.49</v>
      </c>
      <c r="N280" s="153">
        <v>0.49</v>
      </c>
      <c r="O280" s="153">
        <v>0.49</v>
      </c>
      <c r="P280" s="153">
        <v>0.48</v>
      </c>
      <c r="Q280" s="153">
        <v>0.47</v>
      </c>
      <c r="R280" s="153">
        <v>0.47</v>
      </c>
      <c r="S280" s="153">
        <v>0.46</v>
      </c>
      <c r="T280" s="153">
        <v>0.46</v>
      </c>
      <c r="U280" s="153">
        <v>0.46</v>
      </c>
      <c r="V280" s="153">
        <v>0.46</v>
      </c>
      <c r="W280" s="153">
        <v>0.46</v>
      </c>
      <c r="X280" s="153">
        <v>0.46</v>
      </c>
      <c r="Y280" s="153">
        <v>0.45</v>
      </c>
      <c r="Z280" s="153">
        <v>0.45</v>
      </c>
      <c r="AA280" s="153">
        <v>0.46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0.64</v>
      </c>
      <c r="F281" s="153">
        <v>0.67</v>
      </c>
      <c r="G281" s="153">
        <v>0.68</v>
      </c>
      <c r="H281" s="153">
        <v>0.7</v>
      </c>
      <c r="I281" s="153">
        <v>0.69</v>
      </c>
      <c r="J281" s="153">
        <v>0.68</v>
      </c>
      <c r="K281" s="153">
        <v>0.63</v>
      </c>
      <c r="L281" s="153">
        <v>0.59</v>
      </c>
      <c r="M281" s="153">
        <v>0.60000000000000009</v>
      </c>
      <c r="N281" s="153">
        <v>0.63</v>
      </c>
      <c r="O281" s="153">
        <v>0.64</v>
      </c>
      <c r="P281" s="153">
        <v>0.66</v>
      </c>
      <c r="Q281" s="153">
        <v>0.63</v>
      </c>
      <c r="R281" s="153">
        <v>0.65</v>
      </c>
      <c r="S281" s="153">
        <v>0.63</v>
      </c>
      <c r="T281" s="153">
        <v>0.61</v>
      </c>
      <c r="U281" s="153">
        <v>0.57000000000000006</v>
      </c>
      <c r="V281" s="153">
        <v>0.54</v>
      </c>
      <c r="W281" s="153">
        <v>0.46</v>
      </c>
      <c r="X281" s="153">
        <v>0.45</v>
      </c>
      <c r="Y281" s="153">
        <v>0.44</v>
      </c>
      <c r="Z281" s="153">
        <v>0.43</v>
      </c>
      <c r="AA281" s="153">
        <v>0.41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0.4</v>
      </c>
      <c r="F282" s="155">
        <v>0.36</v>
      </c>
      <c r="G282" s="155">
        <v>0.35</v>
      </c>
      <c r="H282" s="155">
        <v>0.34</v>
      </c>
      <c r="I282" s="155">
        <v>0.34</v>
      </c>
      <c r="J282" s="155">
        <v>0.36</v>
      </c>
      <c r="K282" s="155">
        <v>0.34</v>
      </c>
      <c r="L282" s="155">
        <v>0.36</v>
      </c>
      <c r="M282" s="155">
        <v>0.37</v>
      </c>
      <c r="N282" s="155">
        <v>0.4</v>
      </c>
      <c r="O282" s="155">
        <v>0.4</v>
      </c>
      <c r="P282" s="155">
        <v>0.4</v>
      </c>
      <c r="Q282" s="155">
        <v>0.38</v>
      </c>
      <c r="R282" s="155">
        <v>0.4</v>
      </c>
      <c r="S282" s="155">
        <v>0.42</v>
      </c>
      <c r="T282" s="155">
        <v>0.44</v>
      </c>
      <c r="U282" s="155">
        <v>0.44</v>
      </c>
      <c r="V282" s="155">
        <v>0.4</v>
      </c>
      <c r="W282" s="155">
        <v>0.42</v>
      </c>
      <c r="X282" s="155">
        <v>0.45</v>
      </c>
      <c r="Y282" s="155">
        <v>0.44</v>
      </c>
      <c r="Z282" s="155">
        <v>0.42</v>
      </c>
      <c r="AA282" s="155">
        <v>0.4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0.65</v>
      </c>
      <c r="F283" s="157">
        <v>0.64</v>
      </c>
      <c r="G283" s="157">
        <v>0.63</v>
      </c>
      <c r="H283" s="157">
        <v>0.63</v>
      </c>
      <c r="I283" s="157">
        <v>0.62</v>
      </c>
      <c r="J283" s="157">
        <v>0.61</v>
      </c>
      <c r="K283" s="157">
        <v>0.61</v>
      </c>
      <c r="L283" s="157">
        <v>0.61</v>
      </c>
      <c r="M283" s="157">
        <v>0.61</v>
      </c>
      <c r="N283" s="157">
        <v>0.60000000000000009</v>
      </c>
      <c r="O283" s="157">
        <v>0.60000000000000009</v>
      </c>
      <c r="P283" s="157">
        <v>0.59</v>
      </c>
      <c r="Q283" s="157">
        <v>0.59</v>
      </c>
      <c r="R283" s="157">
        <v>0.57999999999999996</v>
      </c>
      <c r="S283" s="157">
        <v>0.57999999999999996</v>
      </c>
      <c r="T283" s="157">
        <v>0.57999999999999996</v>
      </c>
      <c r="U283" s="157">
        <v>0.57000000000000006</v>
      </c>
      <c r="V283" s="157">
        <v>0.57999999999999996</v>
      </c>
      <c r="W283" s="157">
        <v>0.57000000000000006</v>
      </c>
      <c r="X283" s="157">
        <v>0.57000000000000006</v>
      </c>
      <c r="Y283" s="157">
        <v>0.57000000000000006</v>
      </c>
      <c r="Z283" s="157">
        <v>0.56000000000000005</v>
      </c>
      <c r="AA283" s="157">
        <v>0.55000000000000004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0.46</v>
      </c>
      <c r="F284" s="157">
        <v>0.46</v>
      </c>
      <c r="G284" s="157">
        <v>0.46</v>
      </c>
      <c r="H284" s="157">
        <v>0.48</v>
      </c>
      <c r="I284" s="157">
        <v>0.49</v>
      </c>
      <c r="J284" s="157">
        <v>0.49</v>
      </c>
      <c r="K284" s="157">
        <v>0.49</v>
      </c>
      <c r="L284" s="157">
        <v>0.5</v>
      </c>
      <c r="M284" s="157">
        <v>0.5</v>
      </c>
      <c r="N284" s="157">
        <v>0.5</v>
      </c>
      <c r="O284" s="157">
        <v>0.5</v>
      </c>
      <c r="P284" s="157">
        <v>0.5</v>
      </c>
      <c r="Q284" s="157">
        <v>0.49</v>
      </c>
      <c r="R284" s="157">
        <v>0.49</v>
      </c>
      <c r="S284" s="157">
        <v>0.49</v>
      </c>
      <c r="T284" s="157">
        <v>0.47</v>
      </c>
      <c r="U284" s="157">
        <v>0.46</v>
      </c>
      <c r="V284" s="157">
        <v>0.43</v>
      </c>
      <c r="W284" s="157">
        <v>0.42</v>
      </c>
      <c r="X284" s="157">
        <v>0.41</v>
      </c>
      <c r="Y284" s="157">
        <v>0.41</v>
      </c>
      <c r="Z284" s="157">
        <v>0.4</v>
      </c>
      <c r="AA284" s="157">
        <v>0.4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0.21</v>
      </c>
      <c r="F285" s="157">
        <v>0.28999999999999998</v>
      </c>
      <c r="G285" s="157">
        <v>0.36</v>
      </c>
      <c r="H285" s="157">
        <v>0.43</v>
      </c>
      <c r="I285" s="157">
        <v>0.43</v>
      </c>
      <c r="J285" s="157">
        <v>0.5</v>
      </c>
      <c r="K285" s="157">
        <v>0.5</v>
      </c>
      <c r="L285" s="157">
        <v>0.5</v>
      </c>
      <c r="M285" s="157">
        <v>0.5</v>
      </c>
      <c r="N285" s="157">
        <v>0.5</v>
      </c>
      <c r="O285" s="157">
        <v>0.5</v>
      </c>
      <c r="P285" s="157">
        <v>0.5</v>
      </c>
      <c r="Q285" s="157">
        <v>0.5</v>
      </c>
      <c r="R285" s="157">
        <v>0.43</v>
      </c>
      <c r="S285" s="157">
        <v>0.36</v>
      </c>
      <c r="T285" s="157">
        <v>0.36</v>
      </c>
      <c r="U285" s="157">
        <v>0.36</v>
      </c>
      <c r="V285" s="157">
        <v>0.36</v>
      </c>
      <c r="W285" s="157">
        <v>0.36</v>
      </c>
      <c r="X285" s="157">
        <v>0.36</v>
      </c>
      <c r="Y285" s="157">
        <v>0.43</v>
      </c>
      <c r="Z285" s="157">
        <v>0.5</v>
      </c>
      <c r="AA285" s="157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0.1</v>
      </c>
      <c r="F286" s="157">
        <v>0.14000000000000001</v>
      </c>
      <c r="G286" s="157">
        <v>0.24</v>
      </c>
      <c r="H286" s="157">
        <v>0.33</v>
      </c>
      <c r="I286" s="157">
        <v>0.33</v>
      </c>
      <c r="J286" s="157">
        <v>0.28999999999999998</v>
      </c>
      <c r="K286" s="157">
        <v>0.28999999999999998</v>
      </c>
      <c r="L286" s="157">
        <v>0.28999999999999998</v>
      </c>
      <c r="M286" s="157">
        <v>0.24</v>
      </c>
      <c r="N286" s="157">
        <v>0.14000000000000001</v>
      </c>
      <c r="O286" s="157">
        <v>0.05</v>
      </c>
      <c r="P286" s="157">
        <v>0</v>
      </c>
      <c r="Q286" s="157">
        <v>0</v>
      </c>
      <c r="R286" s="157">
        <v>0</v>
      </c>
      <c r="S286" s="157">
        <v>0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</v>
      </c>
      <c r="F287" s="159">
        <v>0.51</v>
      </c>
      <c r="G287" s="159">
        <v>0.52</v>
      </c>
      <c r="H287" s="159">
        <v>0.52</v>
      </c>
      <c r="I287" s="159">
        <v>0.51</v>
      </c>
      <c r="J287" s="159">
        <v>0.51</v>
      </c>
      <c r="K287" s="159">
        <v>0.51</v>
      </c>
      <c r="L287" s="159">
        <v>0.5</v>
      </c>
      <c r="M287" s="159">
        <v>0.5</v>
      </c>
      <c r="N287" s="159">
        <v>0.49</v>
      </c>
      <c r="O287" s="159">
        <v>0.49</v>
      </c>
      <c r="P287" s="159">
        <v>0.48</v>
      </c>
      <c r="Q287" s="159">
        <v>0.48</v>
      </c>
      <c r="R287" s="159">
        <v>0.46</v>
      </c>
      <c r="S287" s="159">
        <v>0.46</v>
      </c>
      <c r="T287" s="159">
        <v>0.45</v>
      </c>
      <c r="U287" s="159">
        <v>0.45</v>
      </c>
      <c r="V287" s="159">
        <v>0.45</v>
      </c>
      <c r="W287" s="159">
        <v>0.45</v>
      </c>
      <c r="X287" s="159">
        <v>0.45</v>
      </c>
      <c r="Y287" s="159">
        <v>0.46</v>
      </c>
      <c r="Z287" s="159">
        <v>0.46</v>
      </c>
      <c r="AA287" s="159">
        <v>0.47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0.22</v>
      </c>
      <c r="F288" s="161">
        <v>0.21</v>
      </c>
      <c r="G288" s="161">
        <v>0.2</v>
      </c>
      <c r="H288" s="161">
        <v>0.2</v>
      </c>
      <c r="I288" s="161">
        <v>0.19</v>
      </c>
      <c r="J288" s="161">
        <v>0.19</v>
      </c>
      <c r="K288" s="161">
        <v>0.2</v>
      </c>
      <c r="L288" s="161">
        <v>0.2</v>
      </c>
      <c r="M288" s="161">
        <v>0.24</v>
      </c>
      <c r="N288" s="161">
        <v>0.28000000000000003</v>
      </c>
      <c r="O288" s="161">
        <v>0.32</v>
      </c>
      <c r="P288" s="161">
        <v>0.36</v>
      </c>
      <c r="Q288" s="161">
        <v>0.4</v>
      </c>
      <c r="R288" s="161">
        <v>0.45</v>
      </c>
      <c r="S288" s="161">
        <v>0.5</v>
      </c>
      <c r="T288" s="161">
        <v>0.5</v>
      </c>
      <c r="U288" s="161">
        <v>0.52</v>
      </c>
      <c r="V288" s="161">
        <v>0.52</v>
      </c>
      <c r="W288" s="161">
        <v>0.52</v>
      </c>
      <c r="X288" s="161">
        <v>0.53</v>
      </c>
      <c r="Y288" s="161">
        <v>0.52</v>
      </c>
      <c r="Z288" s="161">
        <v>0.52</v>
      </c>
      <c r="AA288" s="161">
        <v>0.52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0.13</v>
      </c>
      <c r="F289" s="161">
        <v>0.21</v>
      </c>
      <c r="G289" s="161">
        <v>0.19</v>
      </c>
      <c r="H289" s="161">
        <v>0.17</v>
      </c>
      <c r="I289" s="161">
        <v>0.16</v>
      </c>
      <c r="J289" s="161">
        <v>0.13</v>
      </c>
      <c r="K289" s="161">
        <v>0.13</v>
      </c>
      <c r="L289" s="161">
        <v>0.14000000000000001</v>
      </c>
      <c r="M289" s="161">
        <v>0.08</v>
      </c>
      <c r="N289" s="161">
        <v>0.1</v>
      </c>
      <c r="O289" s="161">
        <v>0.12</v>
      </c>
      <c r="P289" s="161">
        <v>0.13</v>
      </c>
      <c r="Q289" s="161">
        <v>0.14000000000000001</v>
      </c>
      <c r="R289" s="161">
        <v>0.13</v>
      </c>
      <c r="S289" s="161">
        <v>0.12</v>
      </c>
      <c r="T289" s="161">
        <v>0.09</v>
      </c>
      <c r="U289" s="161">
        <v>0.06</v>
      </c>
      <c r="V289" s="161">
        <v>0.05</v>
      </c>
      <c r="W289" s="161">
        <v>0.04</v>
      </c>
      <c r="X289" s="161">
        <v>0.03</v>
      </c>
      <c r="Y289" s="161">
        <v>0.03</v>
      </c>
      <c r="Z289" s="161">
        <v>0.03</v>
      </c>
      <c r="AA289" s="161">
        <v>0.04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0.14000000000000001</v>
      </c>
      <c r="F290" s="163">
        <v>0.13</v>
      </c>
      <c r="G290" s="163">
        <v>0.12</v>
      </c>
      <c r="H290" s="163">
        <v>0.13</v>
      </c>
      <c r="I290" s="163">
        <v>0.11</v>
      </c>
      <c r="J290" s="163">
        <v>0.1</v>
      </c>
      <c r="K290" s="163">
        <v>0.1</v>
      </c>
      <c r="L290" s="163">
        <v>0.08</v>
      </c>
      <c r="M290" s="163">
        <v>0.08</v>
      </c>
      <c r="N290" s="163">
        <v>0.08</v>
      </c>
      <c r="O290" s="163">
        <v>0.08</v>
      </c>
      <c r="P290" s="163">
        <v>0.09</v>
      </c>
      <c r="Q290" s="163">
        <v>0.1</v>
      </c>
      <c r="R290" s="163">
        <v>0.1</v>
      </c>
      <c r="S290" s="163">
        <v>0.1</v>
      </c>
      <c r="T290" s="163">
        <v>0.45</v>
      </c>
      <c r="U290" s="163">
        <v>0.1</v>
      </c>
      <c r="V290" s="163">
        <v>0.09</v>
      </c>
      <c r="W290" s="163">
        <v>0.08</v>
      </c>
      <c r="X290" s="163">
        <v>0.06</v>
      </c>
      <c r="Y290" s="163">
        <v>0.05</v>
      </c>
      <c r="Z290" s="163">
        <v>0.05</v>
      </c>
      <c r="AA290" s="163">
        <v>0.04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0.61</v>
      </c>
      <c r="F291" s="165">
        <v>0.60000000000000009</v>
      </c>
      <c r="G291" s="165">
        <v>0.59</v>
      </c>
      <c r="H291" s="165">
        <v>0.57999999999999996</v>
      </c>
      <c r="I291" s="165">
        <v>0.57000000000000006</v>
      </c>
      <c r="J291" s="165">
        <v>0.56000000000000005</v>
      </c>
      <c r="K291" s="165">
        <v>0.54</v>
      </c>
      <c r="L291" s="165">
        <v>0.53</v>
      </c>
      <c r="M291" s="165">
        <v>0.53</v>
      </c>
      <c r="N291" s="165">
        <v>0.52</v>
      </c>
      <c r="O291" s="165">
        <v>0.5</v>
      </c>
      <c r="P291" s="165">
        <v>0.49</v>
      </c>
      <c r="Q291" s="165">
        <v>0.48</v>
      </c>
      <c r="R291" s="165">
        <v>0.47</v>
      </c>
      <c r="S291" s="165">
        <v>0.47</v>
      </c>
      <c r="T291" s="165">
        <v>0.45</v>
      </c>
      <c r="U291" s="165">
        <v>0.44</v>
      </c>
      <c r="V291" s="165">
        <v>0.43</v>
      </c>
      <c r="W291" s="165">
        <v>0.43</v>
      </c>
      <c r="X291" s="165">
        <v>0.42</v>
      </c>
      <c r="Y291" s="165">
        <v>0.42</v>
      </c>
      <c r="Z291" s="165">
        <v>0.4</v>
      </c>
      <c r="AA291" s="165">
        <v>0.4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0.46</v>
      </c>
      <c r="F292" s="165">
        <v>0.46</v>
      </c>
      <c r="G292" s="165">
        <v>0.45</v>
      </c>
      <c r="H292" s="165">
        <v>0.44</v>
      </c>
      <c r="I292" s="165">
        <v>0.41</v>
      </c>
      <c r="J292" s="165">
        <v>0.4</v>
      </c>
      <c r="K292" s="165">
        <v>0.41</v>
      </c>
      <c r="L292" s="165">
        <v>0.41</v>
      </c>
      <c r="M292" s="165">
        <v>0.42</v>
      </c>
      <c r="N292" s="165">
        <v>0.41</v>
      </c>
      <c r="O292" s="165">
        <v>0.41</v>
      </c>
      <c r="P292" s="165">
        <v>0.43</v>
      </c>
      <c r="Q292" s="165">
        <v>0.44</v>
      </c>
      <c r="R292" s="165">
        <v>0.44</v>
      </c>
      <c r="S292" s="165">
        <v>0.44</v>
      </c>
      <c r="T292" s="165">
        <v>0.44</v>
      </c>
      <c r="U292" s="165">
        <v>0.44</v>
      </c>
      <c r="V292" s="165">
        <v>0.41</v>
      </c>
      <c r="W292" s="165">
        <v>0.39</v>
      </c>
      <c r="X292" s="165">
        <v>0.37</v>
      </c>
      <c r="Y292" s="165">
        <v>0.35</v>
      </c>
      <c r="Z292" s="165">
        <v>0.32</v>
      </c>
      <c r="AA292" s="165">
        <v>0.31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0.25</v>
      </c>
      <c r="F293" s="165">
        <v>0.2</v>
      </c>
      <c r="G293" s="165">
        <v>0.18</v>
      </c>
      <c r="H293" s="165">
        <v>0.15</v>
      </c>
      <c r="I293" s="165">
        <v>0.12</v>
      </c>
      <c r="J293" s="165">
        <v>0.1</v>
      </c>
      <c r="K293" s="165">
        <v>0.1</v>
      </c>
      <c r="L293" s="165">
        <v>0.11</v>
      </c>
      <c r="M293" s="165">
        <v>0.12</v>
      </c>
      <c r="N293" s="165">
        <v>0.12</v>
      </c>
      <c r="O293" s="165">
        <v>0.13</v>
      </c>
      <c r="P293" s="165">
        <v>0.12</v>
      </c>
      <c r="Q293" s="165">
        <v>0.12</v>
      </c>
      <c r="R293" s="165">
        <v>0.14000000000000001</v>
      </c>
      <c r="S293" s="165">
        <v>0.14000000000000001</v>
      </c>
      <c r="T293" s="165">
        <v>0.14000000000000001</v>
      </c>
      <c r="U293" s="165">
        <v>0.13</v>
      </c>
      <c r="V293" s="165">
        <v>0.11</v>
      </c>
      <c r="W293" s="165">
        <v>0.11</v>
      </c>
      <c r="X293" s="165">
        <v>0.1</v>
      </c>
      <c r="Y293" s="165">
        <v>0.09</v>
      </c>
      <c r="Z293" s="165">
        <v>7.0000000000000007E-2</v>
      </c>
      <c r="AA293" s="165">
        <v>0.06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0.12</v>
      </c>
      <c r="F294" s="165">
        <v>0.14000000000000001</v>
      </c>
      <c r="G294" s="165">
        <v>0.12</v>
      </c>
      <c r="H294" s="165">
        <v>0.11</v>
      </c>
      <c r="I294" s="165">
        <v>0.1</v>
      </c>
      <c r="J294" s="165">
        <v>0.08</v>
      </c>
      <c r="K294" s="165">
        <v>0.06</v>
      </c>
      <c r="L294" s="165">
        <v>0.05</v>
      </c>
      <c r="M294" s="165">
        <v>0.05</v>
      </c>
      <c r="N294" s="165">
        <v>0.08</v>
      </c>
      <c r="O294" s="165">
        <v>0.1</v>
      </c>
      <c r="P294" s="165">
        <v>0.13</v>
      </c>
      <c r="Q294" s="165">
        <v>0.16</v>
      </c>
      <c r="R294" s="165">
        <v>0.19</v>
      </c>
      <c r="S294" s="165">
        <v>0.21</v>
      </c>
      <c r="T294" s="165">
        <v>0.22</v>
      </c>
      <c r="U294" s="165">
        <v>0.22</v>
      </c>
      <c r="V294" s="165">
        <v>0.2</v>
      </c>
      <c r="W294" s="165">
        <v>0.17</v>
      </c>
      <c r="X294" s="165">
        <v>0.14000000000000001</v>
      </c>
      <c r="Y294" s="165">
        <v>0.1</v>
      </c>
      <c r="Z294" s="165">
        <v>0.06</v>
      </c>
      <c r="AA294" s="165">
        <v>0.03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0.71</v>
      </c>
      <c r="F295" s="167">
        <v>0.71</v>
      </c>
      <c r="G295" s="167">
        <v>0.7</v>
      </c>
      <c r="H295" s="167">
        <v>0.69</v>
      </c>
      <c r="I295" s="167">
        <v>0.69</v>
      </c>
      <c r="J295" s="167">
        <v>0.68</v>
      </c>
      <c r="K295" s="167">
        <v>0.68</v>
      </c>
      <c r="L295" s="167">
        <v>0.68</v>
      </c>
      <c r="M295" s="167">
        <v>0.68</v>
      </c>
      <c r="N295" s="167">
        <v>0.67</v>
      </c>
      <c r="O295" s="167">
        <v>0.67</v>
      </c>
      <c r="P295" s="167">
        <v>0.66</v>
      </c>
      <c r="Q295" s="167">
        <v>0.65</v>
      </c>
      <c r="R295" s="167">
        <v>0.64</v>
      </c>
      <c r="S295" s="167">
        <v>0.64</v>
      </c>
      <c r="T295" s="167">
        <v>0.63</v>
      </c>
      <c r="U295" s="167">
        <v>0.62</v>
      </c>
      <c r="V295" s="167">
        <v>0.61</v>
      </c>
      <c r="W295" s="167">
        <v>0.61</v>
      </c>
      <c r="X295" s="245">
        <v>0.61</v>
      </c>
      <c r="Y295" s="245">
        <v>0.61</v>
      </c>
      <c r="Z295" s="245">
        <v>0.60000000000000009</v>
      </c>
      <c r="AA295" s="245">
        <v>0.59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0.44</v>
      </c>
      <c r="F296" s="169">
        <v>0.43</v>
      </c>
      <c r="G296" s="169">
        <v>0.43</v>
      </c>
      <c r="H296" s="169">
        <v>0.42</v>
      </c>
      <c r="I296" s="169">
        <v>0.42</v>
      </c>
      <c r="J296" s="169">
        <v>0.42</v>
      </c>
      <c r="K296" s="169">
        <v>0.42</v>
      </c>
      <c r="L296" s="169">
        <v>0.42</v>
      </c>
      <c r="M296" s="169">
        <v>0.43</v>
      </c>
      <c r="N296" s="169">
        <v>0.44</v>
      </c>
      <c r="O296" s="169">
        <v>0.44</v>
      </c>
      <c r="P296" s="169">
        <v>0.45</v>
      </c>
      <c r="Q296" s="169">
        <v>0.45</v>
      </c>
      <c r="R296" s="169">
        <v>0.46</v>
      </c>
      <c r="S296" s="169">
        <v>0.47</v>
      </c>
      <c r="T296" s="169">
        <v>0.46</v>
      </c>
      <c r="U296" s="169">
        <v>0.46</v>
      </c>
      <c r="V296" s="169">
        <v>0.45</v>
      </c>
      <c r="W296" s="169">
        <v>0.45</v>
      </c>
      <c r="X296" s="169">
        <v>0.44</v>
      </c>
      <c r="Y296" s="169">
        <v>0.43</v>
      </c>
      <c r="Z296" s="169">
        <v>0.42</v>
      </c>
      <c r="AA296" s="169">
        <v>0.42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0.36</v>
      </c>
      <c r="F297" s="169">
        <v>0.38</v>
      </c>
      <c r="G297" s="169">
        <v>0.37</v>
      </c>
      <c r="H297" s="169">
        <v>0.37</v>
      </c>
      <c r="I297" s="169">
        <v>0.35</v>
      </c>
      <c r="J297" s="169">
        <v>0.34</v>
      </c>
      <c r="K297" s="169">
        <v>0.32</v>
      </c>
      <c r="L297" s="169">
        <v>0.31</v>
      </c>
      <c r="M297" s="169">
        <v>0.30000000000000004</v>
      </c>
      <c r="N297" s="169">
        <v>0.32</v>
      </c>
      <c r="O297" s="169">
        <v>0.33</v>
      </c>
      <c r="P297" s="169">
        <v>0.34</v>
      </c>
      <c r="Q297" s="169">
        <v>0.33</v>
      </c>
      <c r="R297" s="169">
        <v>0.34</v>
      </c>
      <c r="S297" s="169">
        <v>0.32</v>
      </c>
      <c r="T297" s="169">
        <v>0.31</v>
      </c>
      <c r="U297" s="169">
        <v>0.28999999999999998</v>
      </c>
      <c r="V297" s="169">
        <v>0.27</v>
      </c>
      <c r="W297" s="169">
        <v>0.24</v>
      </c>
      <c r="X297" s="169">
        <v>0.22</v>
      </c>
      <c r="Y297" s="169">
        <v>0.22</v>
      </c>
      <c r="Z297" s="169">
        <v>0.21</v>
      </c>
      <c r="AA297" s="169">
        <v>0.2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0.23</v>
      </c>
      <c r="F298" s="171">
        <v>0.22</v>
      </c>
      <c r="G298" s="171">
        <v>0.21</v>
      </c>
      <c r="H298" s="171">
        <v>0.22</v>
      </c>
      <c r="I298" s="171">
        <v>0.21</v>
      </c>
      <c r="J298" s="171">
        <v>0.2</v>
      </c>
      <c r="K298" s="171">
        <v>0.19</v>
      </c>
      <c r="L298" s="171">
        <v>0.19</v>
      </c>
      <c r="M298" s="171">
        <v>0.19</v>
      </c>
      <c r="N298" s="171">
        <v>0.2</v>
      </c>
      <c r="O298" s="171">
        <v>0.2</v>
      </c>
      <c r="P298" s="171">
        <v>0.21</v>
      </c>
      <c r="Q298" s="171">
        <v>0.21</v>
      </c>
      <c r="R298" s="171">
        <v>0.23</v>
      </c>
      <c r="S298" s="171">
        <v>0.24</v>
      </c>
      <c r="T298" s="171">
        <v>0.25</v>
      </c>
      <c r="U298" s="171">
        <v>0.25</v>
      </c>
      <c r="V298" s="171">
        <v>0.23</v>
      </c>
      <c r="W298" s="171">
        <v>0.23</v>
      </c>
      <c r="X298" s="171">
        <v>0.22</v>
      </c>
      <c r="Y298" s="171">
        <v>0.21</v>
      </c>
      <c r="Z298" s="171">
        <v>0.19</v>
      </c>
      <c r="AA298" s="171">
        <v>0.17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1032</v>
      </c>
      <c r="F304" s="179">
        <f>F244</f>
        <v>602</v>
      </c>
      <c r="G304" s="179">
        <f>G244</f>
        <v>430</v>
      </c>
      <c r="H304" s="291">
        <f t="shared" ref="H304:H308" si="101">F304/E304</f>
        <v>0.58333333333333337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1271</v>
      </c>
      <c r="F305" s="179">
        <f>J244</f>
        <v>563</v>
      </c>
      <c r="G305" s="179">
        <f>K244</f>
        <v>708</v>
      </c>
      <c r="H305" s="291">
        <f t="shared" si="101"/>
        <v>0.44295830055074742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9</v>
      </c>
      <c r="G306" s="179">
        <f>O244</f>
        <v>35</v>
      </c>
      <c r="H306" s="291">
        <f t="shared" si="101"/>
        <v>0.20454545454545456</v>
      </c>
      <c r="I306" s="291"/>
    </row>
    <row r="307" spans="1:14" ht="14.65" customHeight="1" x14ac:dyDescent="0.2">
      <c r="D307" s="178" t="s">
        <v>419</v>
      </c>
      <c r="E307" s="179">
        <f>Q244</f>
        <v>58</v>
      </c>
      <c r="F307" s="179">
        <f>R244</f>
        <v>8</v>
      </c>
      <c r="G307" s="179">
        <f>S244</f>
        <v>50</v>
      </c>
      <c r="H307" s="291">
        <f t="shared" si="101"/>
        <v>0.13793103448275862</v>
      </c>
      <c r="I307" s="291"/>
    </row>
    <row r="308" spans="1:14" ht="14.65" customHeight="1" x14ac:dyDescent="0.2">
      <c r="D308" s="180" t="s">
        <v>406</v>
      </c>
      <c r="E308" s="144">
        <f>SUM(E304:E307)</f>
        <v>2405</v>
      </c>
      <c r="F308" s="144">
        <f>SUM(F304:F307)</f>
        <v>1182</v>
      </c>
      <c r="G308" s="144">
        <f>SUM(G304:G307)</f>
        <v>1223</v>
      </c>
      <c r="H308" s="293">
        <f t="shared" si="101"/>
        <v>0.4914760914760915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602</v>
      </c>
      <c r="F311" s="179">
        <f>U244</f>
        <v>33</v>
      </c>
      <c r="G311" s="179">
        <v>62</v>
      </c>
      <c r="H311" s="295">
        <f t="shared" ref="H311:H314" si="103">E311+F311+G311</f>
        <v>697</v>
      </c>
      <c r="I311" s="295">
        <f>SUM(E311:H311)</f>
        <v>1394</v>
      </c>
      <c r="J311" s="4"/>
    </row>
    <row r="312" spans="1:14" ht="14.65" customHeight="1" x14ac:dyDescent="0.2">
      <c r="D312" s="178" t="s">
        <v>418</v>
      </c>
      <c r="E312" s="179">
        <f t="shared" si="102"/>
        <v>563</v>
      </c>
      <c r="F312" s="179">
        <f>V244</f>
        <v>233</v>
      </c>
      <c r="G312" s="179">
        <v>126</v>
      </c>
      <c r="H312" s="295">
        <f t="shared" si="103"/>
        <v>922</v>
      </c>
      <c r="I312" s="295"/>
    </row>
    <row r="313" spans="1:14" ht="14.65" customHeight="1" x14ac:dyDescent="0.2">
      <c r="D313" s="178" t="s">
        <v>412</v>
      </c>
      <c r="E313" s="179">
        <f t="shared" si="102"/>
        <v>9</v>
      </c>
      <c r="F313" s="179">
        <f>W244</f>
        <v>3</v>
      </c>
      <c r="G313" s="182">
        <v>1</v>
      </c>
      <c r="H313" s="295">
        <f t="shared" si="103"/>
        <v>13</v>
      </c>
      <c r="I313" s="295"/>
    </row>
    <row r="314" spans="1:14" ht="14.65" customHeight="1" x14ac:dyDescent="0.2">
      <c r="D314" s="178" t="s">
        <v>419</v>
      </c>
      <c r="E314" s="179">
        <f t="shared" si="102"/>
        <v>8</v>
      </c>
      <c r="F314" s="179">
        <f>X244</f>
        <v>16</v>
      </c>
      <c r="G314" s="182">
        <v>1</v>
      </c>
      <c r="H314" s="295">
        <f t="shared" si="103"/>
        <v>25</v>
      </c>
      <c r="I314" s="295"/>
    </row>
    <row r="315" spans="1:14" ht="14.65" customHeight="1" x14ac:dyDescent="0.2">
      <c r="D315" s="180" t="s">
        <v>406</v>
      </c>
      <c r="E315" s="183">
        <f>SUM(E311:E314)</f>
        <v>1182</v>
      </c>
      <c r="F315" s="183">
        <f>SUM(F311:F314)</f>
        <v>285</v>
      </c>
      <c r="G315" s="183">
        <f>SUM(G311:G314)</f>
        <v>190</v>
      </c>
      <c r="H315" s="296">
        <f>H311+H312+H313+H314</f>
        <v>1657</v>
      </c>
      <c r="I315" s="296">
        <f>F315+G315+H315</f>
        <v>2132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361</v>
      </c>
      <c r="F322" s="189">
        <v>286</v>
      </c>
      <c r="G322" s="189">
        <f t="shared" ref="G322:G324" si="105">SUM(E322:F322)</f>
        <v>647</v>
      </c>
      <c r="H322" s="190">
        <v>13</v>
      </c>
      <c r="I322" s="190">
        <v>50</v>
      </c>
      <c r="J322" s="190">
        <f t="shared" ref="J322:J323" si="106">SUM(H322:I322)</f>
        <v>63</v>
      </c>
      <c r="K322" s="191">
        <f t="shared" ref="K322:K323" si="107">M322-L322</f>
        <v>374</v>
      </c>
      <c r="L322" s="191">
        <f t="shared" ref="L322:L323" si="108">F322+I322</f>
        <v>336</v>
      </c>
      <c r="M322" s="192">
        <f t="shared" ref="M322:M323" si="109">H311+H313</f>
        <v>710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515</v>
      </c>
      <c r="F323" s="189">
        <v>305</v>
      </c>
      <c r="G323" s="189">
        <f t="shared" si="105"/>
        <v>820</v>
      </c>
      <c r="H323" s="190">
        <v>33</v>
      </c>
      <c r="I323" s="190">
        <v>94</v>
      </c>
      <c r="J323" s="190">
        <f t="shared" si="106"/>
        <v>127</v>
      </c>
      <c r="K323" s="191">
        <f t="shared" si="107"/>
        <v>548</v>
      </c>
      <c r="L323" s="191">
        <f t="shared" si="108"/>
        <v>399</v>
      </c>
      <c r="M323" s="192">
        <f t="shared" si="109"/>
        <v>947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876</v>
      </c>
      <c r="F324" s="194">
        <f>SUM(F322:F323)</f>
        <v>591</v>
      </c>
      <c r="G324" s="194">
        <f t="shared" si="105"/>
        <v>1467</v>
      </c>
      <c r="H324" s="195">
        <f t="shared" ref="H324:M324" si="110">SUM(H322:H323)</f>
        <v>46</v>
      </c>
      <c r="I324" s="195">
        <f t="shared" si="110"/>
        <v>144</v>
      </c>
      <c r="J324" s="195">
        <f t="shared" si="110"/>
        <v>190</v>
      </c>
      <c r="K324" s="196">
        <f t="shared" si="110"/>
        <v>922</v>
      </c>
      <c r="L324" s="196">
        <f t="shared" si="110"/>
        <v>735</v>
      </c>
      <c r="M324" s="197">
        <f t="shared" si="110"/>
        <v>1657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44097</v>
      </c>
      <c r="F328" s="199">
        <v>44098</v>
      </c>
      <c r="G328" s="199">
        <v>44099</v>
      </c>
      <c r="H328" s="199">
        <v>44100</v>
      </c>
      <c r="I328" s="199">
        <v>44101</v>
      </c>
      <c r="J328" s="199">
        <v>44102</v>
      </c>
      <c r="K328" s="199">
        <v>44103</v>
      </c>
      <c r="L328" s="199">
        <v>44104</v>
      </c>
      <c r="M328" s="199">
        <v>44105</v>
      </c>
      <c r="N328" s="199">
        <v>44106</v>
      </c>
      <c r="O328" s="199">
        <v>44107</v>
      </c>
      <c r="P328" s="199">
        <v>44108</v>
      </c>
      <c r="Q328" s="199">
        <v>44109</v>
      </c>
      <c r="R328" s="199">
        <v>44110</v>
      </c>
      <c r="S328" s="199">
        <v>44111</v>
      </c>
      <c r="T328" s="199">
        <v>44112</v>
      </c>
      <c r="U328" s="199">
        <v>44113</v>
      </c>
      <c r="V328" s="199">
        <v>44114</v>
      </c>
      <c r="W328" s="199">
        <v>44115</v>
      </c>
      <c r="X328" s="199">
        <v>44116</v>
      </c>
      <c r="Y328" s="199">
        <v>44117</v>
      </c>
      <c r="Z328" s="199">
        <v>44118</v>
      </c>
      <c r="AA328" s="199">
        <v>44119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945</v>
      </c>
      <c r="F329" s="201">
        <v>935</v>
      </c>
      <c r="G329" s="201">
        <v>912</v>
      </c>
      <c r="H329" s="201">
        <v>888</v>
      </c>
      <c r="I329" s="201">
        <v>876</v>
      </c>
      <c r="J329" s="201">
        <v>892</v>
      </c>
      <c r="K329" s="201">
        <v>881</v>
      </c>
      <c r="L329" s="201">
        <v>893</v>
      </c>
      <c r="M329" s="201">
        <v>897</v>
      </c>
      <c r="N329" s="201">
        <v>851</v>
      </c>
      <c r="O329" s="201">
        <v>815</v>
      </c>
      <c r="P329" s="201">
        <v>794</v>
      </c>
      <c r="Q329" s="201">
        <v>795</v>
      </c>
      <c r="R329" s="201">
        <v>783</v>
      </c>
      <c r="S329" s="201">
        <v>820</v>
      </c>
      <c r="T329" s="201">
        <v>788</v>
      </c>
      <c r="U329" s="201">
        <v>774</v>
      </c>
      <c r="V329" s="201">
        <v>783</v>
      </c>
      <c r="W329" s="201">
        <v>763</v>
      </c>
      <c r="X329" s="201">
        <v>751</v>
      </c>
      <c r="Y329" s="201">
        <v>768</v>
      </c>
      <c r="Z329" s="201">
        <v>721</v>
      </c>
      <c r="AA329" s="201">
        <v>710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1064</v>
      </c>
      <c r="F330" s="203">
        <v>1029</v>
      </c>
      <c r="G330" s="203">
        <v>1039</v>
      </c>
      <c r="H330" s="203">
        <v>1019</v>
      </c>
      <c r="I330" s="203">
        <v>1013</v>
      </c>
      <c r="J330" s="203">
        <v>1013</v>
      </c>
      <c r="K330" s="203">
        <v>1055</v>
      </c>
      <c r="L330" s="203">
        <v>1040</v>
      </c>
      <c r="M330" s="203">
        <v>1046</v>
      </c>
      <c r="N330" s="203">
        <v>969</v>
      </c>
      <c r="O330" s="203">
        <v>967</v>
      </c>
      <c r="P330" s="203">
        <v>961</v>
      </c>
      <c r="Q330" s="203">
        <v>926</v>
      </c>
      <c r="R330" s="203">
        <v>986</v>
      </c>
      <c r="S330" s="203">
        <v>998</v>
      </c>
      <c r="T330" s="203">
        <v>967</v>
      </c>
      <c r="U330" s="203">
        <v>982</v>
      </c>
      <c r="V330" s="203">
        <v>934</v>
      </c>
      <c r="W330" s="203">
        <v>918</v>
      </c>
      <c r="X330" s="203">
        <v>933</v>
      </c>
      <c r="Y330" s="203">
        <v>927</v>
      </c>
      <c r="Z330" s="203">
        <v>951</v>
      </c>
      <c r="AA330" s="203">
        <v>947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2009</v>
      </c>
      <c r="F331" s="205">
        <f t="shared" si="111"/>
        <v>1964</v>
      </c>
      <c r="G331" s="205">
        <f t="shared" si="111"/>
        <v>1951</v>
      </c>
      <c r="H331" s="205">
        <f t="shared" si="111"/>
        <v>1907</v>
      </c>
      <c r="I331" s="205">
        <f t="shared" si="111"/>
        <v>1889</v>
      </c>
      <c r="J331" s="205">
        <f t="shared" si="111"/>
        <v>1905</v>
      </c>
      <c r="K331" s="205">
        <f t="shared" si="111"/>
        <v>1936</v>
      </c>
      <c r="L331" s="205">
        <f t="shared" si="111"/>
        <v>1933</v>
      </c>
      <c r="M331" s="205">
        <f t="shared" si="111"/>
        <v>1943</v>
      </c>
      <c r="N331" s="205">
        <f t="shared" si="111"/>
        <v>1820</v>
      </c>
      <c r="O331" s="205">
        <f t="shared" si="111"/>
        <v>1782</v>
      </c>
      <c r="P331" s="205">
        <f t="shared" si="111"/>
        <v>1755</v>
      </c>
      <c r="Q331" s="205">
        <f t="shared" si="111"/>
        <v>1721</v>
      </c>
      <c r="R331" s="205">
        <f t="shared" si="111"/>
        <v>1769</v>
      </c>
      <c r="S331" s="205">
        <f t="shared" si="111"/>
        <v>1818</v>
      </c>
      <c r="T331" s="205">
        <f t="shared" si="111"/>
        <v>1755</v>
      </c>
      <c r="U331" s="205">
        <f t="shared" si="111"/>
        <v>1756</v>
      </c>
      <c r="V331" s="205">
        <f t="shared" si="111"/>
        <v>1717</v>
      </c>
      <c r="W331" s="205">
        <f t="shared" si="111"/>
        <v>1681</v>
      </c>
      <c r="X331" s="205">
        <f t="shared" si="111"/>
        <v>1684</v>
      </c>
      <c r="Y331" s="205">
        <f t="shared" si="111"/>
        <v>1695</v>
      </c>
      <c r="Z331" s="205">
        <f t="shared" si="111"/>
        <v>1672</v>
      </c>
      <c r="AA331" s="205">
        <f t="shared" si="111"/>
        <v>1657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2926</v>
      </c>
      <c r="I335" s="318"/>
      <c r="J335" s="319">
        <f>H335/H341</f>
        <v>0.17399060474519831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3835</v>
      </c>
      <c r="U335" s="324"/>
      <c r="V335" s="325">
        <f>T335/T341</f>
        <v>0.16706599869309519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655</v>
      </c>
      <c r="I336" s="318"/>
      <c r="J336" s="319">
        <f>H336/H341</f>
        <v>3.8948682880418625E-2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1131</v>
      </c>
      <c r="U336" s="324"/>
      <c r="V336" s="325">
        <f>T336/T341</f>
        <v>4.9270311478980616E-2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1.1892727597074389E-4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4.7919843171422347E-4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1.3069048137660639E-4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3583</v>
      </c>
      <c r="I339" s="318">
        <f>SUM(H339:H339)</f>
        <v>3583</v>
      </c>
      <c r="J339" s="319">
        <f>H339/H341</f>
        <v>0.21305821490158769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4980</v>
      </c>
      <c r="U339" s="324"/>
      <c r="V339" s="325">
        <f>T339/T341</f>
        <v>0.21694619908516663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13234</v>
      </c>
      <c r="I340" s="318"/>
      <c r="J340" s="319">
        <f>H340/H341</f>
        <v>0.78694178509841228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17975</v>
      </c>
      <c r="U340" s="324"/>
      <c r="V340" s="325">
        <f>T340/T341</f>
        <v>0.78305380091483334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16817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22955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7166</v>
      </c>
      <c r="I342" s="267">
        <f>SUM(I335:I339)</f>
        <v>3583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44097</v>
      </c>
      <c r="F345" s="199">
        <v>44098</v>
      </c>
      <c r="G345" s="199">
        <v>44099</v>
      </c>
      <c r="H345" s="199">
        <v>44100</v>
      </c>
      <c r="I345" s="207">
        <v>44101</v>
      </c>
      <c r="J345" s="207">
        <v>44102</v>
      </c>
      <c r="K345" s="207">
        <v>44103</v>
      </c>
      <c r="L345" s="207">
        <v>44104</v>
      </c>
      <c r="M345" s="207">
        <v>44105</v>
      </c>
      <c r="N345" s="207">
        <v>44106</v>
      </c>
      <c r="O345" s="207">
        <v>44107</v>
      </c>
      <c r="P345" s="207">
        <v>44108</v>
      </c>
      <c r="Q345" s="207">
        <v>44109</v>
      </c>
      <c r="R345" s="207">
        <v>44110</v>
      </c>
      <c r="S345" s="207">
        <v>44111</v>
      </c>
      <c r="T345" s="207">
        <v>44112</v>
      </c>
      <c r="U345" s="207">
        <v>44113</v>
      </c>
      <c r="V345" s="207">
        <v>44114</v>
      </c>
      <c r="W345" s="207">
        <v>44115</v>
      </c>
      <c r="X345" s="207">
        <v>44116</v>
      </c>
      <c r="Y345" s="207">
        <v>44117</v>
      </c>
      <c r="Z345" s="207">
        <v>44118</v>
      </c>
      <c r="AA345" s="207">
        <v>44119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945</v>
      </c>
      <c r="F346" s="201">
        <v>935</v>
      </c>
      <c r="G346" s="201">
        <v>912</v>
      </c>
      <c r="H346" s="201">
        <v>888</v>
      </c>
      <c r="I346" s="209">
        <v>4439</v>
      </c>
      <c r="J346" s="209">
        <v>4464</v>
      </c>
      <c r="K346" s="209">
        <v>4468</v>
      </c>
      <c r="L346" s="209">
        <v>4504</v>
      </c>
      <c r="M346" s="209">
        <v>4532</v>
      </c>
      <c r="N346" s="209">
        <v>4555</v>
      </c>
      <c r="O346" s="209">
        <v>4586</v>
      </c>
      <c r="P346" s="209">
        <v>4605</v>
      </c>
      <c r="Q346" s="209">
        <v>4629</v>
      </c>
      <c r="R346" s="209">
        <v>4652</v>
      </c>
      <c r="S346" s="209">
        <v>4807</v>
      </c>
      <c r="T346" s="209">
        <v>4835</v>
      </c>
      <c r="U346" s="209">
        <v>4851</v>
      </c>
      <c r="V346" s="209">
        <v>4860</v>
      </c>
      <c r="W346" s="209">
        <v>4890</v>
      </c>
      <c r="X346" s="209">
        <v>4913</v>
      </c>
      <c r="Y346" s="209">
        <v>4932</v>
      </c>
      <c r="Z346" s="209">
        <v>4959</v>
      </c>
      <c r="AA346" s="209">
        <v>4980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1064</v>
      </c>
      <c r="F347" s="203">
        <v>1029</v>
      </c>
      <c r="G347" s="203">
        <v>1039</v>
      </c>
      <c r="H347" s="203">
        <v>1019</v>
      </c>
      <c r="I347" s="211">
        <v>15929</v>
      </c>
      <c r="J347" s="211">
        <v>15984</v>
      </c>
      <c r="K347" s="211">
        <v>15992</v>
      </c>
      <c r="L347" s="211">
        <v>16147</v>
      </c>
      <c r="M347" s="211">
        <v>16221</v>
      </c>
      <c r="N347" s="211">
        <v>16314</v>
      </c>
      <c r="O347" s="211">
        <v>16409</v>
      </c>
      <c r="P347" s="211">
        <v>16488</v>
      </c>
      <c r="Q347" s="211">
        <v>16554</v>
      </c>
      <c r="R347" s="211">
        <v>16624</v>
      </c>
      <c r="S347" s="211">
        <v>17401</v>
      </c>
      <c r="T347" s="211">
        <v>17615</v>
      </c>
      <c r="U347" s="211">
        <v>17586</v>
      </c>
      <c r="V347" s="211">
        <v>17652</v>
      </c>
      <c r="W347" s="211">
        <v>17726</v>
      </c>
      <c r="X347" s="211">
        <v>17773</v>
      </c>
      <c r="Y347" s="211">
        <v>17820</v>
      </c>
      <c r="Z347" s="211">
        <v>17883</v>
      </c>
      <c r="AA347" s="211">
        <v>17975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2009</v>
      </c>
      <c r="F348" s="205">
        <f t="shared" si="113"/>
        <v>1964</v>
      </c>
      <c r="G348" s="205">
        <f t="shared" si="113"/>
        <v>1951</v>
      </c>
      <c r="H348" s="205">
        <f t="shared" si="113"/>
        <v>1907</v>
      </c>
      <c r="I348" s="213">
        <f t="shared" si="113"/>
        <v>20368</v>
      </c>
      <c r="J348" s="213">
        <f t="shared" si="113"/>
        <v>20448</v>
      </c>
      <c r="K348" s="213">
        <f t="shared" si="113"/>
        <v>20460</v>
      </c>
      <c r="L348" s="213">
        <f t="shared" si="113"/>
        <v>20651</v>
      </c>
      <c r="M348" s="213">
        <f t="shared" si="113"/>
        <v>20753</v>
      </c>
      <c r="N348" s="213">
        <f t="shared" si="113"/>
        <v>20869</v>
      </c>
      <c r="O348" s="213">
        <f t="shared" si="113"/>
        <v>20995</v>
      </c>
      <c r="P348" s="213">
        <f t="shared" si="113"/>
        <v>21093</v>
      </c>
      <c r="Q348" s="213">
        <f t="shared" si="113"/>
        <v>21183</v>
      </c>
      <c r="R348" s="213">
        <f t="shared" si="113"/>
        <v>21276</v>
      </c>
      <c r="S348" s="213">
        <f t="shared" si="113"/>
        <v>22208</v>
      </c>
      <c r="T348" s="213">
        <f t="shared" si="113"/>
        <v>22450</v>
      </c>
      <c r="U348" s="213">
        <f t="shared" si="113"/>
        <v>22437</v>
      </c>
      <c r="V348" s="213">
        <f t="shared" si="113"/>
        <v>22512</v>
      </c>
      <c r="W348" s="213">
        <f t="shared" si="113"/>
        <v>22616</v>
      </c>
      <c r="X348" s="213">
        <f t="shared" si="113"/>
        <v>22686</v>
      </c>
      <c r="Y348" s="213">
        <f t="shared" si="113"/>
        <v>22752</v>
      </c>
      <c r="Z348" s="213">
        <f t="shared" si="113"/>
        <v>22842</v>
      </c>
      <c r="AA348" s="213">
        <f t="shared" si="113"/>
        <v>22955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9983</v>
      </c>
      <c r="L371" s="361"/>
      <c r="M371" s="361"/>
      <c r="N371" s="361"/>
      <c r="O371" s="361"/>
      <c r="P371" s="362">
        <f>K371/K379</f>
        <v>0.59362549800796816</v>
      </c>
      <c r="Q371" s="362"/>
      <c r="R371" s="362"/>
      <c r="S371" s="362">
        <f t="shared" ref="S371:S379" si="114">SUM(P371:R371)</f>
        <v>0.59362549800796816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2051</v>
      </c>
      <c r="L372" s="361"/>
      <c r="M372" s="361"/>
      <c r="N372" s="361"/>
      <c r="O372" s="361"/>
      <c r="P372" s="362">
        <f>K372/K379</f>
        <v>0.12195992150799786</v>
      </c>
      <c r="Q372" s="362"/>
      <c r="R372" s="362"/>
      <c r="S372" s="362">
        <f t="shared" si="114"/>
        <v>0.12195992150799786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1180</v>
      </c>
      <c r="L373" s="361"/>
      <c r="M373" s="361"/>
      <c r="N373" s="361"/>
      <c r="O373" s="361"/>
      <c r="P373" s="362">
        <f>K373/K379</f>
        <v>7.0167092822738891E-2</v>
      </c>
      <c r="Q373" s="362"/>
      <c r="R373" s="362"/>
      <c r="S373" s="362">
        <f t="shared" si="114"/>
        <v>7.0167092822738891E-2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903</v>
      </c>
      <c r="L374" s="361"/>
      <c r="M374" s="361"/>
      <c r="N374" s="361"/>
      <c r="O374" s="361"/>
      <c r="P374" s="362">
        <f>K374/K379</f>
        <v>5.3695665100790865E-2</v>
      </c>
      <c r="Q374" s="362"/>
      <c r="R374" s="362"/>
      <c r="S374" s="362">
        <f t="shared" si="114"/>
        <v>5.3695665100790865E-2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756</v>
      </c>
      <c r="L375" s="361"/>
      <c r="M375" s="361"/>
      <c r="N375" s="361"/>
      <c r="O375" s="361"/>
      <c r="P375" s="362">
        <f>K375/K379</f>
        <v>4.4954510316941192E-2</v>
      </c>
      <c r="Q375" s="362"/>
      <c r="R375" s="362"/>
      <c r="S375" s="362">
        <f t="shared" si="114"/>
        <v>4.4954510316941192E-2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631</v>
      </c>
      <c r="L376" s="361"/>
      <c r="M376" s="361"/>
      <c r="N376" s="361"/>
      <c r="O376" s="361"/>
      <c r="P376" s="362">
        <f>K376/K379</f>
        <v>3.7521555568769696E-2</v>
      </c>
      <c r="Q376" s="362"/>
      <c r="R376" s="362"/>
      <c r="S376" s="362">
        <f t="shared" si="114"/>
        <v>3.7521555568769696E-2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419+200+116+88+83+86</f>
        <v>992</v>
      </c>
      <c r="L377" s="361"/>
      <c r="M377" s="361"/>
      <c r="N377" s="361"/>
      <c r="O377" s="361"/>
      <c r="P377" s="362">
        <f>K377/K379</f>
        <v>5.8987928881488967E-2</v>
      </c>
      <c r="Q377" s="362"/>
      <c r="R377" s="362"/>
      <c r="S377" s="362">
        <f t="shared" si="114"/>
        <v>5.8987928881488967E-2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16817-16496</f>
        <v>321</v>
      </c>
      <c r="L378" s="361"/>
      <c r="M378" s="361"/>
      <c r="N378" s="361"/>
      <c r="O378" s="361"/>
      <c r="P378" s="362">
        <f>K378/K379</f>
        <v>1.9087827793304396E-2</v>
      </c>
      <c r="Q378" s="362"/>
      <c r="R378" s="362"/>
      <c r="S378" s="362">
        <f t="shared" si="114"/>
        <v>1.9087827793304396E-2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16817</v>
      </c>
      <c r="L379" s="364"/>
      <c r="M379" s="364"/>
      <c r="N379" s="364"/>
      <c r="O379" s="364">
        <f>SUM(K379:N379)</f>
        <v>16817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250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44120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>
        <v>1</v>
      </c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18</v>
      </c>
      <c r="G13" s="30">
        <f t="shared" ref="G13:G14" si="0">E13-F13</f>
        <v>2</v>
      </c>
      <c r="H13" s="31">
        <f t="shared" ref="H13:H14" si="1">F13/E13</f>
        <v>0.9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7</v>
      </c>
      <c r="G14" s="30">
        <f t="shared" si="0"/>
        <v>1</v>
      </c>
      <c r="H14" s="31">
        <f t="shared" si="1"/>
        <v>0.875</v>
      </c>
      <c r="I14" s="30">
        <v>10</v>
      </c>
      <c r="J14" s="29">
        <v>10</v>
      </c>
      <c r="K14" s="30">
        <f t="shared" si="2"/>
        <v>0</v>
      </c>
      <c r="L14" s="32">
        <f t="shared" si="3"/>
        <v>1</v>
      </c>
      <c r="M14" s="40"/>
      <c r="N14" s="37"/>
      <c r="O14" s="35"/>
      <c r="P14" s="31"/>
      <c r="Q14" s="40"/>
      <c r="R14" s="29"/>
      <c r="S14" s="30"/>
      <c r="T14" s="32"/>
      <c r="U14" s="37"/>
      <c r="V14" s="37">
        <v>2</v>
      </c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4</v>
      </c>
      <c r="K16" s="30">
        <f t="shared" ref="K16:K17" si="6">I16-J16</f>
        <v>1</v>
      </c>
      <c r="L16" s="32">
        <f t="shared" ref="L16:L17" si="7">J16/I16</f>
        <v>0.8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30</v>
      </c>
      <c r="G17" s="30">
        <f t="shared" si="4"/>
        <v>30</v>
      </c>
      <c r="H17" s="31">
        <f t="shared" si="5"/>
        <v>0.5</v>
      </c>
      <c r="I17" s="30">
        <v>70</v>
      </c>
      <c r="J17" s="29">
        <v>37</v>
      </c>
      <c r="K17" s="30">
        <f t="shared" si="6"/>
        <v>33</v>
      </c>
      <c r="L17" s="32">
        <f t="shared" si="7"/>
        <v>0.52857142857142858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45</v>
      </c>
      <c r="G19" s="30">
        <f>E19-F19</f>
        <v>6</v>
      </c>
      <c r="H19" s="31">
        <f>F19/E19</f>
        <v>0.88235294117647056</v>
      </c>
      <c r="I19" s="30">
        <v>73</v>
      </c>
      <c r="J19" s="29">
        <v>61</v>
      </c>
      <c r="K19" s="30">
        <f>I19-J19</f>
        <v>12</v>
      </c>
      <c r="L19" s="32">
        <f>J19/I19</f>
        <v>0.83561643835616439</v>
      </c>
      <c r="M19" s="40">
        <v>5</v>
      </c>
      <c r="N19" s="37">
        <v>3</v>
      </c>
      <c r="O19" s="35">
        <f t="shared" ref="O19:O20" si="8">M19-N19</f>
        <v>2</v>
      </c>
      <c r="P19" s="31">
        <f t="shared" ref="P19:P20" si="9">N19/M19</f>
        <v>0.6</v>
      </c>
      <c r="Q19" s="40"/>
      <c r="R19" s="29"/>
      <c r="S19" s="30"/>
      <c r="T19" s="32"/>
      <c r="U19" s="37"/>
      <c r="V19" s="37"/>
      <c r="W19" s="37"/>
      <c r="X19" s="38">
        <v>5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3</v>
      </c>
      <c r="O20" s="35">
        <f t="shared" si="8"/>
        <v>2</v>
      </c>
      <c r="P20" s="31">
        <f t="shared" si="9"/>
        <v>0.6</v>
      </c>
      <c r="Q20" s="40">
        <v>10</v>
      </c>
      <c r="R20" s="29">
        <v>7</v>
      </c>
      <c r="S20" s="30">
        <f>Q20-R20</f>
        <v>3</v>
      </c>
      <c r="T20" s="32">
        <f>R20/Q20</f>
        <v>0.7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5</v>
      </c>
      <c r="G22" s="30">
        <f>E22-F22</f>
        <v>0</v>
      </c>
      <c r="H22" s="31">
        <f>F22/E22</f>
        <v>1</v>
      </c>
      <c r="I22" s="30">
        <v>8</v>
      </c>
      <c r="J22" s="29">
        <v>2</v>
      </c>
      <c r="K22" s="30">
        <f>I22-J22</f>
        <v>6</v>
      </c>
      <c r="L22" s="32">
        <f>J22/I22</f>
        <v>0.25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24</v>
      </c>
      <c r="G24" s="30">
        <f t="shared" ref="G24:G25" si="10">E24-F24</f>
        <v>9</v>
      </c>
      <c r="H24" s="31">
        <f t="shared" ref="H24:H25" si="11">F24/E24</f>
        <v>0.72727272727272729</v>
      </c>
      <c r="I24" s="30">
        <v>48</v>
      </c>
      <c r="J24" s="29">
        <v>42</v>
      </c>
      <c r="K24" s="30">
        <f t="shared" ref="K24:K25" si="12">I24-J24</f>
        <v>6</v>
      </c>
      <c r="L24" s="32">
        <f t="shared" ref="L24:L25" si="13">J24/I24</f>
        <v>0.875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5</v>
      </c>
      <c r="S24" s="30">
        <f>Q24-R24</f>
        <v>5</v>
      </c>
      <c r="T24" s="32">
        <f>R24/Q24</f>
        <v>0.5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51</v>
      </c>
      <c r="G25" s="30">
        <f t="shared" si="10"/>
        <v>1</v>
      </c>
      <c r="H25" s="31">
        <f t="shared" si="11"/>
        <v>0.98076923076923073</v>
      </c>
      <c r="I25" s="41">
        <v>90</v>
      </c>
      <c r="J25" s="42">
        <v>76</v>
      </c>
      <c r="K25" s="30">
        <f t="shared" si="12"/>
        <v>14</v>
      </c>
      <c r="L25" s="32">
        <f t="shared" si="13"/>
        <v>0.84444444444444444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8</v>
      </c>
      <c r="K27" s="30">
        <f>I27-J27</f>
        <v>0</v>
      </c>
      <c r="L27" s="32">
        <f>J27/I27</f>
        <v>1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28</v>
      </c>
      <c r="G29" s="30">
        <f t="shared" ref="G29:G30" si="14">E29-F29</f>
        <v>10</v>
      </c>
      <c r="H29" s="31">
        <f t="shared" ref="H29:H30" si="15">F29/E29</f>
        <v>0.73684210526315785</v>
      </c>
      <c r="I29" s="30">
        <v>15</v>
      </c>
      <c r="J29" s="29">
        <v>14</v>
      </c>
      <c r="K29" s="30">
        <f>I29-J29</f>
        <v>1</v>
      </c>
      <c r="L29" s="32">
        <f>J29/I29</f>
        <v>0.93333333333333335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6</v>
      </c>
      <c r="G30" s="30">
        <f t="shared" si="14"/>
        <v>4</v>
      </c>
      <c r="H30" s="31">
        <f t="shared" si="15"/>
        <v>0.6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1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5</v>
      </c>
      <c r="G34" s="30">
        <f t="shared" ref="G34:G35" si="16">E34-F34</f>
        <v>3</v>
      </c>
      <c r="H34" s="31">
        <f t="shared" ref="H34:H35" si="17">F34/E34</f>
        <v>0.625</v>
      </c>
      <c r="I34" s="30">
        <v>10</v>
      </c>
      <c r="J34" s="29">
        <v>9</v>
      </c>
      <c r="K34" s="30">
        <f t="shared" ref="K34:K35" si="18">I34-J34</f>
        <v>1</v>
      </c>
      <c r="L34" s="32">
        <f t="shared" ref="L34:L35" si="19">J34/I34</f>
        <v>0.9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115</v>
      </c>
      <c r="G35" s="30">
        <f t="shared" si="16"/>
        <v>10</v>
      </c>
      <c r="H35" s="31">
        <f t="shared" si="17"/>
        <v>0.92</v>
      </c>
      <c r="I35" s="30">
        <v>212</v>
      </c>
      <c r="J35" s="29">
        <v>41</v>
      </c>
      <c r="K35" s="30">
        <f t="shared" si="18"/>
        <v>171</v>
      </c>
      <c r="L35" s="32">
        <f t="shared" si="19"/>
        <v>0.19339622641509435</v>
      </c>
      <c r="M35" s="40"/>
      <c r="N35" s="37"/>
      <c r="O35" s="35"/>
      <c r="P35" s="31"/>
      <c r="Q35" s="40"/>
      <c r="R35" s="29"/>
      <c r="S35" s="30"/>
      <c r="T35" s="32"/>
      <c r="U35" s="37">
        <v>7</v>
      </c>
      <c r="V35" s="37">
        <v>13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2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18</v>
      </c>
      <c r="G50" s="30">
        <f>E50-F50</f>
        <v>12</v>
      </c>
      <c r="H50" s="31">
        <f>F50/E50</f>
        <v>0.6</v>
      </c>
      <c r="I50" s="30">
        <v>34</v>
      </c>
      <c r="J50" s="29">
        <v>26</v>
      </c>
      <c r="K50" s="30">
        <f>I50-J50</f>
        <v>8</v>
      </c>
      <c r="L50" s="32">
        <f>J50/I50</f>
        <v>0.76470588235294112</v>
      </c>
      <c r="M50" s="40"/>
      <c r="N50" s="37"/>
      <c r="O50" s="35"/>
      <c r="P50" s="31"/>
      <c r="Q50" s="40"/>
      <c r="R50" s="29"/>
      <c r="S50" s="30"/>
      <c r="T50" s="32"/>
      <c r="U50" s="37"/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>
        <v>1</v>
      </c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>
        <v>1</v>
      </c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2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7</v>
      </c>
      <c r="K67" s="30">
        <f>I67-J67</f>
        <v>53</v>
      </c>
      <c r="L67" s="32">
        <f>J67/I67</f>
        <v>0.11666666666666667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5</v>
      </c>
      <c r="K71" s="30">
        <f>I71-J71</f>
        <v>15</v>
      </c>
      <c r="L71" s="32">
        <f>J71/I71</f>
        <v>0.25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0</v>
      </c>
      <c r="G73" s="30">
        <f t="shared" ref="G73:G74" si="20">E73-F73</f>
        <v>4</v>
      </c>
      <c r="H73" s="31">
        <f t="shared" ref="H73:H74" si="21">F73/E73</f>
        <v>0</v>
      </c>
      <c r="I73" s="30">
        <v>8</v>
      </c>
      <c r="J73" s="29">
        <v>1</v>
      </c>
      <c r="K73" s="30">
        <f t="shared" ref="K73:K74" si="22">I73-J73</f>
        <v>7</v>
      </c>
      <c r="L73" s="32">
        <f t="shared" ref="L73:L74" si="23">J73/I73</f>
        <v>0.125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1</v>
      </c>
      <c r="G74" s="30">
        <f t="shared" si="20"/>
        <v>1</v>
      </c>
      <c r="H74" s="31">
        <f t="shared" si="21"/>
        <v>0.5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2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9</v>
      </c>
      <c r="G80" s="30">
        <f t="shared" ref="G80:G84" si="24">E80-F80</f>
        <v>11</v>
      </c>
      <c r="H80" s="31">
        <f t="shared" ref="H80:H84" si="25">F80/E80</f>
        <v>0.45</v>
      </c>
      <c r="I80" s="30">
        <v>20</v>
      </c>
      <c r="J80" s="29">
        <v>4</v>
      </c>
      <c r="K80" s="30">
        <f t="shared" ref="K80:K84" si="26">I80-J80</f>
        <v>16</v>
      </c>
      <c r="L80" s="32">
        <f t="shared" ref="L80:L84" si="27">J80/I80</f>
        <v>0.2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3</v>
      </c>
      <c r="G81" s="30">
        <f t="shared" si="24"/>
        <v>1</v>
      </c>
      <c r="H81" s="31">
        <f t="shared" si="25"/>
        <v>0.75</v>
      </c>
      <c r="I81" s="30">
        <v>6</v>
      </c>
      <c r="J81" s="29">
        <v>4</v>
      </c>
      <c r="K81" s="30">
        <f t="shared" si="26"/>
        <v>2</v>
      </c>
      <c r="L81" s="32">
        <f t="shared" si="27"/>
        <v>0.66666666666666663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2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391</v>
      </c>
      <c r="G82" s="45">
        <f t="shared" si="24"/>
        <v>135</v>
      </c>
      <c r="H82" s="10">
        <f t="shared" si="25"/>
        <v>0.74334600760456271</v>
      </c>
      <c r="I82" s="9">
        <f>SUM(I10:I81)</f>
        <v>715</v>
      </c>
      <c r="J82" s="9">
        <f>SUM(J10:J81)</f>
        <v>355</v>
      </c>
      <c r="K82" s="9">
        <f t="shared" si="26"/>
        <v>360</v>
      </c>
      <c r="L82" s="46">
        <f t="shared" si="27"/>
        <v>0.49650349650349651</v>
      </c>
      <c r="M82" s="45">
        <f>SUM(M10:M81)</f>
        <v>16</v>
      </c>
      <c r="N82" s="45">
        <f>SUM(N10:N81)</f>
        <v>6</v>
      </c>
      <c r="O82" s="47">
        <f t="shared" ref="O82:O83" si="30">M82-N82</f>
        <v>10</v>
      </c>
      <c r="P82" s="10">
        <f t="shared" ref="P82:P83" si="31">N82/M82</f>
        <v>0.375</v>
      </c>
      <c r="Q82" s="45">
        <f>SUM(Q10:Q81)</f>
        <v>22</v>
      </c>
      <c r="R82" s="45">
        <f>SUM(R10:R81)</f>
        <v>12</v>
      </c>
      <c r="S82" s="9">
        <f t="shared" si="28"/>
        <v>10</v>
      </c>
      <c r="T82" s="46">
        <f t="shared" si="29"/>
        <v>0.54545454545454541</v>
      </c>
      <c r="U82" s="45">
        <f>SUM(U10:U81)</f>
        <v>12</v>
      </c>
      <c r="V82" s="45">
        <f>SUM(V10:V81)</f>
        <v>33</v>
      </c>
      <c r="W82" s="45">
        <f>SUM(W10:W81)</f>
        <v>1</v>
      </c>
      <c r="X82" s="48">
        <f>SUM(X10:X81)</f>
        <v>6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0</v>
      </c>
      <c r="G83" s="54">
        <f t="shared" si="24"/>
        <v>3</v>
      </c>
      <c r="H83" s="55">
        <f t="shared" si="25"/>
        <v>0</v>
      </c>
      <c r="I83" s="54">
        <v>6</v>
      </c>
      <c r="J83" s="53">
        <v>2</v>
      </c>
      <c r="K83" s="56">
        <f t="shared" si="26"/>
        <v>4</v>
      </c>
      <c r="L83" s="57">
        <f t="shared" si="27"/>
        <v>0.33333333333333331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>
        <v>1</v>
      </c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12</v>
      </c>
      <c r="J84" s="61">
        <v>3</v>
      </c>
      <c r="K84" s="64">
        <f t="shared" si="26"/>
        <v>9</v>
      </c>
      <c r="L84" s="65">
        <f t="shared" si="27"/>
        <v>0.25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4</v>
      </c>
      <c r="G87" s="62">
        <f>E87-F87</f>
        <v>6</v>
      </c>
      <c r="H87" s="63">
        <f>F87/E87</f>
        <v>0.4</v>
      </c>
      <c r="I87" s="62">
        <v>20</v>
      </c>
      <c r="J87" s="61">
        <v>4</v>
      </c>
      <c r="K87" s="64">
        <f>I87-J87</f>
        <v>16</v>
      </c>
      <c r="L87" s="65">
        <f>J87/I87</f>
        <v>0.2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0</v>
      </c>
      <c r="G89" s="62">
        <f>E89-F89</f>
        <v>10</v>
      </c>
      <c r="H89" s="63">
        <f>F89/E89</f>
        <v>0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5</v>
      </c>
      <c r="G100" s="62">
        <f>E100-F100</f>
        <v>5</v>
      </c>
      <c r="H100" s="63">
        <f>F100/E100</f>
        <v>0.5</v>
      </c>
      <c r="I100" s="62">
        <v>10</v>
      </c>
      <c r="J100" s="61">
        <v>5</v>
      </c>
      <c r="K100" s="64">
        <f>I100-J100</f>
        <v>5</v>
      </c>
      <c r="L100" s="65">
        <f>J100/I100</f>
        <v>0.5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1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24</v>
      </c>
      <c r="G106" s="62">
        <f>E106-F106</f>
        <v>6</v>
      </c>
      <c r="H106" s="63">
        <f>F106/E106</f>
        <v>0.8</v>
      </c>
      <c r="I106" s="62">
        <v>52</v>
      </c>
      <c r="J106" s="61">
        <v>31</v>
      </c>
      <c r="K106" s="64">
        <f>I106-J106</f>
        <v>21</v>
      </c>
      <c r="L106" s="65">
        <f>J106/I106</f>
        <v>0.59615384615384615</v>
      </c>
      <c r="M106" s="62"/>
      <c r="N106" s="61"/>
      <c r="O106" s="64"/>
      <c r="P106" s="63"/>
      <c r="Q106" s="62"/>
      <c r="R106" s="61"/>
      <c r="S106" s="64"/>
      <c r="T106" s="65"/>
      <c r="U106" s="66">
        <v>8</v>
      </c>
      <c r="V106" s="61">
        <v>17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7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10</v>
      </c>
      <c r="G109" s="62">
        <f t="shared" ref="G109:G111" si="32">E109-F109</f>
        <v>20</v>
      </c>
      <c r="H109" s="63">
        <f t="shared" ref="H109:H111" si="33">F109/E109</f>
        <v>0.33333333333333331</v>
      </c>
      <c r="I109" s="62">
        <v>27</v>
      </c>
      <c r="J109" s="61">
        <v>15</v>
      </c>
      <c r="K109" s="64">
        <f t="shared" ref="K109:K111" si="34">I109-J109</f>
        <v>12</v>
      </c>
      <c r="L109" s="65">
        <f t="shared" ref="L109:L111" si="35">J109/I109</f>
        <v>0.55555555555555558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8</v>
      </c>
      <c r="K110" s="64">
        <f t="shared" si="34"/>
        <v>20</v>
      </c>
      <c r="L110" s="65">
        <f t="shared" si="35"/>
        <v>0.2857142857142857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>
        <v>1</v>
      </c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2</v>
      </c>
      <c r="W121" s="61"/>
      <c r="X121" s="67">
        <v>1</v>
      </c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7</v>
      </c>
      <c r="G128" s="62">
        <f t="shared" ref="G128:G129" si="36">E128-F128</f>
        <v>7</v>
      </c>
      <c r="H128" s="63">
        <f t="shared" ref="H128:H129" si="37">F128/E128</f>
        <v>0.5</v>
      </c>
      <c r="I128" s="62">
        <v>14</v>
      </c>
      <c r="J128" s="61">
        <v>3</v>
      </c>
      <c r="K128" s="64">
        <f>I128-J128</f>
        <v>11</v>
      </c>
      <c r="L128" s="65">
        <f>J128/I128</f>
        <v>0.21428571428571427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12</v>
      </c>
      <c r="G129" s="62">
        <f t="shared" si="36"/>
        <v>12</v>
      </c>
      <c r="H129" s="63">
        <f t="shared" si="37"/>
        <v>0.5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>
        <v>1</v>
      </c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152</v>
      </c>
      <c r="F137" s="70">
        <f>SUM(F83:F136)</f>
        <v>73</v>
      </c>
      <c r="G137" s="70">
        <f t="shared" ref="G137:G138" si="38">E137-F137</f>
        <v>79</v>
      </c>
      <c r="H137" s="71">
        <f t="shared" ref="H137:H138" si="39">F137/E137</f>
        <v>0.48026315789473684</v>
      </c>
      <c r="I137" s="70">
        <f>SUM(I83:I136)</f>
        <v>180</v>
      </c>
      <c r="J137" s="70">
        <f>SUM(J83:J136)</f>
        <v>72</v>
      </c>
      <c r="K137" s="72">
        <f t="shared" ref="K137:K138" si="40">I137-J137</f>
        <v>108</v>
      </c>
      <c r="L137" s="73">
        <f t="shared" ref="L137:L138" si="41">J137/I137</f>
        <v>0.4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17</v>
      </c>
      <c r="V137" s="70">
        <f>SUM(V83:V136)</f>
        <v>33</v>
      </c>
      <c r="W137" s="70">
        <f>SUM(W83:W136)</f>
        <v>0</v>
      </c>
      <c r="X137" s="74">
        <f>SUM(X83:X136)</f>
        <v>2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9</v>
      </c>
      <c r="G138" s="78">
        <f t="shared" si="38"/>
        <v>6</v>
      </c>
      <c r="H138" s="79">
        <f t="shared" si="39"/>
        <v>0.6</v>
      </c>
      <c r="I138" s="78">
        <v>10</v>
      </c>
      <c r="J138" s="77">
        <v>5</v>
      </c>
      <c r="K138" s="80">
        <f t="shared" si="40"/>
        <v>5</v>
      </c>
      <c r="L138" s="81">
        <f t="shared" si="41"/>
        <v>0.5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>
        <v>1</v>
      </c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1</v>
      </c>
      <c r="G147" s="87">
        <f t="shared" ref="G147:G148" si="42">E147-F147</f>
        <v>9</v>
      </c>
      <c r="H147" s="88">
        <f t="shared" ref="H147:H148" si="43">F147/E147</f>
        <v>0.1</v>
      </c>
      <c r="I147" s="87">
        <v>10</v>
      </c>
      <c r="J147" s="83">
        <v>4</v>
      </c>
      <c r="K147" s="89">
        <f t="shared" ref="K147:K148" si="44">I147-J147</f>
        <v>6</v>
      </c>
      <c r="L147" s="90">
        <f t="shared" ref="L147:L148" si="45">J147/I147</f>
        <v>0.4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3</v>
      </c>
      <c r="K148" s="89">
        <f t="shared" si="44"/>
        <v>2</v>
      </c>
      <c r="L148" s="90">
        <f t="shared" si="45"/>
        <v>0.6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/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2</v>
      </c>
      <c r="G157" s="87">
        <f t="shared" ref="G157:G158" si="46">E157-F157</f>
        <v>4</v>
      </c>
      <c r="H157" s="88">
        <f t="shared" ref="H157:H158" si="47">F157/E157</f>
        <v>0.33333333333333331</v>
      </c>
      <c r="I157" s="87">
        <v>6</v>
      </c>
      <c r="J157" s="83">
        <v>1</v>
      </c>
      <c r="K157" s="89">
        <f t="shared" ref="K157:K158" si="48">I157-J157</f>
        <v>5</v>
      </c>
      <c r="L157" s="90">
        <f t="shared" ref="L157:L158" si="49">J157/I157</f>
        <v>0.16666666666666666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0</v>
      </c>
      <c r="G158" s="87">
        <f t="shared" si="46"/>
        <v>10</v>
      </c>
      <c r="H158" s="88">
        <f t="shared" si="47"/>
        <v>0</v>
      </c>
      <c r="I158" s="87">
        <v>10</v>
      </c>
      <c r="J158" s="83">
        <v>3</v>
      </c>
      <c r="K158" s="89">
        <f t="shared" si="48"/>
        <v>7</v>
      </c>
      <c r="L158" s="90">
        <f t="shared" si="49"/>
        <v>0.3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3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4</v>
      </c>
      <c r="G170" s="87">
        <f t="shared" ref="G170:G173" si="50">E170-F170</f>
        <v>6</v>
      </c>
      <c r="H170" s="88">
        <f t="shared" ref="H170:H173" si="51">F170/E170</f>
        <v>0.4</v>
      </c>
      <c r="I170" s="87">
        <v>5</v>
      </c>
      <c r="J170" s="83">
        <v>3</v>
      </c>
      <c r="K170" s="89">
        <f t="shared" ref="K170:K172" si="52">I170-J170</f>
        <v>2</v>
      </c>
      <c r="L170" s="90">
        <f t="shared" ref="L170:L172" si="53">J170/I170</f>
        <v>0.6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12</v>
      </c>
      <c r="G171" s="87">
        <f t="shared" si="50"/>
        <v>13</v>
      </c>
      <c r="H171" s="88">
        <f t="shared" si="51"/>
        <v>0.48</v>
      </c>
      <c r="I171" s="87">
        <v>20</v>
      </c>
      <c r="J171" s="83">
        <v>6</v>
      </c>
      <c r="K171" s="89">
        <f t="shared" si="52"/>
        <v>14</v>
      </c>
      <c r="L171" s="90">
        <f t="shared" si="53"/>
        <v>0.3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8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10</v>
      </c>
      <c r="G172" s="87">
        <f t="shared" si="50"/>
        <v>0</v>
      </c>
      <c r="H172" s="88">
        <f t="shared" si="51"/>
        <v>1</v>
      </c>
      <c r="I172" s="87">
        <v>10</v>
      </c>
      <c r="J172" s="83">
        <v>8</v>
      </c>
      <c r="K172" s="89">
        <f t="shared" si="52"/>
        <v>2</v>
      </c>
      <c r="L172" s="90">
        <f t="shared" si="53"/>
        <v>0.8</v>
      </c>
      <c r="M172" s="87">
        <v>9</v>
      </c>
      <c r="N172" s="83">
        <v>1</v>
      </c>
      <c r="O172" s="89">
        <f>M172-N172</f>
        <v>8</v>
      </c>
      <c r="P172" s="88">
        <f>N172/M172</f>
        <v>0.1111111111111111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/>
      <c r="V172" s="83">
        <v>4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6</v>
      </c>
      <c r="G173" s="87">
        <f t="shared" si="50"/>
        <v>4</v>
      </c>
      <c r="H173" s="88">
        <f t="shared" si="51"/>
        <v>0.6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9</v>
      </c>
      <c r="G176" s="87">
        <f>E176-F176</f>
        <v>11</v>
      </c>
      <c r="H176" s="88">
        <f>F176/E176</f>
        <v>0.45</v>
      </c>
      <c r="I176" s="87">
        <v>20</v>
      </c>
      <c r="J176" s="83">
        <v>14</v>
      </c>
      <c r="K176" s="89">
        <f>I176-J176</f>
        <v>6</v>
      </c>
      <c r="L176" s="90">
        <f>J176/I176</f>
        <v>0.7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7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2</v>
      </c>
      <c r="G179" s="87">
        <f>E179-F179</f>
        <v>10</v>
      </c>
      <c r="H179" s="88">
        <f>F179/E179</f>
        <v>0.16666666666666666</v>
      </c>
      <c r="I179" s="87">
        <v>12</v>
      </c>
      <c r="J179" s="83">
        <v>11</v>
      </c>
      <c r="K179" s="89">
        <f>I179-J179</f>
        <v>1</v>
      </c>
      <c r="L179" s="90">
        <f>J179/I179</f>
        <v>0.91666666666666663</v>
      </c>
      <c r="M179" s="87">
        <v>2</v>
      </c>
      <c r="N179" s="83">
        <v>1</v>
      </c>
      <c r="O179" s="89">
        <f>M179-N179</f>
        <v>1</v>
      </c>
      <c r="P179" s="88">
        <f>N179/M179</f>
        <v>0.5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2</v>
      </c>
      <c r="V179" s="83">
        <v>3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61</v>
      </c>
      <c r="G181" s="45">
        <f t="shared" ref="G181:G182" si="54">E181-F181</f>
        <v>87</v>
      </c>
      <c r="H181" s="10">
        <f t="shared" ref="H181:H182" si="55">F181/E181</f>
        <v>0.41216216216216217</v>
      </c>
      <c r="I181" s="45">
        <f>SUM(I138:I180)</f>
        <v>113</v>
      </c>
      <c r="J181" s="45">
        <f>SUM(J138:J180)</f>
        <v>59</v>
      </c>
      <c r="K181" s="9">
        <f t="shared" ref="K181:K182" si="56">I181-J181</f>
        <v>54</v>
      </c>
      <c r="L181" s="46">
        <f t="shared" ref="L181:L182" si="57">J181/I181</f>
        <v>0.52212389380530977</v>
      </c>
      <c r="M181" s="45">
        <f>SUM(M138:M180)</f>
        <v>11</v>
      </c>
      <c r="N181" s="45">
        <f>SUM(N138:N180)</f>
        <v>2</v>
      </c>
      <c r="O181" s="9">
        <f>M181-N181</f>
        <v>9</v>
      </c>
      <c r="P181" s="10">
        <f>N181/M181</f>
        <v>0.18181818181818182</v>
      </c>
      <c r="Q181" s="45">
        <f>SUM(Q138:Q180)</f>
        <v>20</v>
      </c>
      <c r="R181" s="45">
        <f>SUM(R138:R180)</f>
        <v>1</v>
      </c>
      <c r="S181" s="9">
        <f>Q181-R181</f>
        <v>19</v>
      </c>
      <c r="T181" s="46">
        <f>R181/Q181</f>
        <v>0.05</v>
      </c>
      <c r="U181" s="44">
        <f>SUM(U138:U180)</f>
        <v>4</v>
      </c>
      <c r="V181" s="45">
        <f>SUM(V138:V180)</f>
        <v>32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5</v>
      </c>
      <c r="G182" s="96">
        <f t="shared" si="54"/>
        <v>25</v>
      </c>
      <c r="H182" s="97">
        <f t="shared" si="55"/>
        <v>0.16666666666666666</v>
      </c>
      <c r="I182" s="96">
        <v>40</v>
      </c>
      <c r="J182" s="95">
        <v>1</v>
      </c>
      <c r="K182" s="98">
        <f t="shared" si="56"/>
        <v>39</v>
      </c>
      <c r="L182" s="99">
        <f t="shared" si="57"/>
        <v>2.5000000000000001E-2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62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4</v>
      </c>
      <c r="G186" s="100">
        <f>E186-F186</f>
        <v>9</v>
      </c>
      <c r="H186" s="103">
        <f>F186/E186</f>
        <v>0.30769230769230771</v>
      </c>
      <c r="I186" s="100">
        <v>20</v>
      </c>
      <c r="J186" s="101">
        <v>9</v>
      </c>
      <c r="K186" s="102">
        <f>I186-J186</f>
        <v>11</v>
      </c>
      <c r="L186" s="104">
        <f>J186/I186</f>
        <v>0.45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10</v>
      </c>
      <c r="G191" s="100">
        <f t="shared" ref="G191:G192" si="58">E191-F191</f>
        <v>40</v>
      </c>
      <c r="H191" s="103">
        <f t="shared" ref="H191:H192" si="59">F191/E191</f>
        <v>0.2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40</v>
      </c>
      <c r="G192" s="100">
        <f t="shared" si="58"/>
        <v>26</v>
      </c>
      <c r="H192" s="103">
        <f t="shared" si="59"/>
        <v>0.60606060606060608</v>
      </c>
      <c r="I192" s="100">
        <v>96</v>
      </c>
      <c r="J192" s="101">
        <v>62</v>
      </c>
      <c r="K192" s="102">
        <f>I192-J192</f>
        <v>34</v>
      </c>
      <c r="L192" s="104">
        <f>J192/I192</f>
        <v>0.64583333333333337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22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2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>
        <v>1</v>
      </c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/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8</v>
      </c>
      <c r="G216" s="100">
        <f>E216-F216</f>
        <v>2</v>
      </c>
      <c r="H216" s="103">
        <f>F216/E216</f>
        <v>0.8</v>
      </c>
      <c r="I216" s="100">
        <v>10</v>
      </c>
      <c r="J216" s="101">
        <v>3</v>
      </c>
      <c r="K216" s="102">
        <f>I216-J216</f>
        <v>7</v>
      </c>
      <c r="L216" s="104">
        <f>J216/I216</f>
        <v>0.3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2</v>
      </c>
      <c r="K218" s="102">
        <f>I218-J218</f>
        <v>8</v>
      </c>
      <c r="L218" s="104">
        <f>J218/I218</f>
        <v>0.2</v>
      </c>
      <c r="M218" s="100"/>
      <c r="N218" s="101"/>
      <c r="O218" s="102"/>
      <c r="P218" s="103"/>
      <c r="Q218" s="100"/>
      <c r="R218" s="101"/>
      <c r="S218" s="102"/>
      <c r="T218" s="104"/>
      <c r="U218" s="101">
        <v>1</v>
      </c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2</v>
      </c>
      <c r="G226" s="100">
        <f>E226-F226</f>
        <v>8</v>
      </c>
      <c r="H226" s="103">
        <f>F226/E226</f>
        <v>0.2</v>
      </c>
      <c r="I226" s="100">
        <v>9</v>
      </c>
      <c r="J226" s="101">
        <v>0</v>
      </c>
      <c r="K226" s="102">
        <f>I226-J226</f>
        <v>9</v>
      </c>
      <c r="L226" s="104">
        <f>J226/I226</f>
        <v>0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>
        <v>1</v>
      </c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5</v>
      </c>
      <c r="K235" s="102">
        <f t="shared" ref="K235:K237" si="62">I235-J235</f>
        <v>55</v>
      </c>
      <c r="L235" s="104">
        <f t="shared" ref="L235:L237" si="63">J235/I235</f>
        <v>8.3333333333333329E-2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73</v>
      </c>
      <c r="G243" s="45">
        <f>E243-F243</f>
        <v>133</v>
      </c>
      <c r="H243" s="10">
        <f t="shared" ref="H243:H244" si="64">F243/E243</f>
        <v>0.35436893203883496</v>
      </c>
      <c r="I243" s="45">
        <f>SUM(I182:I242)</f>
        <v>263</v>
      </c>
      <c r="J243" s="45">
        <f>SUM(J182:J242)</f>
        <v>82</v>
      </c>
      <c r="K243" s="45">
        <f>I243-J243</f>
        <v>181</v>
      </c>
      <c r="L243" s="46">
        <f t="shared" ref="L243:L244" si="65">J243/I243</f>
        <v>0.31178707224334601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7</v>
      </c>
      <c r="V243" s="45">
        <f>SUM(V182:V242)</f>
        <v>98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1032</v>
      </c>
      <c r="F244" s="108">
        <f>F82+F137+F181+F243</f>
        <v>598</v>
      </c>
      <c r="G244" s="108">
        <f>G82+G137+G181+G243</f>
        <v>434</v>
      </c>
      <c r="H244" s="109">
        <f t="shared" si="64"/>
        <v>0.5794573643410853</v>
      </c>
      <c r="I244" s="108">
        <f>I82+I137+I181+I243</f>
        <v>1271</v>
      </c>
      <c r="J244" s="108">
        <f>J82+J137+J181+J243</f>
        <v>568</v>
      </c>
      <c r="K244" s="108">
        <f>K82+K137+K181+K243</f>
        <v>703</v>
      </c>
      <c r="L244" s="110">
        <f t="shared" si="65"/>
        <v>0.44689221085759245</v>
      </c>
      <c r="M244" s="108">
        <f>M82+M137+M181+M243</f>
        <v>44</v>
      </c>
      <c r="N244" s="108">
        <f>N82+N137+N181+N243</f>
        <v>10</v>
      </c>
      <c r="O244" s="108">
        <f>O82+O137+O181+O243</f>
        <v>34</v>
      </c>
      <c r="P244" s="109">
        <f t="shared" si="66"/>
        <v>0.22727272727272727</v>
      </c>
      <c r="Q244" s="108">
        <f>Q82+Q137+Q181+Q243</f>
        <v>58</v>
      </c>
      <c r="R244" s="108">
        <f>R82+R137+R181+R243</f>
        <v>13</v>
      </c>
      <c r="S244" s="108">
        <f>S82+S137+S181+S243</f>
        <v>45</v>
      </c>
      <c r="T244" s="110">
        <f t="shared" si="67"/>
        <v>0.22413793103448276</v>
      </c>
      <c r="U244" s="107">
        <f>U82+U137+U181+U243</f>
        <v>40</v>
      </c>
      <c r="V244" s="108">
        <f>V82+V137+V181+V243</f>
        <v>196</v>
      </c>
      <c r="W244" s="108">
        <f>W82+W137+W181+W243</f>
        <v>2</v>
      </c>
      <c r="X244" s="111">
        <f>X82+X137+X181+X243</f>
        <v>9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499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526</v>
      </c>
      <c r="F256" s="117">
        <f>F82</f>
        <v>391</v>
      </c>
      <c r="G256" s="116">
        <f>G82</f>
        <v>135</v>
      </c>
      <c r="H256" s="118">
        <f t="shared" ref="H256:H257" si="68">F256/E256</f>
        <v>0.74334600760456271</v>
      </c>
      <c r="I256" s="116">
        <f t="shared" ref="I256:O256" si="69">(I82)</f>
        <v>715</v>
      </c>
      <c r="J256" s="117">
        <f t="shared" si="69"/>
        <v>355</v>
      </c>
      <c r="K256" s="116">
        <f t="shared" si="69"/>
        <v>360</v>
      </c>
      <c r="L256" s="118">
        <f t="shared" si="69"/>
        <v>0.49650349650349651</v>
      </c>
      <c r="M256" s="116">
        <f t="shared" si="69"/>
        <v>16</v>
      </c>
      <c r="N256" s="117">
        <f t="shared" si="69"/>
        <v>6</v>
      </c>
      <c r="O256" s="116">
        <f t="shared" si="69"/>
        <v>10</v>
      </c>
      <c r="P256" s="118">
        <f t="shared" ref="P256:X256" si="70">P82</f>
        <v>0.375</v>
      </c>
      <c r="Q256" s="116">
        <f t="shared" si="70"/>
        <v>22</v>
      </c>
      <c r="R256" s="117">
        <f t="shared" si="70"/>
        <v>12</v>
      </c>
      <c r="S256" s="116">
        <f t="shared" si="70"/>
        <v>10</v>
      </c>
      <c r="T256" s="118">
        <f t="shared" si="70"/>
        <v>0.54545454545454541</v>
      </c>
      <c r="U256" s="119">
        <f t="shared" si="70"/>
        <v>12</v>
      </c>
      <c r="V256" s="119">
        <f t="shared" si="70"/>
        <v>33</v>
      </c>
      <c r="W256" s="119">
        <f t="shared" si="70"/>
        <v>1</v>
      </c>
      <c r="X256" s="120">
        <f t="shared" si="70"/>
        <v>6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152</v>
      </c>
      <c r="F257" s="122">
        <f>F137</f>
        <v>73</v>
      </c>
      <c r="G257" s="121">
        <f>G137</f>
        <v>79</v>
      </c>
      <c r="H257" s="123">
        <f t="shared" si="68"/>
        <v>0.48026315789473684</v>
      </c>
      <c r="I257" s="121">
        <f>I137</f>
        <v>180</v>
      </c>
      <c r="J257" s="122">
        <f>J137</f>
        <v>72</v>
      </c>
      <c r="K257" s="121">
        <f>K137</f>
        <v>108</v>
      </c>
      <c r="L257" s="123">
        <f>L137</f>
        <v>0.4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2</v>
      </c>
      <c r="R257" s="122">
        <f t="shared" si="71"/>
        <v>0</v>
      </c>
      <c r="S257" s="121">
        <f t="shared" si="71"/>
        <v>2</v>
      </c>
      <c r="T257" s="123">
        <f t="shared" si="71"/>
        <v>0</v>
      </c>
      <c r="U257" s="122">
        <f t="shared" si="71"/>
        <v>17</v>
      </c>
      <c r="V257" s="122">
        <f t="shared" si="71"/>
        <v>33</v>
      </c>
      <c r="W257" s="122">
        <f t="shared" si="71"/>
        <v>0</v>
      </c>
      <c r="X257" s="124">
        <f t="shared" si="71"/>
        <v>2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61</v>
      </c>
      <c r="G258" s="125">
        <f t="shared" si="72"/>
        <v>87</v>
      </c>
      <c r="H258" s="127">
        <f t="shared" si="72"/>
        <v>0.41216216216216217</v>
      </c>
      <c r="I258" s="125">
        <f t="shared" si="72"/>
        <v>113</v>
      </c>
      <c r="J258" s="126">
        <f t="shared" si="72"/>
        <v>59</v>
      </c>
      <c r="K258" s="125">
        <f t="shared" si="72"/>
        <v>54</v>
      </c>
      <c r="L258" s="127">
        <f t="shared" si="72"/>
        <v>0.52212389380530977</v>
      </c>
      <c r="M258" s="125">
        <f t="shared" si="72"/>
        <v>11</v>
      </c>
      <c r="N258" s="126">
        <f t="shared" si="72"/>
        <v>2</v>
      </c>
      <c r="O258" s="125">
        <f t="shared" si="72"/>
        <v>9</v>
      </c>
      <c r="P258" s="127">
        <f t="shared" si="72"/>
        <v>0.18181818181818182</v>
      </c>
      <c r="Q258" s="125">
        <f t="shared" si="72"/>
        <v>20</v>
      </c>
      <c r="R258" s="126">
        <f t="shared" si="72"/>
        <v>1</v>
      </c>
      <c r="S258" s="125">
        <f t="shared" si="72"/>
        <v>19</v>
      </c>
      <c r="T258" s="127">
        <f t="shared" si="72"/>
        <v>0.05</v>
      </c>
      <c r="U258" s="128">
        <f t="shared" si="72"/>
        <v>4</v>
      </c>
      <c r="V258" s="128">
        <f t="shared" si="72"/>
        <v>32</v>
      </c>
      <c r="W258" s="128">
        <f t="shared" si="72"/>
        <v>1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73</v>
      </c>
      <c r="G259" s="130">
        <f t="shared" ref="G259:G260" si="75">G243</f>
        <v>133</v>
      </c>
      <c r="H259" s="132">
        <f t="shared" ref="H259:H260" si="76">H243</f>
        <v>0.35436893203883496</v>
      </c>
      <c r="I259" s="130">
        <f t="shared" ref="I259:I260" si="77">I243</f>
        <v>263</v>
      </c>
      <c r="J259" s="131">
        <f t="shared" ref="J259:J260" si="78">J243</f>
        <v>82</v>
      </c>
      <c r="K259" s="130">
        <f t="shared" ref="K259:K260" si="79">K243</f>
        <v>181</v>
      </c>
      <c r="L259" s="132">
        <f t="shared" ref="L259:L260" si="80">L243</f>
        <v>0.31178707224334601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7</v>
      </c>
      <c r="V259" s="131">
        <f t="shared" ref="V259:V260" si="90">V243</f>
        <v>98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1032</v>
      </c>
      <c r="F260" s="134">
        <f t="shared" si="74"/>
        <v>598</v>
      </c>
      <c r="G260" s="134">
        <f t="shared" si="75"/>
        <v>434</v>
      </c>
      <c r="H260" s="135">
        <f t="shared" si="76"/>
        <v>0.5794573643410853</v>
      </c>
      <c r="I260" s="134">
        <f t="shared" si="77"/>
        <v>1271</v>
      </c>
      <c r="J260" s="134">
        <f t="shared" si="78"/>
        <v>568</v>
      </c>
      <c r="K260" s="134">
        <f t="shared" si="79"/>
        <v>703</v>
      </c>
      <c r="L260" s="135">
        <f t="shared" si="80"/>
        <v>0.44689221085759245</v>
      </c>
      <c r="M260" s="134">
        <f t="shared" si="81"/>
        <v>44</v>
      </c>
      <c r="N260" s="134">
        <f t="shared" si="82"/>
        <v>10</v>
      </c>
      <c r="O260" s="134">
        <f t="shared" si="83"/>
        <v>34</v>
      </c>
      <c r="P260" s="135">
        <f t="shared" si="84"/>
        <v>0.22727272727272727</v>
      </c>
      <c r="Q260" s="134">
        <f t="shared" si="85"/>
        <v>58</v>
      </c>
      <c r="R260" s="134">
        <f t="shared" si="86"/>
        <v>13</v>
      </c>
      <c r="S260" s="134">
        <f t="shared" si="87"/>
        <v>45</v>
      </c>
      <c r="T260" s="135">
        <f t="shared" si="88"/>
        <v>0.22413793103448276</v>
      </c>
      <c r="U260" s="134">
        <f t="shared" si="89"/>
        <v>40</v>
      </c>
      <c r="V260" s="134">
        <f t="shared" si="90"/>
        <v>196</v>
      </c>
      <c r="W260" s="134">
        <f t="shared" si="91"/>
        <v>2</v>
      </c>
      <c r="X260" s="136">
        <f t="shared" si="92"/>
        <v>9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542</v>
      </c>
      <c r="F268" s="117">
        <f t="shared" ref="F268:F272" si="94">F256+N256</f>
        <v>397</v>
      </c>
      <c r="G268" s="116">
        <f t="shared" ref="G268:G272" si="95">G256+O256</f>
        <v>145</v>
      </c>
      <c r="H268" s="118">
        <f t="shared" ref="H268:H272" si="96">F268/E268</f>
        <v>0.73247232472324719</v>
      </c>
      <c r="I268" s="116">
        <f t="shared" ref="I268:I272" si="97">I256+Q256</f>
        <v>737</v>
      </c>
      <c r="J268" s="117">
        <f t="shared" ref="J268:J272" si="98">J256+R256</f>
        <v>367</v>
      </c>
      <c r="K268" s="116">
        <f t="shared" ref="K268:K272" si="99">K256+S256</f>
        <v>370</v>
      </c>
      <c r="L268" s="137">
        <f t="shared" ref="L268:L272" si="100">J268/I268</f>
        <v>0.49796472184531887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154</v>
      </c>
      <c r="F269" s="139">
        <f t="shared" si="94"/>
        <v>74</v>
      </c>
      <c r="G269" s="138">
        <f t="shared" si="95"/>
        <v>80</v>
      </c>
      <c r="H269" s="140">
        <f t="shared" si="96"/>
        <v>0.48051948051948051</v>
      </c>
      <c r="I269" s="138">
        <f t="shared" si="97"/>
        <v>182</v>
      </c>
      <c r="J269" s="139">
        <f t="shared" si="98"/>
        <v>72</v>
      </c>
      <c r="K269" s="138">
        <f t="shared" si="99"/>
        <v>110</v>
      </c>
      <c r="L269" s="141">
        <f t="shared" si="100"/>
        <v>0.39560439560439559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63</v>
      </c>
      <c r="G270" s="125">
        <f t="shared" si="95"/>
        <v>96</v>
      </c>
      <c r="H270" s="127">
        <f t="shared" si="96"/>
        <v>0.39622641509433965</v>
      </c>
      <c r="I270" s="125">
        <f t="shared" si="97"/>
        <v>133</v>
      </c>
      <c r="J270" s="126">
        <f t="shared" si="98"/>
        <v>60</v>
      </c>
      <c r="K270" s="125">
        <f t="shared" si="99"/>
        <v>73</v>
      </c>
      <c r="L270" s="142">
        <f t="shared" si="100"/>
        <v>0.45112781954887216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74</v>
      </c>
      <c r="G271" s="130">
        <f t="shared" si="95"/>
        <v>147</v>
      </c>
      <c r="H271" s="132">
        <f t="shared" si="96"/>
        <v>0.33484162895927599</v>
      </c>
      <c r="I271" s="130">
        <f t="shared" si="97"/>
        <v>277</v>
      </c>
      <c r="J271" s="131">
        <f t="shared" si="98"/>
        <v>82</v>
      </c>
      <c r="K271" s="130">
        <f t="shared" si="99"/>
        <v>195</v>
      </c>
      <c r="L271" s="143">
        <f t="shared" si="100"/>
        <v>0.29602888086642598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1076</v>
      </c>
      <c r="F272" s="134">
        <f t="shared" si="94"/>
        <v>608</v>
      </c>
      <c r="G272" s="144">
        <f t="shared" si="95"/>
        <v>468</v>
      </c>
      <c r="H272" s="145">
        <f t="shared" si="96"/>
        <v>0.56505576208178443</v>
      </c>
      <c r="I272" s="144">
        <f t="shared" si="97"/>
        <v>1329</v>
      </c>
      <c r="J272" s="134">
        <f t="shared" si="98"/>
        <v>581</v>
      </c>
      <c r="K272" s="144">
        <f t="shared" si="99"/>
        <v>748</v>
      </c>
      <c r="L272" s="146">
        <f t="shared" si="100"/>
        <v>0.43717080511662904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44098</v>
      </c>
      <c r="F278" s="149">
        <v>44099</v>
      </c>
      <c r="G278" s="149">
        <v>44100</v>
      </c>
      <c r="H278" s="149">
        <v>44101</v>
      </c>
      <c r="I278" s="149">
        <v>44102</v>
      </c>
      <c r="J278" s="149">
        <v>44103</v>
      </c>
      <c r="K278" s="149">
        <v>44104</v>
      </c>
      <c r="L278" s="149">
        <v>44105</v>
      </c>
      <c r="M278" s="149">
        <v>44106</v>
      </c>
      <c r="N278" s="149">
        <v>44107</v>
      </c>
      <c r="O278" s="149">
        <v>44108</v>
      </c>
      <c r="P278" s="149">
        <v>44109</v>
      </c>
      <c r="Q278" s="149">
        <v>44110</v>
      </c>
      <c r="R278" s="149">
        <v>44111</v>
      </c>
      <c r="S278" s="149">
        <v>44112</v>
      </c>
      <c r="T278" s="149">
        <v>44113</v>
      </c>
      <c r="U278" s="149">
        <v>44114</v>
      </c>
      <c r="V278" s="149">
        <v>44115</v>
      </c>
      <c r="W278" s="149">
        <v>44116</v>
      </c>
      <c r="X278" s="149">
        <v>44117</v>
      </c>
      <c r="Y278" s="149">
        <v>44118</v>
      </c>
      <c r="Z278" s="149">
        <v>44119</v>
      </c>
      <c r="AA278" s="149">
        <v>44120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0.81</v>
      </c>
      <c r="F279" s="151">
        <v>0.8</v>
      </c>
      <c r="G279" s="151">
        <v>0.8</v>
      </c>
      <c r="H279" s="151">
        <v>0.79</v>
      </c>
      <c r="I279" s="151">
        <v>0.79</v>
      </c>
      <c r="J279" s="151">
        <v>0.79</v>
      </c>
      <c r="K279" s="151">
        <v>0.8</v>
      </c>
      <c r="L279" s="151">
        <v>0.8</v>
      </c>
      <c r="M279" s="151">
        <v>0.8</v>
      </c>
      <c r="N279" s="151">
        <v>0.79</v>
      </c>
      <c r="O279" s="151">
        <v>0.79</v>
      </c>
      <c r="P279" s="151">
        <v>0.78</v>
      </c>
      <c r="Q279" s="151">
        <v>0.77</v>
      </c>
      <c r="R279" s="151">
        <v>0.76</v>
      </c>
      <c r="S279" s="151">
        <v>0.75</v>
      </c>
      <c r="T279" s="151">
        <v>0.74</v>
      </c>
      <c r="U279" s="151">
        <v>0.73</v>
      </c>
      <c r="V279" s="151">
        <v>0.73</v>
      </c>
      <c r="W279" s="151">
        <v>0.72</v>
      </c>
      <c r="X279" s="151">
        <v>0.72</v>
      </c>
      <c r="Y279" s="151">
        <v>0.72</v>
      </c>
      <c r="Z279" s="151">
        <v>0.71</v>
      </c>
      <c r="AA279" s="151">
        <v>0.72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</v>
      </c>
      <c r="F280" s="153">
        <v>0.49</v>
      </c>
      <c r="G280" s="153">
        <v>0.49</v>
      </c>
      <c r="H280" s="153">
        <v>0.49</v>
      </c>
      <c r="I280" s="153">
        <v>0.49</v>
      </c>
      <c r="J280" s="153">
        <v>0.48</v>
      </c>
      <c r="K280" s="153">
        <v>0.48</v>
      </c>
      <c r="L280" s="153">
        <v>0.49</v>
      </c>
      <c r="M280" s="153">
        <v>0.49</v>
      </c>
      <c r="N280" s="153">
        <v>0.49</v>
      </c>
      <c r="O280" s="153">
        <v>0.48</v>
      </c>
      <c r="P280" s="153">
        <v>0.47</v>
      </c>
      <c r="Q280" s="153">
        <v>0.47</v>
      </c>
      <c r="R280" s="153">
        <v>0.46</v>
      </c>
      <c r="S280" s="153">
        <v>0.46</v>
      </c>
      <c r="T280" s="153">
        <v>0.46</v>
      </c>
      <c r="U280" s="153">
        <v>0.46</v>
      </c>
      <c r="V280" s="153">
        <v>0.46</v>
      </c>
      <c r="W280" s="153">
        <v>0.46</v>
      </c>
      <c r="X280" s="153">
        <v>0.45</v>
      </c>
      <c r="Y280" s="153">
        <v>0.45</v>
      </c>
      <c r="Z280" s="153">
        <v>0.46</v>
      </c>
      <c r="AA280" s="153">
        <v>0.46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0.67</v>
      </c>
      <c r="F281" s="153">
        <v>0.68</v>
      </c>
      <c r="G281" s="153">
        <v>0.7</v>
      </c>
      <c r="H281" s="153">
        <v>0.69</v>
      </c>
      <c r="I281" s="153">
        <v>0.68</v>
      </c>
      <c r="J281" s="153">
        <v>0.63</v>
      </c>
      <c r="K281" s="153">
        <v>0.59</v>
      </c>
      <c r="L281" s="153">
        <v>0.60000000000000009</v>
      </c>
      <c r="M281" s="153">
        <v>0.63</v>
      </c>
      <c r="N281" s="153">
        <v>0.64</v>
      </c>
      <c r="O281" s="153">
        <v>0.66</v>
      </c>
      <c r="P281" s="153">
        <v>0.63</v>
      </c>
      <c r="Q281" s="153">
        <v>0.65</v>
      </c>
      <c r="R281" s="153">
        <v>0.63</v>
      </c>
      <c r="S281" s="153">
        <v>0.61</v>
      </c>
      <c r="T281" s="153">
        <v>0.57000000000000006</v>
      </c>
      <c r="U281" s="153">
        <v>0.54</v>
      </c>
      <c r="V281" s="153">
        <v>0.46</v>
      </c>
      <c r="W281" s="153">
        <v>0.45</v>
      </c>
      <c r="X281" s="153">
        <v>0.44</v>
      </c>
      <c r="Y281" s="153">
        <v>0.43</v>
      </c>
      <c r="Z281" s="153">
        <v>0.41</v>
      </c>
      <c r="AA281" s="153">
        <v>0.39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0.36</v>
      </c>
      <c r="F282" s="155">
        <v>0.35</v>
      </c>
      <c r="G282" s="155">
        <v>0.34</v>
      </c>
      <c r="H282" s="155">
        <v>0.34</v>
      </c>
      <c r="I282" s="155">
        <v>0.36</v>
      </c>
      <c r="J282" s="155">
        <v>0.34</v>
      </c>
      <c r="K282" s="155">
        <v>0.36</v>
      </c>
      <c r="L282" s="155">
        <v>0.37</v>
      </c>
      <c r="M282" s="155">
        <v>0.4</v>
      </c>
      <c r="N282" s="155">
        <v>0.4</v>
      </c>
      <c r="O282" s="155">
        <v>0.4</v>
      </c>
      <c r="P282" s="155">
        <v>0.38</v>
      </c>
      <c r="Q282" s="155">
        <v>0.4</v>
      </c>
      <c r="R282" s="155">
        <v>0.42</v>
      </c>
      <c r="S282" s="155">
        <v>0.44</v>
      </c>
      <c r="T282" s="155">
        <v>0.44</v>
      </c>
      <c r="U282" s="155">
        <v>0.4</v>
      </c>
      <c r="V282" s="155">
        <v>0.42</v>
      </c>
      <c r="W282" s="155">
        <v>0.45</v>
      </c>
      <c r="X282" s="155">
        <v>0.44</v>
      </c>
      <c r="Y282" s="155">
        <v>0.42</v>
      </c>
      <c r="Z282" s="155">
        <v>0.4</v>
      </c>
      <c r="AA282" s="155">
        <v>0.42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0.64</v>
      </c>
      <c r="F283" s="157">
        <v>0.63</v>
      </c>
      <c r="G283" s="157">
        <v>0.63</v>
      </c>
      <c r="H283" s="157">
        <v>0.62</v>
      </c>
      <c r="I283" s="157">
        <v>0.61</v>
      </c>
      <c r="J283" s="157">
        <v>0.61</v>
      </c>
      <c r="K283" s="157">
        <v>0.61</v>
      </c>
      <c r="L283" s="157">
        <v>0.61</v>
      </c>
      <c r="M283" s="157">
        <v>0.60000000000000009</v>
      </c>
      <c r="N283" s="157">
        <v>0.60000000000000009</v>
      </c>
      <c r="O283" s="157">
        <v>0.59</v>
      </c>
      <c r="P283" s="157">
        <v>0.59</v>
      </c>
      <c r="Q283" s="157">
        <v>0.57999999999999996</v>
      </c>
      <c r="R283" s="157">
        <v>0.57999999999999996</v>
      </c>
      <c r="S283" s="157">
        <v>0.57999999999999996</v>
      </c>
      <c r="T283" s="157">
        <v>0.57000000000000006</v>
      </c>
      <c r="U283" s="157">
        <v>0.57999999999999996</v>
      </c>
      <c r="V283" s="157">
        <v>0.57000000000000006</v>
      </c>
      <c r="W283" s="157">
        <v>0.57000000000000006</v>
      </c>
      <c r="X283" s="157">
        <v>0.57000000000000006</v>
      </c>
      <c r="Y283" s="157">
        <v>0.56000000000000005</v>
      </c>
      <c r="Z283" s="157">
        <v>0.55000000000000004</v>
      </c>
      <c r="AA283" s="157">
        <v>0.54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0.46</v>
      </c>
      <c r="F284" s="157">
        <v>0.46</v>
      </c>
      <c r="G284" s="157">
        <v>0.48</v>
      </c>
      <c r="H284" s="157">
        <v>0.49</v>
      </c>
      <c r="I284" s="157">
        <v>0.49</v>
      </c>
      <c r="J284" s="157">
        <v>0.49</v>
      </c>
      <c r="K284" s="157">
        <v>0.5</v>
      </c>
      <c r="L284" s="157">
        <v>0.5</v>
      </c>
      <c r="M284" s="157">
        <v>0.5</v>
      </c>
      <c r="N284" s="157">
        <v>0.5</v>
      </c>
      <c r="O284" s="157">
        <v>0.5</v>
      </c>
      <c r="P284" s="157">
        <v>0.49</v>
      </c>
      <c r="Q284" s="157">
        <v>0.49</v>
      </c>
      <c r="R284" s="157">
        <v>0.49</v>
      </c>
      <c r="S284" s="157">
        <v>0.47</v>
      </c>
      <c r="T284" s="157">
        <v>0.46</v>
      </c>
      <c r="U284" s="157">
        <v>0.43</v>
      </c>
      <c r="V284" s="157">
        <v>0.42</v>
      </c>
      <c r="W284" s="157">
        <v>0.41</v>
      </c>
      <c r="X284" s="157">
        <v>0.41</v>
      </c>
      <c r="Y284" s="157">
        <v>0.4</v>
      </c>
      <c r="Z284" s="157">
        <v>0.4</v>
      </c>
      <c r="AA284" s="157">
        <v>0.4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0.28999999999999998</v>
      </c>
      <c r="F285" s="157">
        <v>0.36</v>
      </c>
      <c r="G285" s="157">
        <v>0.43</v>
      </c>
      <c r="H285" s="157">
        <v>0.43</v>
      </c>
      <c r="I285" s="157">
        <v>0.5</v>
      </c>
      <c r="J285" s="157">
        <v>0.5</v>
      </c>
      <c r="K285" s="157">
        <v>0.5</v>
      </c>
      <c r="L285" s="157">
        <v>0.5</v>
      </c>
      <c r="M285" s="157">
        <v>0.5</v>
      </c>
      <c r="N285" s="157">
        <v>0.5</v>
      </c>
      <c r="O285" s="157">
        <v>0.5</v>
      </c>
      <c r="P285" s="157">
        <v>0.5</v>
      </c>
      <c r="Q285" s="157">
        <v>0.43</v>
      </c>
      <c r="R285" s="157">
        <v>0.36</v>
      </c>
      <c r="S285" s="157">
        <v>0.36</v>
      </c>
      <c r="T285" s="157">
        <v>0.36</v>
      </c>
      <c r="U285" s="157">
        <v>0.36</v>
      </c>
      <c r="V285" s="157">
        <v>0.36</v>
      </c>
      <c r="W285" s="157">
        <v>0.36</v>
      </c>
      <c r="X285" s="157">
        <v>0.43</v>
      </c>
      <c r="Y285" s="157">
        <v>0.5</v>
      </c>
      <c r="Z285" s="157">
        <v>0.5</v>
      </c>
      <c r="AA285" s="157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0.14000000000000001</v>
      </c>
      <c r="F286" s="157">
        <v>0.24</v>
      </c>
      <c r="G286" s="157">
        <v>0.33</v>
      </c>
      <c r="H286" s="157">
        <v>0.33</v>
      </c>
      <c r="I286" s="157">
        <v>0.28999999999999998</v>
      </c>
      <c r="J286" s="157">
        <v>0.28999999999999998</v>
      </c>
      <c r="K286" s="157">
        <v>0.28999999999999998</v>
      </c>
      <c r="L286" s="157">
        <v>0.24</v>
      </c>
      <c r="M286" s="157">
        <v>0.14000000000000001</v>
      </c>
      <c r="N286" s="157">
        <v>0.05</v>
      </c>
      <c r="O286" s="157">
        <v>0</v>
      </c>
      <c r="P286" s="157">
        <v>0</v>
      </c>
      <c r="Q286" s="157">
        <v>0</v>
      </c>
      <c r="R286" s="157">
        <v>0</v>
      </c>
      <c r="S286" s="157">
        <v>0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0.51</v>
      </c>
      <c r="F287" s="159">
        <v>0.52</v>
      </c>
      <c r="G287" s="159">
        <v>0.52</v>
      </c>
      <c r="H287" s="159">
        <v>0.51</v>
      </c>
      <c r="I287" s="159">
        <v>0.51</v>
      </c>
      <c r="J287" s="159">
        <v>0.51</v>
      </c>
      <c r="K287" s="159">
        <v>0.5</v>
      </c>
      <c r="L287" s="159">
        <v>0.5</v>
      </c>
      <c r="M287" s="159">
        <v>0.49</v>
      </c>
      <c r="N287" s="159">
        <v>0.49</v>
      </c>
      <c r="O287" s="159">
        <v>0.48</v>
      </c>
      <c r="P287" s="159">
        <v>0.48</v>
      </c>
      <c r="Q287" s="159">
        <v>0.46</v>
      </c>
      <c r="R287" s="159">
        <v>0.46</v>
      </c>
      <c r="S287" s="159">
        <v>0.45</v>
      </c>
      <c r="T287" s="159">
        <v>0.45</v>
      </c>
      <c r="U287" s="159">
        <v>0.45</v>
      </c>
      <c r="V287" s="159">
        <v>0.45</v>
      </c>
      <c r="W287" s="159">
        <v>0.45</v>
      </c>
      <c r="X287" s="159">
        <v>0.46</v>
      </c>
      <c r="Y287" s="159">
        <v>0.46</v>
      </c>
      <c r="Z287" s="159">
        <v>0.47</v>
      </c>
      <c r="AA287" s="159">
        <v>0.47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0.21</v>
      </c>
      <c r="F288" s="161">
        <v>0.2</v>
      </c>
      <c r="G288" s="161">
        <v>0.2</v>
      </c>
      <c r="H288" s="161">
        <v>0.19</v>
      </c>
      <c r="I288" s="161">
        <v>0.19</v>
      </c>
      <c r="J288" s="161">
        <v>0.2</v>
      </c>
      <c r="K288" s="161">
        <v>0.2</v>
      </c>
      <c r="L288" s="161">
        <v>0.24</v>
      </c>
      <c r="M288" s="161">
        <v>0.28000000000000003</v>
      </c>
      <c r="N288" s="161">
        <v>0.32</v>
      </c>
      <c r="O288" s="161">
        <v>0.36</v>
      </c>
      <c r="P288" s="161">
        <v>0.4</v>
      </c>
      <c r="Q288" s="161">
        <v>0.45</v>
      </c>
      <c r="R288" s="161">
        <v>0.5</v>
      </c>
      <c r="S288" s="161">
        <v>0.5</v>
      </c>
      <c r="T288" s="161">
        <v>0.52</v>
      </c>
      <c r="U288" s="161">
        <v>0.52</v>
      </c>
      <c r="V288" s="161">
        <v>0.52</v>
      </c>
      <c r="W288" s="161">
        <v>0.53</v>
      </c>
      <c r="X288" s="161">
        <v>0.52</v>
      </c>
      <c r="Y288" s="161">
        <v>0.52</v>
      </c>
      <c r="Z288" s="161">
        <v>0.52</v>
      </c>
      <c r="AA288" s="161">
        <v>0.52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0.21</v>
      </c>
      <c r="F289" s="161">
        <v>0.19</v>
      </c>
      <c r="G289" s="161">
        <v>0.17</v>
      </c>
      <c r="H289" s="161">
        <v>0.16</v>
      </c>
      <c r="I289" s="161">
        <v>0.13</v>
      </c>
      <c r="J289" s="161">
        <v>0.13</v>
      </c>
      <c r="K289" s="161">
        <v>0.14000000000000001</v>
      </c>
      <c r="L289" s="161">
        <v>0.08</v>
      </c>
      <c r="M289" s="161">
        <v>0.1</v>
      </c>
      <c r="N289" s="161">
        <v>0.12</v>
      </c>
      <c r="O289" s="161">
        <v>0.13</v>
      </c>
      <c r="P289" s="161">
        <v>0.14000000000000001</v>
      </c>
      <c r="Q289" s="161">
        <v>0.13</v>
      </c>
      <c r="R289" s="161">
        <v>0.12</v>
      </c>
      <c r="S289" s="161">
        <v>0.09</v>
      </c>
      <c r="T289" s="161">
        <v>0.06</v>
      </c>
      <c r="U289" s="161">
        <v>0.05</v>
      </c>
      <c r="V289" s="161">
        <v>0.04</v>
      </c>
      <c r="W289" s="161">
        <v>0.03</v>
      </c>
      <c r="X289" s="161">
        <v>0.03</v>
      </c>
      <c r="Y289" s="161">
        <v>0.03</v>
      </c>
      <c r="Z289" s="161">
        <v>0.04</v>
      </c>
      <c r="AA289" s="161">
        <v>0.06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0.13</v>
      </c>
      <c r="F290" s="163">
        <v>0.12</v>
      </c>
      <c r="G290" s="163">
        <v>0.13</v>
      </c>
      <c r="H290" s="163">
        <v>0.11</v>
      </c>
      <c r="I290" s="163">
        <v>0.1</v>
      </c>
      <c r="J290" s="163">
        <v>0.1</v>
      </c>
      <c r="K290" s="163">
        <v>0.08</v>
      </c>
      <c r="L290" s="163">
        <v>0.08</v>
      </c>
      <c r="M290" s="163">
        <v>0.08</v>
      </c>
      <c r="N290" s="163">
        <v>0.08</v>
      </c>
      <c r="O290" s="163">
        <v>0.09</v>
      </c>
      <c r="P290" s="163">
        <v>0.1</v>
      </c>
      <c r="Q290" s="163">
        <v>0.1</v>
      </c>
      <c r="R290" s="163">
        <v>0.1</v>
      </c>
      <c r="S290" s="163">
        <v>0.45</v>
      </c>
      <c r="T290" s="163">
        <v>0.1</v>
      </c>
      <c r="U290" s="163">
        <v>0.09</v>
      </c>
      <c r="V290" s="163">
        <v>0.08</v>
      </c>
      <c r="W290" s="163">
        <v>0.06</v>
      </c>
      <c r="X290" s="163">
        <v>0.05</v>
      </c>
      <c r="Y290" s="163">
        <v>0.05</v>
      </c>
      <c r="Z290" s="163">
        <v>0.04</v>
      </c>
      <c r="AA290" s="163">
        <v>0.04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0.60000000000000009</v>
      </c>
      <c r="F291" s="165">
        <v>0.59</v>
      </c>
      <c r="G291" s="165">
        <v>0.57999999999999996</v>
      </c>
      <c r="H291" s="165">
        <v>0.57000000000000006</v>
      </c>
      <c r="I291" s="165">
        <v>0.56000000000000005</v>
      </c>
      <c r="J291" s="165">
        <v>0.54</v>
      </c>
      <c r="K291" s="165">
        <v>0.53</v>
      </c>
      <c r="L291" s="165">
        <v>0.53</v>
      </c>
      <c r="M291" s="165">
        <v>0.52</v>
      </c>
      <c r="N291" s="165">
        <v>0.5</v>
      </c>
      <c r="O291" s="165">
        <v>0.49</v>
      </c>
      <c r="P291" s="165">
        <v>0.48</v>
      </c>
      <c r="Q291" s="165">
        <v>0.47</v>
      </c>
      <c r="R291" s="165">
        <v>0.47</v>
      </c>
      <c r="S291" s="165">
        <v>0.45</v>
      </c>
      <c r="T291" s="165">
        <v>0.44</v>
      </c>
      <c r="U291" s="165">
        <v>0.43</v>
      </c>
      <c r="V291" s="165">
        <v>0.43</v>
      </c>
      <c r="W291" s="165">
        <v>0.42</v>
      </c>
      <c r="X291" s="165">
        <v>0.42</v>
      </c>
      <c r="Y291" s="165">
        <v>0.4</v>
      </c>
      <c r="Z291" s="165">
        <v>0.4</v>
      </c>
      <c r="AA291" s="165">
        <v>0.39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0.46</v>
      </c>
      <c r="F292" s="165">
        <v>0.45</v>
      </c>
      <c r="G292" s="165">
        <v>0.44</v>
      </c>
      <c r="H292" s="165">
        <v>0.41</v>
      </c>
      <c r="I292" s="165">
        <v>0.4</v>
      </c>
      <c r="J292" s="165">
        <v>0.41</v>
      </c>
      <c r="K292" s="165">
        <v>0.41</v>
      </c>
      <c r="L292" s="165">
        <v>0.42</v>
      </c>
      <c r="M292" s="165">
        <v>0.41</v>
      </c>
      <c r="N292" s="165">
        <v>0.41</v>
      </c>
      <c r="O292" s="165">
        <v>0.43</v>
      </c>
      <c r="P292" s="165">
        <v>0.44</v>
      </c>
      <c r="Q292" s="165">
        <v>0.44</v>
      </c>
      <c r="R292" s="165">
        <v>0.44</v>
      </c>
      <c r="S292" s="165">
        <v>0.44</v>
      </c>
      <c r="T292" s="165">
        <v>0.44</v>
      </c>
      <c r="U292" s="165">
        <v>0.41</v>
      </c>
      <c r="V292" s="165">
        <v>0.39</v>
      </c>
      <c r="W292" s="165">
        <v>0.37</v>
      </c>
      <c r="X292" s="165">
        <v>0.35</v>
      </c>
      <c r="Y292" s="165">
        <v>0.32</v>
      </c>
      <c r="Z292" s="165">
        <v>0.31</v>
      </c>
      <c r="AA292" s="165">
        <v>0.3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0.2</v>
      </c>
      <c r="F293" s="165">
        <v>0.18</v>
      </c>
      <c r="G293" s="165">
        <v>0.15</v>
      </c>
      <c r="H293" s="165">
        <v>0.12</v>
      </c>
      <c r="I293" s="165">
        <v>0.1</v>
      </c>
      <c r="J293" s="165">
        <v>0.1</v>
      </c>
      <c r="K293" s="165">
        <v>0.11</v>
      </c>
      <c r="L293" s="165">
        <v>0.12</v>
      </c>
      <c r="M293" s="165">
        <v>0.12</v>
      </c>
      <c r="N293" s="165">
        <v>0.13</v>
      </c>
      <c r="O293" s="165">
        <v>0.12</v>
      </c>
      <c r="P293" s="165">
        <v>0.12</v>
      </c>
      <c r="Q293" s="165">
        <v>0.14000000000000001</v>
      </c>
      <c r="R293" s="165">
        <v>0.14000000000000001</v>
      </c>
      <c r="S293" s="165">
        <v>0.14000000000000001</v>
      </c>
      <c r="T293" s="165">
        <v>0.13</v>
      </c>
      <c r="U293" s="165">
        <v>0.11</v>
      </c>
      <c r="V293" s="165">
        <v>0.11</v>
      </c>
      <c r="W293" s="165">
        <v>0.1</v>
      </c>
      <c r="X293" s="165">
        <v>0.09</v>
      </c>
      <c r="Y293" s="165">
        <v>7.0000000000000007E-2</v>
      </c>
      <c r="Z293" s="165">
        <v>0.06</v>
      </c>
      <c r="AA293" s="165">
        <v>0.06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0.14000000000000001</v>
      </c>
      <c r="F294" s="165">
        <v>0.12</v>
      </c>
      <c r="G294" s="165">
        <v>0.11</v>
      </c>
      <c r="H294" s="165">
        <v>0.1</v>
      </c>
      <c r="I294" s="165">
        <v>0.08</v>
      </c>
      <c r="J294" s="165">
        <v>0.06</v>
      </c>
      <c r="K294" s="165">
        <v>0.05</v>
      </c>
      <c r="L294" s="165">
        <v>0.05</v>
      </c>
      <c r="M294" s="165">
        <v>0.08</v>
      </c>
      <c r="N294" s="165">
        <v>0.1</v>
      </c>
      <c r="O294" s="165">
        <v>0.13</v>
      </c>
      <c r="P294" s="165">
        <v>0.16</v>
      </c>
      <c r="Q294" s="165">
        <v>0.19</v>
      </c>
      <c r="R294" s="165">
        <v>0.21</v>
      </c>
      <c r="S294" s="165">
        <v>0.22</v>
      </c>
      <c r="T294" s="165">
        <v>0.22</v>
      </c>
      <c r="U294" s="165">
        <v>0.2</v>
      </c>
      <c r="V294" s="165">
        <v>0.17</v>
      </c>
      <c r="W294" s="165">
        <v>0.14000000000000001</v>
      </c>
      <c r="X294" s="165">
        <v>0.1</v>
      </c>
      <c r="Y294" s="165">
        <v>0.06</v>
      </c>
      <c r="Z294" s="165">
        <v>0.03</v>
      </c>
      <c r="AA294" s="165">
        <v>0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0.71</v>
      </c>
      <c r="F295" s="167">
        <v>0.7</v>
      </c>
      <c r="G295" s="167">
        <v>0.69</v>
      </c>
      <c r="H295" s="167">
        <v>0.69</v>
      </c>
      <c r="I295" s="167">
        <v>0.68</v>
      </c>
      <c r="J295" s="167">
        <v>0.68</v>
      </c>
      <c r="K295" s="167">
        <v>0.68</v>
      </c>
      <c r="L295" s="167">
        <v>0.68</v>
      </c>
      <c r="M295" s="167">
        <v>0.67</v>
      </c>
      <c r="N295" s="167">
        <v>0.67</v>
      </c>
      <c r="O295" s="167">
        <v>0.66</v>
      </c>
      <c r="P295" s="167">
        <v>0.65</v>
      </c>
      <c r="Q295" s="167">
        <v>0.64</v>
      </c>
      <c r="R295" s="167">
        <v>0.64</v>
      </c>
      <c r="S295" s="167">
        <v>0.63</v>
      </c>
      <c r="T295" s="167">
        <v>0.62</v>
      </c>
      <c r="U295" s="167">
        <v>0.61</v>
      </c>
      <c r="V295" s="167">
        <v>0.61</v>
      </c>
      <c r="W295" s="245">
        <v>0.61</v>
      </c>
      <c r="X295" s="245">
        <v>0.61</v>
      </c>
      <c r="Y295" s="245">
        <v>0.60000000000000009</v>
      </c>
      <c r="Z295" s="245">
        <v>0.59</v>
      </c>
      <c r="AA295" s="245">
        <v>0.59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0.43</v>
      </c>
      <c r="F296" s="169">
        <v>0.43</v>
      </c>
      <c r="G296" s="169">
        <v>0.42</v>
      </c>
      <c r="H296" s="169">
        <v>0.42</v>
      </c>
      <c r="I296" s="169">
        <v>0.42</v>
      </c>
      <c r="J296" s="169">
        <v>0.42</v>
      </c>
      <c r="K296" s="169">
        <v>0.42</v>
      </c>
      <c r="L296" s="169">
        <v>0.43</v>
      </c>
      <c r="M296" s="169">
        <v>0.44</v>
      </c>
      <c r="N296" s="169">
        <v>0.44</v>
      </c>
      <c r="O296" s="169">
        <v>0.45</v>
      </c>
      <c r="P296" s="169">
        <v>0.45</v>
      </c>
      <c r="Q296" s="169">
        <v>0.46</v>
      </c>
      <c r="R296" s="169">
        <v>0.47</v>
      </c>
      <c r="S296" s="169">
        <v>0.46</v>
      </c>
      <c r="T296" s="169">
        <v>0.46</v>
      </c>
      <c r="U296" s="169">
        <v>0.45</v>
      </c>
      <c r="V296" s="169">
        <v>0.45</v>
      </c>
      <c r="W296" s="169">
        <v>0.44</v>
      </c>
      <c r="X296" s="169">
        <v>0.43</v>
      </c>
      <c r="Y296" s="169">
        <v>0.42</v>
      </c>
      <c r="Z296" s="169">
        <v>0.42</v>
      </c>
      <c r="AA296" s="169">
        <v>0.42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0.38</v>
      </c>
      <c r="F297" s="169">
        <v>0.37</v>
      </c>
      <c r="G297" s="169">
        <v>0.37</v>
      </c>
      <c r="H297" s="169">
        <v>0.35</v>
      </c>
      <c r="I297" s="169">
        <v>0.34</v>
      </c>
      <c r="J297" s="169">
        <v>0.32</v>
      </c>
      <c r="K297" s="169">
        <v>0.31</v>
      </c>
      <c r="L297" s="169">
        <v>0.30000000000000004</v>
      </c>
      <c r="M297" s="169">
        <v>0.32</v>
      </c>
      <c r="N297" s="169">
        <v>0.33</v>
      </c>
      <c r="O297" s="169">
        <v>0.34</v>
      </c>
      <c r="P297" s="169">
        <v>0.33</v>
      </c>
      <c r="Q297" s="169">
        <v>0.34</v>
      </c>
      <c r="R297" s="169">
        <v>0.32</v>
      </c>
      <c r="S297" s="169">
        <v>0.31</v>
      </c>
      <c r="T297" s="169">
        <v>0.28999999999999998</v>
      </c>
      <c r="U297" s="169">
        <v>0.27</v>
      </c>
      <c r="V297" s="169">
        <v>0.24</v>
      </c>
      <c r="W297" s="169">
        <v>0.22</v>
      </c>
      <c r="X297" s="169">
        <v>0.22</v>
      </c>
      <c r="Y297" s="169">
        <v>0.21</v>
      </c>
      <c r="Z297" s="169">
        <v>0.2</v>
      </c>
      <c r="AA297" s="169">
        <v>0.2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0.22</v>
      </c>
      <c r="F298" s="171">
        <v>0.21</v>
      </c>
      <c r="G298" s="171">
        <v>0.22</v>
      </c>
      <c r="H298" s="171">
        <v>0.21</v>
      </c>
      <c r="I298" s="171">
        <v>0.2</v>
      </c>
      <c r="J298" s="171">
        <v>0.19</v>
      </c>
      <c r="K298" s="171">
        <v>0.19</v>
      </c>
      <c r="L298" s="171">
        <v>0.19</v>
      </c>
      <c r="M298" s="171">
        <v>0.2</v>
      </c>
      <c r="N298" s="171">
        <v>0.2</v>
      </c>
      <c r="O298" s="171">
        <v>0.21</v>
      </c>
      <c r="P298" s="171">
        <v>0.21</v>
      </c>
      <c r="Q298" s="171">
        <v>0.23</v>
      </c>
      <c r="R298" s="171">
        <v>0.24</v>
      </c>
      <c r="S298" s="171">
        <v>0.25</v>
      </c>
      <c r="T298" s="171">
        <v>0.25</v>
      </c>
      <c r="U298" s="171">
        <v>0.23</v>
      </c>
      <c r="V298" s="171">
        <v>0.23</v>
      </c>
      <c r="W298" s="171">
        <v>0.22</v>
      </c>
      <c r="X298" s="171">
        <v>0.21</v>
      </c>
      <c r="Y298" s="171">
        <v>0.19</v>
      </c>
      <c r="Z298" s="171">
        <v>0.17</v>
      </c>
      <c r="AA298" s="171">
        <v>0.17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1032</v>
      </c>
      <c r="F304" s="179">
        <f>F244</f>
        <v>598</v>
      </c>
      <c r="G304" s="179">
        <f>G244</f>
        <v>434</v>
      </c>
      <c r="H304" s="291">
        <f t="shared" ref="H304:H308" si="101">F304/E304</f>
        <v>0.5794573643410853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1271</v>
      </c>
      <c r="F305" s="179">
        <f>J244</f>
        <v>568</v>
      </c>
      <c r="G305" s="179">
        <f>K244</f>
        <v>703</v>
      </c>
      <c r="H305" s="291">
        <f t="shared" si="101"/>
        <v>0.44689221085759245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10</v>
      </c>
      <c r="G306" s="179">
        <f>O244</f>
        <v>34</v>
      </c>
      <c r="H306" s="291">
        <f t="shared" si="101"/>
        <v>0.22727272727272727</v>
      </c>
      <c r="I306" s="291"/>
    </row>
    <row r="307" spans="1:14" ht="14.65" customHeight="1" x14ac:dyDescent="0.2">
      <c r="D307" s="178" t="s">
        <v>419</v>
      </c>
      <c r="E307" s="179">
        <f>Q244</f>
        <v>58</v>
      </c>
      <c r="F307" s="179">
        <f>R244</f>
        <v>13</v>
      </c>
      <c r="G307" s="179">
        <f>S244</f>
        <v>45</v>
      </c>
      <c r="H307" s="291">
        <f t="shared" si="101"/>
        <v>0.22413793103448276</v>
      </c>
      <c r="I307" s="291"/>
    </row>
    <row r="308" spans="1:14" ht="14.65" customHeight="1" x14ac:dyDescent="0.2">
      <c r="D308" s="180" t="s">
        <v>406</v>
      </c>
      <c r="E308" s="144">
        <f>SUM(E304:E307)</f>
        <v>2405</v>
      </c>
      <c r="F308" s="144">
        <f>SUM(F304:F307)</f>
        <v>1189</v>
      </c>
      <c r="G308" s="144">
        <f>SUM(G304:G307)</f>
        <v>1216</v>
      </c>
      <c r="H308" s="293">
        <f t="shared" si="101"/>
        <v>0.49438669438669441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598</v>
      </c>
      <c r="F311" s="179">
        <f>U244</f>
        <v>40</v>
      </c>
      <c r="G311" s="179">
        <v>65</v>
      </c>
      <c r="H311" s="295">
        <f t="shared" ref="H311:H314" si="103">E311+F311+G311</f>
        <v>703</v>
      </c>
      <c r="I311" s="295">
        <f>SUM(E311:H311)</f>
        <v>1406</v>
      </c>
      <c r="J311" s="4"/>
    </row>
    <row r="312" spans="1:14" ht="14.65" customHeight="1" x14ac:dyDescent="0.2">
      <c r="D312" s="178" t="s">
        <v>418</v>
      </c>
      <c r="E312" s="179">
        <f t="shared" si="102"/>
        <v>568</v>
      </c>
      <c r="F312" s="179">
        <f>V244</f>
        <v>196</v>
      </c>
      <c r="G312" s="179">
        <v>128</v>
      </c>
      <c r="H312" s="295">
        <f t="shared" si="103"/>
        <v>892</v>
      </c>
      <c r="I312" s="295"/>
    </row>
    <row r="313" spans="1:14" ht="14.65" customHeight="1" x14ac:dyDescent="0.2">
      <c r="D313" s="178" t="s">
        <v>412</v>
      </c>
      <c r="E313" s="179">
        <f t="shared" si="102"/>
        <v>10</v>
      </c>
      <c r="F313" s="179">
        <f>W244</f>
        <v>2</v>
      </c>
      <c r="G313" s="182">
        <v>1</v>
      </c>
      <c r="H313" s="295">
        <f t="shared" si="103"/>
        <v>13</v>
      </c>
      <c r="I313" s="295"/>
    </row>
    <row r="314" spans="1:14" ht="14.65" customHeight="1" x14ac:dyDescent="0.2">
      <c r="D314" s="178" t="s">
        <v>419</v>
      </c>
      <c r="E314" s="179">
        <f t="shared" si="102"/>
        <v>13</v>
      </c>
      <c r="F314" s="179">
        <f>X244</f>
        <v>9</v>
      </c>
      <c r="G314" s="182">
        <v>1</v>
      </c>
      <c r="H314" s="295">
        <f t="shared" si="103"/>
        <v>23</v>
      </c>
      <c r="I314" s="295"/>
    </row>
    <row r="315" spans="1:14" ht="14.65" customHeight="1" x14ac:dyDescent="0.2">
      <c r="D315" s="180" t="s">
        <v>406</v>
      </c>
      <c r="E315" s="183">
        <f>SUM(E311:E314)</f>
        <v>1189</v>
      </c>
      <c r="F315" s="183">
        <f>SUM(F311:F314)</f>
        <v>247</v>
      </c>
      <c r="G315" s="183">
        <f>SUM(G311:G314)</f>
        <v>195</v>
      </c>
      <c r="H315" s="296">
        <f>H311+H312+H313+H314</f>
        <v>1631</v>
      </c>
      <c r="I315" s="296">
        <f>F315+G315+H315</f>
        <v>2073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360</v>
      </c>
      <c r="F322" s="189">
        <v>290</v>
      </c>
      <c r="G322" s="189">
        <f t="shared" ref="G322:G324" si="105">SUM(E322:F322)</f>
        <v>650</v>
      </c>
      <c r="H322" s="190">
        <v>16</v>
      </c>
      <c r="I322" s="190">
        <v>50</v>
      </c>
      <c r="J322" s="190">
        <f t="shared" ref="J322:J323" si="106">SUM(H322:I322)</f>
        <v>66</v>
      </c>
      <c r="K322" s="191">
        <f t="shared" ref="K322:K323" si="107">M322-L322</f>
        <v>376</v>
      </c>
      <c r="L322" s="191">
        <f t="shared" ref="L322:L323" si="108">F322+I322</f>
        <v>340</v>
      </c>
      <c r="M322" s="192">
        <f t="shared" ref="M322:M323" si="109">H311+H313</f>
        <v>716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480</v>
      </c>
      <c r="F323" s="189">
        <v>306</v>
      </c>
      <c r="G323" s="189">
        <f t="shared" si="105"/>
        <v>786</v>
      </c>
      <c r="H323" s="190">
        <v>35</v>
      </c>
      <c r="I323" s="190">
        <v>94</v>
      </c>
      <c r="J323" s="190">
        <f t="shared" si="106"/>
        <v>129</v>
      </c>
      <c r="K323" s="191">
        <f t="shared" si="107"/>
        <v>515</v>
      </c>
      <c r="L323" s="191">
        <f t="shared" si="108"/>
        <v>400</v>
      </c>
      <c r="M323" s="192">
        <f t="shared" si="109"/>
        <v>915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840</v>
      </c>
      <c r="F324" s="194">
        <f>SUM(F322:F323)</f>
        <v>596</v>
      </c>
      <c r="G324" s="194">
        <f t="shared" si="105"/>
        <v>1436</v>
      </c>
      <c r="H324" s="195">
        <f t="shared" ref="H324:M324" si="110">SUM(H322:H323)</f>
        <v>51</v>
      </c>
      <c r="I324" s="195">
        <f t="shared" si="110"/>
        <v>144</v>
      </c>
      <c r="J324" s="195">
        <f t="shared" si="110"/>
        <v>195</v>
      </c>
      <c r="K324" s="196">
        <f t="shared" si="110"/>
        <v>891</v>
      </c>
      <c r="L324" s="196">
        <f t="shared" si="110"/>
        <v>740</v>
      </c>
      <c r="M324" s="197">
        <f t="shared" si="110"/>
        <v>1631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44098</v>
      </c>
      <c r="F328" s="199">
        <v>44099</v>
      </c>
      <c r="G328" s="199">
        <v>44100</v>
      </c>
      <c r="H328" s="199">
        <v>44101</v>
      </c>
      <c r="I328" s="199">
        <v>44102</v>
      </c>
      <c r="J328" s="199">
        <v>44103</v>
      </c>
      <c r="K328" s="199">
        <v>44104</v>
      </c>
      <c r="L328" s="199">
        <v>44105</v>
      </c>
      <c r="M328" s="199">
        <v>44106</v>
      </c>
      <c r="N328" s="199">
        <v>44107</v>
      </c>
      <c r="O328" s="199">
        <v>44108</v>
      </c>
      <c r="P328" s="199">
        <v>44109</v>
      </c>
      <c r="Q328" s="199">
        <v>44110</v>
      </c>
      <c r="R328" s="199">
        <v>44111</v>
      </c>
      <c r="S328" s="199">
        <v>44112</v>
      </c>
      <c r="T328" s="199">
        <v>44113</v>
      </c>
      <c r="U328" s="199">
        <v>44114</v>
      </c>
      <c r="V328" s="199">
        <v>44115</v>
      </c>
      <c r="W328" s="199">
        <v>44116</v>
      </c>
      <c r="X328" s="199">
        <v>44117</v>
      </c>
      <c r="Y328" s="199">
        <v>44118</v>
      </c>
      <c r="Z328" s="199">
        <v>44119</v>
      </c>
      <c r="AA328" s="199">
        <v>44120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935</v>
      </c>
      <c r="F329" s="201">
        <v>912</v>
      </c>
      <c r="G329" s="201">
        <v>888</v>
      </c>
      <c r="H329" s="201">
        <v>876</v>
      </c>
      <c r="I329" s="201">
        <v>892</v>
      </c>
      <c r="J329" s="201">
        <v>881</v>
      </c>
      <c r="K329" s="201">
        <v>893</v>
      </c>
      <c r="L329" s="201">
        <v>897</v>
      </c>
      <c r="M329" s="201">
        <v>851</v>
      </c>
      <c r="N329" s="201">
        <v>815</v>
      </c>
      <c r="O329" s="201">
        <v>794</v>
      </c>
      <c r="P329" s="201">
        <v>795</v>
      </c>
      <c r="Q329" s="201">
        <v>783</v>
      </c>
      <c r="R329" s="201">
        <v>820</v>
      </c>
      <c r="S329" s="201">
        <v>788</v>
      </c>
      <c r="T329" s="201">
        <v>774</v>
      </c>
      <c r="U329" s="201">
        <v>783</v>
      </c>
      <c r="V329" s="201">
        <v>763</v>
      </c>
      <c r="W329" s="201">
        <v>751</v>
      </c>
      <c r="X329" s="201">
        <v>768</v>
      </c>
      <c r="Y329" s="201">
        <v>721</v>
      </c>
      <c r="Z329" s="201">
        <v>710</v>
      </c>
      <c r="AA329" s="201">
        <v>716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1029</v>
      </c>
      <c r="F330" s="203">
        <v>1039</v>
      </c>
      <c r="G330" s="203">
        <v>1019</v>
      </c>
      <c r="H330" s="203">
        <v>1013</v>
      </c>
      <c r="I330" s="203">
        <v>1013</v>
      </c>
      <c r="J330" s="203">
        <v>1055</v>
      </c>
      <c r="K330" s="203">
        <v>1040</v>
      </c>
      <c r="L330" s="203">
        <v>1046</v>
      </c>
      <c r="M330" s="203">
        <v>969</v>
      </c>
      <c r="N330" s="203">
        <v>967</v>
      </c>
      <c r="O330" s="203">
        <v>961</v>
      </c>
      <c r="P330" s="203">
        <v>926</v>
      </c>
      <c r="Q330" s="203">
        <v>986</v>
      </c>
      <c r="R330" s="203">
        <v>998</v>
      </c>
      <c r="S330" s="203">
        <v>967</v>
      </c>
      <c r="T330" s="203">
        <v>982</v>
      </c>
      <c r="U330" s="203">
        <v>934</v>
      </c>
      <c r="V330" s="203">
        <v>918</v>
      </c>
      <c r="W330" s="203">
        <v>933</v>
      </c>
      <c r="X330" s="203">
        <v>927</v>
      </c>
      <c r="Y330" s="203">
        <v>951</v>
      </c>
      <c r="Z330" s="203">
        <v>947</v>
      </c>
      <c r="AA330" s="203">
        <v>915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1964</v>
      </c>
      <c r="F331" s="205">
        <f t="shared" si="111"/>
        <v>1951</v>
      </c>
      <c r="G331" s="205">
        <f t="shared" si="111"/>
        <v>1907</v>
      </c>
      <c r="H331" s="205">
        <f t="shared" si="111"/>
        <v>1889</v>
      </c>
      <c r="I331" s="205">
        <f t="shared" si="111"/>
        <v>1905</v>
      </c>
      <c r="J331" s="205">
        <f t="shared" si="111"/>
        <v>1936</v>
      </c>
      <c r="K331" s="205">
        <f t="shared" si="111"/>
        <v>1933</v>
      </c>
      <c r="L331" s="205">
        <f t="shared" si="111"/>
        <v>1943</v>
      </c>
      <c r="M331" s="205">
        <f t="shared" si="111"/>
        <v>1820</v>
      </c>
      <c r="N331" s="205">
        <f t="shared" si="111"/>
        <v>1782</v>
      </c>
      <c r="O331" s="205">
        <f t="shared" si="111"/>
        <v>1755</v>
      </c>
      <c r="P331" s="205">
        <f t="shared" si="111"/>
        <v>1721</v>
      </c>
      <c r="Q331" s="205">
        <f t="shared" si="111"/>
        <v>1769</v>
      </c>
      <c r="R331" s="205">
        <f t="shared" si="111"/>
        <v>1818</v>
      </c>
      <c r="S331" s="205">
        <f t="shared" si="111"/>
        <v>1755</v>
      </c>
      <c r="T331" s="205">
        <f t="shared" si="111"/>
        <v>1756</v>
      </c>
      <c r="U331" s="205">
        <f t="shared" si="111"/>
        <v>1717</v>
      </c>
      <c r="V331" s="205">
        <f t="shared" si="111"/>
        <v>1681</v>
      </c>
      <c r="W331" s="205">
        <f t="shared" si="111"/>
        <v>1684</v>
      </c>
      <c r="X331" s="205">
        <f t="shared" si="111"/>
        <v>1695</v>
      </c>
      <c r="Y331" s="205">
        <f t="shared" si="111"/>
        <v>1672</v>
      </c>
      <c r="Z331" s="205">
        <f t="shared" si="111"/>
        <v>1657</v>
      </c>
      <c r="AA331" s="205">
        <f t="shared" si="111"/>
        <v>1631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2943</v>
      </c>
      <c r="I335" s="318"/>
      <c r="J335" s="319">
        <f>H335/H341</f>
        <v>0.17416262279559711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3852</v>
      </c>
      <c r="U335" s="324"/>
      <c r="V335" s="325">
        <f>T335/T341</f>
        <v>0.16721653064768188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659</v>
      </c>
      <c r="I336" s="318"/>
      <c r="J336" s="319">
        <f>H336/H341</f>
        <v>3.8998698070777604E-2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1135</v>
      </c>
      <c r="U336" s="324"/>
      <c r="V336" s="325">
        <f>T336/T341</f>
        <v>4.9270706719916652E-2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1.1835720203574388E-4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4.7751345719743014E-4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1.3023094287202639E-4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3604</v>
      </c>
      <c r="I339" s="318">
        <f>SUM(H339:H339)</f>
        <v>3604</v>
      </c>
      <c r="J339" s="319">
        <f>H339/H341</f>
        <v>0.21327967806841047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5001</v>
      </c>
      <c r="U339" s="324"/>
      <c r="V339" s="325">
        <f>T339/T341</f>
        <v>0.217094981767668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13294</v>
      </c>
      <c r="I340" s="318"/>
      <c r="J340" s="319">
        <f>H340/H341</f>
        <v>0.78672032193158958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18035</v>
      </c>
      <c r="U340" s="324"/>
      <c r="V340" s="325">
        <f>T340/T341</f>
        <v>0.78290501823233205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16898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23036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7208</v>
      </c>
      <c r="I342" s="267">
        <f>SUM(I335:I339)</f>
        <v>3604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44098</v>
      </c>
      <c r="F345" s="199">
        <v>44099</v>
      </c>
      <c r="G345" s="199">
        <v>44100</v>
      </c>
      <c r="H345" s="207">
        <v>44101</v>
      </c>
      <c r="I345" s="207">
        <v>44102</v>
      </c>
      <c r="J345" s="207">
        <v>44103</v>
      </c>
      <c r="K345" s="207">
        <v>44104</v>
      </c>
      <c r="L345" s="207">
        <v>44105</v>
      </c>
      <c r="M345" s="207">
        <v>44106</v>
      </c>
      <c r="N345" s="207">
        <v>44107</v>
      </c>
      <c r="O345" s="207">
        <v>44108</v>
      </c>
      <c r="P345" s="207">
        <v>44109</v>
      </c>
      <c r="Q345" s="207">
        <v>44110</v>
      </c>
      <c r="R345" s="207">
        <v>44111</v>
      </c>
      <c r="S345" s="207">
        <v>44112</v>
      </c>
      <c r="T345" s="207">
        <v>44113</v>
      </c>
      <c r="U345" s="207">
        <v>44114</v>
      </c>
      <c r="V345" s="207">
        <v>44115</v>
      </c>
      <c r="W345" s="207">
        <v>44116</v>
      </c>
      <c r="X345" s="207">
        <v>44117</v>
      </c>
      <c r="Y345" s="207">
        <v>44118</v>
      </c>
      <c r="Z345" s="207">
        <v>44119</v>
      </c>
      <c r="AA345" s="207">
        <v>44120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935</v>
      </c>
      <c r="F346" s="201">
        <v>912</v>
      </c>
      <c r="G346" s="201">
        <v>888</v>
      </c>
      <c r="H346" s="209">
        <v>4439</v>
      </c>
      <c r="I346" s="209">
        <v>4464</v>
      </c>
      <c r="J346" s="209">
        <v>4468</v>
      </c>
      <c r="K346" s="209">
        <v>4504</v>
      </c>
      <c r="L346" s="209">
        <v>4532</v>
      </c>
      <c r="M346" s="209">
        <v>4555</v>
      </c>
      <c r="N346" s="209">
        <v>4586</v>
      </c>
      <c r="O346" s="209">
        <v>4605</v>
      </c>
      <c r="P346" s="209">
        <v>4629</v>
      </c>
      <c r="Q346" s="209">
        <v>4652</v>
      </c>
      <c r="R346" s="209">
        <v>4807</v>
      </c>
      <c r="S346" s="209">
        <v>4835</v>
      </c>
      <c r="T346" s="209">
        <v>4851</v>
      </c>
      <c r="U346" s="209">
        <v>4860</v>
      </c>
      <c r="V346" s="209">
        <v>4890</v>
      </c>
      <c r="W346" s="209">
        <v>4913</v>
      </c>
      <c r="X346" s="209">
        <v>4932</v>
      </c>
      <c r="Y346" s="209">
        <v>4959</v>
      </c>
      <c r="Z346" s="209">
        <v>4980</v>
      </c>
      <c r="AA346" s="209">
        <v>5001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1029</v>
      </c>
      <c r="F347" s="203">
        <v>1039</v>
      </c>
      <c r="G347" s="203">
        <v>1019</v>
      </c>
      <c r="H347" s="211">
        <v>15929</v>
      </c>
      <c r="I347" s="211">
        <v>15984</v>
      </c>
      <c r="J347" s="211">
        <v>15992</v>
      </c>
      <c r="K347" s="211">
        <v>16147</v>
      </c>
      <c r="L347" s="211">
        <v>16221</v>
      </c>
      <c r="M347" s="211">
        <v>16314</v>
      </c>
      <c r="N347" s="211">
        <v>16409</v>
      </c>
      <c r="O347" s="211">
        <v>16488</v>
      </c>
      <c r="P347" s="211">
        <v>16554</v>
      </c>
      <c r="Q347" s="211">
        <v>16624</v>
      </c>
      <c r="R347" s="211">
        <v>17401</v>
      </c>
      <c r="S347" s="211">
        <v>17615</v>
      </c>
      <c r="T347" s="211">
        <v>17586</v>
      </c>
      <c r="U347" s="211">
        <v>17652</v>
      </c>
      <c r="V347" s="211">
        <v>17726</v>
      </c>
      <c r="W347" s="211">
        <v>17773</v>
      </c>
      <c r="X347" s="211">
        <v>17820</v>
      </c>
      <c r="Y347" s="211">
        <v>17883</v>
      </c>
      <c r="Z347" s="211">
        <v>17975</v>
      </c>
      <c r="AA347" s="211">
        <v>18035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1964</v>
      </c>
      <c r="F348" s="205">
        <f t="shared" si="113"/>
        <v>1951</v>
      </c>
      <c r="G348" s="205">
        <f t="shared" si="113"/>
        <v>1907</v>
      </c>
      <c r="H348" s="213">
        <f t="shared" si="113"/>
        <v>20368</v>
      </c>
      <c r="I348" s="213">
        <f t="shared" si="113"/>
        <v>20448</v>
      </c>
      <c r="J348" s="213">
        <f t="shared" si="113"/>
        <v>20460</v>
      </c>
      <c r="K348" s="213">
        <f t="shared" si="113"/>
        <v>20651</v>
      </c>
      <c r="L348" s="213">
        <f t="shared" si="113"/>
        <v>20753</v>
      </c>
      <c r="M348" s="213">
        <f t="shared" si="113"/>
        <v>20869</v>
      </c>
      <c r="N348" s="213">
        <f t="shared" si="113"/>
        <v>20995</v>
      </c>
      <c r="O348" s="213">
        <f t="shared" si="113"/>
        <v>21093</v>
      </c>
      <c r="P348" s="213">
        <f t="shared" si="113"/>
        <v>21183</v>
      </c>
      <c r="Q348" s="213">
        <f t="shared" si="113"/>
        <v>21276</v>
      </c>
      <c r="R348" s="213">
        <f t="shared" si="113"/>
        <v>22208</v>
      </c>
      <c r="S348" s="213">
        <f t="shared" si="113"/>
        <v>22450</v>
      </c>
      <c r="T348" s="213">
        <f t="shared" si="113"/>
        <v>22437</v>
      </c>
      <c r="U348" s="213">
        <f t="shared" si="113"/>
        <v>22512</v>
      </c>
      <c r="V348" s="213">
        <f t="shared" si="113"/>
        <v>22616</v>
      </c>
      <c r="W348" s="213">
        <f t="shared" si="113"/>
        <v>22686</v>
      </c>
      <c r="X348" s="213">
        <f t="shared" si="113"/>
        <v>22752</v>
      </c>
      <c r="Y348" s="213">
        <f t="shared" si="113"/>
        <v>22842</v>
      </c>
      <c r="Z348" s="213">
        <f t="shared" si="113"/>
        <v>22955</v>
      </c>
      <c r="AA348" s="213">
        <f t="shared" si="113"/>
        <v>23036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10029</v>
      </c>
      <c r="L371" s="361"/>
      <c r="M371" s="361"/>
      <c r="N371" s="361"/>
      <c r="O371" s="361"/>
      <c r="P371" s="362">
        <f>K371/K379</f>
        <v>0.59350218960823764</v>
      </c>
      <c r="Q371" s="362"/>
      <c r="R371" s="362"/>
      <c r="S371" s="362">
        <f t="shared" ref="S371:S379" si="114">SUM(P371:R371)</f>
        <v>0.59350218960823764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2065</v>
      </c>
      <c r="L372" s="361"/>
      <c r="M372" s="361"/>
      <c r="N372" s="361"/>
      <c r="O372" s="361"/>
      <c r="P372" s="362">
        <f>K372/K379</f>
        <v>0.12220381110190555</v>
      </c>
      <c r="Q372" s="362"/>
      <c r="R372" s="362"/>
      <c r="S372" s="362">
        <f t="shared" si="114"/>
        <v>0.12220381110190555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1186</v>
      </c>
      <c r="L373" s="361"/>
      <c r="M373" s="361"/>
      <c r="N373" s="361"/>
      <c r="O373" s="361"/>
      <c r="P373" s="362">
        <f>K373/K379</f>
        <v>7.0185820807196111E-2</v>
      </c>
      <c r="Q373" s="362"/>
      <c r="R373" s="362"/>
      <c r="S373" s="362">
        <f t="shared" si="114"/>
        <v>7.0185820807196111E-2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906</v>
      </c>
      <c r="L374" s="361"/>
      <c r="M374" s="361"/>
      <c r="N374" s="361"/>
      <c r="O374" s="361"/>
      <c r="P374" s="362">
        <f>K374/K379</f>
        <v>5.3615812522191976E-2</v>
      </c>
      <c r="Q374" s="362"/>
      <c r="R374" s="362"/>
      <c r="S374" s="362">
        <f t="shared" si="114"/>
        <v>5.3615812522191976E-2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758</v>
      </c>
      <c r="L375" s="361"/>
      <c r="M375" s="361"/>
      <c r="N375" s="361"/>
      <c r="O375" s="361"/>
      <c r="P375" s="362">
        <f>K375/K379</f>
        <v>4.4857379571546931E-2</v>
      </c>
      <c r="Q375" s="362"/>
      <c r="R375" s="362"/>
      <c r="S375" s="362">
        <f t="shared" si="114"/>
        <v>4.4857379571546931E-2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636</v>
      </c>
      <c r="L376" s="361"/>
      <c r="M376" s="361"/>
      <c r="N376" s="361"/>
      <c r="O376" s="361"/>
      <c r="P376" s="362">
        <f>K376/K379</f>
        <v>3.7637590247366549E-2</v>
      </c>
      <c r="Q376" s="362"/>
      <c r="R376" s="362"/>
      <c r="S376" s="362">
        <f t="shared" si="114"/>
        <v>3.7637590247366549E-2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421+200+117+88+83+87</f>
        <v>996</v>
      </c>
      <c r="L377" s="361"/>
      <c r="M377" s="361"/>
      <c r="N377" s="361"/>
      <c r="O377" s="361"/>
      <c r="P377" s="362">
        <f>K377/K379</f>
        <v>5.8941886613800447E-2</v>
      </c>
      <c r="Q377" s="362"/>
      <c r="R377" s="362"/>
      <c r="S377" s="362">
        <f t="shared" si="114"/>
        <v>5.8941886613800447E-2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16898-16576</f>
        <v>322</v>
      </c>
      <c r="L378" s="361"/>
      <c r="M378" s="361"/>
      <c r="N378" s="361"/>
      <c r="O378" s="361"/>
      <c r="P378" s="362">
        <f>K378/K379</f>
        <v>1.9055509527754765E-2</v>
      </c>
      <c r="Q378" s="362"/>
      <c r="R378" s="362"/>
      <c r="S378" s="362">
        <f t="shared" si="114"/>
        <v>1.9055509527754765E-2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16898</v>
      </c>
      <c r="L379" s="364"/>
      <c r="M379" s="364"/>
      <c r="N379" s="364"/>
      <c r="O379" s="364">
        <f>SUM(K379:N379)</f>
        <v>16898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247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44121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>
        <v>1</v>
      </c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19</v>
      </c>
      <c r="G13" s="30">
        <f t="shared" ref="G13:G14" si="0">E13-F13</f>
        <v>1</v>
      </c>
      <c r="H13" s="31">
        <f t="shared" ref="H13:H14" si="1">F13/E13</f>
        <v>0.95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10</v>
      </c>
      <c r="K14" s="30">
        <f t="shared" si="2"/>
        <v>0</v>
      </c>
      <c r="L14" s="32">
        <f t="shared" si="3"/>
        <v>1</v>
      </c>
      <c r="M14" s="40"/>
      <c r="N14" s="37"/>
      <c r="O14" s="35"/>
      <c r="P14" s="31"/>
      <c r="Q14" s="40"/>
      <c r="R14" s="29"/>
      <c r="S14" s="30"/>
      <c r="T14" s="32"/>
      <c r="U14" s="37">
        <v>1</v>
      </c>
      <c r="V14" s="37">
        <v>1</v>
      </c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4</v>
      </c>
      <c r="K16" s="30">
        <f t="shared" ref="K16:K17" si="6">I16-J16</f>
        <v>1</v>
      </c>
      <c r="L16" s="32">
        <f t="shared" ref="L16:L17" si="7">J16/I16</f>
        <v>0.8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31</v>
      </c>
      <c r="G17" s="30">
        <f t="shared" si="4"/>
        <v>29</v>
      </c>
      <c r="H17" s="31">
        <f t="shared" si="5"/>
        <v>0.51666666666666672</v>
      </c>
      <c r="I17" s="30">
        <v>70</v>
      </c>
      <c r="J17" s="29">
        <v>34</v>
      </c>
      <c r="K17" s="30">
        <f t="shared" si="6"/>
        <v>36</v>
      </c>
      <c r="L17" s="32">
        <f t="shared" si="7"/>
        <v>0.48571428571428571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42</v>
      </c>
      <c r="G19" s="30">
        <f>E19-F19</f>
        <v>9</v>
      </c>
      <c r="H19" s="31">
        <f>F19/E19</f>
        <v>0.82352941176470584</v>
      </c>
      <c r="I19" s="30">
        <v>73</v>
      </c>
      <c r="J19" s="29">
        <v>62</v>
      </c>
      <c r="K19" s="30">
        <f>I19-J19</f>
        <v>11</v>
      </c>
      <c r="L19" s="32">
        <f>J19/I19</f>
        <v>0.84931506849315064</v>
      </c>
      <c r="M19" s="40">
        <v>5</v>
      </c>
      <c r="N19" s="37">
        <v>3</v>
      </c>
      <c r="O19" s="35">
        <f t="shared" ref="O19:O20" si="8">M19-N19</f>
        <v>2</v>
      </c>
      <c r="P19" s="31">
        <f t="shared" ref="P19:P20" si="9">N19/M19</f>
        <v>0.6</v>
      </c>
      <c r="Q19" s="40"/>
      <c r="R19" s="29"/>
      <c r="S19" s="30"/>
      <c r="T19" s="32"/>
      <c r="U19" s="37"/>
      <c r="V19" s="37"/>
      <c r="W19" s="37"/>
      <c r="X19" s="38">
        <v>6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3</v>
      </c>
      <c r="O20" s="35">
        <f t="shared" si="8"/>
        <v>2</v>
      </c>
      <c r="P20" s="31">
        <f t="shared" si="9"/>
        <v>0.6</v>
      </c>
      <c r="Q20" s="40">
        <v>10</v>
      </c>
      <c r="R20" s="29">
        <v>7</v>
      </c>
      <c r="S20" s="30">
        <f>Q20-R20</f>
        <v>3</v>
      </c>
      <c r="T20" s="32">
        <f>R20/Q20</f>
        <v>0.7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4</v>
      </c>
      <c r="K22" s="30">
        <f>I22-J22</f>
        <v>4</v>
      </c>
      <c r="L22" s="32">
        <f>J22/I22</f>
        <v>0.5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24</v>
      </c>
      <c r="G24" s="30">
        <f t="shared" ref="G24:G25" si="10">E24-F24</f>
        <v>9</v>
      </c>
      <c r="H24" s="31">
        <f t="shared" ref="H24:H25" si="11">F24/E24</f>
        <v>0.72727272727272729</v>
      </c>
      <c r="I24" s="30">
        <v>48</v>
      </c>
      <c r="J24" s="29">
        <v>42</v>
      </c>
      <c r="K24" s="30">
        <f t="shared" ref="K24:K25" si="12">I24-J24</f>
        <v>6</v>
      </c>
      <c r="L24" s="32">
        <f t="shared" ref="L24:L25" si="13">J24/I24</f>
        <v>0.875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5</v>
      </c>
      <c r="S24" s="30">
        <f>Q24-R24</f>
        <v>5</v>
      </c>
      <c r="T24" s="32">
        <f>R24/Q24</f>
        <v>0.5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48</v>
      </c>
      <c r="G25" s="30">
        <f t="shared" si="10"/>
        <v>4</v>
      </c>
      <c r="H25" s="31">
        <f t="shared" si="11"/>
        <v>0.92307692307692313</v>
      </c>
      <c r="I25" s="41">
        <v>90</v>
      </c>
      <c r="J25" s="42">
        <v>75</v>
      </c>
      <c r="K25" s="30">
        <f t="shared" si="12"/>
        <v>15</v>
      </c>
      <c r="L25" s="32">
        <f t="shared" si="13"/>
        <v>0.83333333333333337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5</v>
      </c>
      <c r="K27" s="30">
        <f>I27-J27</f>
        <v>3</v>
      </c>
      <c r="L27" s="32">
        <f>J27/I27</f>
        <v>0.625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29</v>
      </c>
      <c r="G29" s="30">
        <f t="shared" ref="G29:G30" si="14">E29-F29</f>
        <v>9</v>
      </c>
      <c r="H29" s="31">
        <f t="shared" ref="H29:H30" si="15">F29/E29</f>
        <v>0.76315789473684215</v>
      </c>
      <c r="I29" s="30">
        <v>15</v>
      </c>
      <c r="J29" s="29">
        <v>0</v>
      </c>
      <c r="K29" s="30">
        <f>I29-J29</f>
        <v>15</v>
      </c>
      <c r="L29" s="32">
        <f>J29/I29</f>
        <v>0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6</v>
      </c>
      <c r="G30" s="30">
        <f t="shared" si="14"/>
        <v>4</v>
      </c>
      <c r="H30" s="31">
        <f t="shared" si="15"/>
        <v>0.6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1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5</v>
      </c>
      <c r="G34" s="30">
        <f t="shared" ref="G34:G35" si="16">E34-F34</f>
        <v>3</v>
      </c>
      <c r="H34" s="31">
        <f t="shared" ref="H34:H35" si="17">F34/E34</f>
        <v>0.625</v>
      </c>
      <c r="I34" s="30">
        <v>10</v>
      </c>
      <c r="J34" s="29">
        <v>9</v>
      </c>
      <c r="K34" s="30">
        <f t="shared" ref="K34:K35" si="18">I34-J34</f>
        <v>1</v>
      </c>
      <c r="L34" s="32">
        <f t="shared" ref="L34:L35" si="19">J34/I34</f>
        <v>0.9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115</v>
      </c>
      <c r="G35" s="30">
        <f t="shared" si="16"/>
        <v>10</v>
      </c>
      <c r="H35" s="31">
        <f t="shared" si="17"/>
        <v>0.92</v>
      </c>
      <c r="I35" s="30">
        <v>212</v>
      </c>
      <c r="J35" s="29">
        <v>53</v>
      </c>
      <c r="K35" s="30">
        <f t="shared" si="18"/>
        <v>159</v>
      </c>
      <c r="L35" s="32">
        <f t="shared" si="19"/>
        <v>0.25</v>
      </c>
      <c r="M35" s="40"/>
      <c r="N35" s="37"/>
      <c r="O35" s="35"/>
      <c r="P35" s="31"/>
      <c r="Q35" s="40"/>
      <c r="R35" s="29"/>
      <c r="S35" s="30"/>
      <c r="T35" s="32"/>
      <c r="U35" s="37">
        <v>7</v>
      </c>
      <c r="V35" s="37">
        <v>13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2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20</v>
      </c>
      <c r="G50" s="30">
        <f>E50-F50</f>
        <v>10</v>
      </c>
      <c r="H50" s="31">
        <f>F50/E50</f>
        <v>0.66666666666666663</v>
      </c>
      <c r="I50" s="30">
        <v>34</v>
      </c>
      <c r="J50" s="29">
        <v>26</v>
      </c>
      <c r="K50" s="30">
        <f>I50-J50</f>
        <v>8</v>
      </c>
      <c r="L50" s="32">
        <f>J50/I50</f>
        <v>0.76470588235294112</v>
      </c>
      <c r="M50" s="40"/>
      <c r="N50" s="37"/>
      <c r="O50" s="35"/>
      <c r="P50" s="31"/>
      <c r="Q50" s="40"/>
      <c r="R50" s="29"/>
      <c r="S50" s="30"/>
      <c r="T50" s="32"/>
      <c r="U50" s="37"/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>
        <v>1</v>
      </c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>
        <v>1</v>
      </c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2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7</v>
      </c>
      <c r="K67" s="30">
        <f>I67-J67</f>
        <v>53</v>
      </c>
      <c r="L67" s="32">
        <f>J67/I67</f>
        <v>0.11666666666666667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7</v>
      </c>
      <c r="K71" s="30">
        <f>I71-J71</f>
        <v>13</v>
      </c>
      <c r="L71" s="32">
        <f>J71/I71</f>
        <v>0.35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0</v>
      </c>
      <c r="G73" s="30">
        <f t="shared" ref="G73:G74" si="20">E73-F73</f>
        <v>4</v>
      </c>
      <c r="H73" s="31">
        <f t="shared" ref="H73:H74" si="21">F73/E73</f>
        <v>0</v>
      </c>
      <c r="I73" s="30">
        <v>8</v>
      </c>
      <c r="J73" s="29">
        <v>1</v>
      </c>
      <c r="K73" s="30">
        <f t="shared" ref="K73:K74" si="22">I73-J73</f>
        <v>7</v>
      </c>
      <c r="L73" s="32">
        <f t="shared" ref="L73:L74" si="23">J73/I73</f>
        <v>0.125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1</v>
      </c>
      <c r="G74" s="30">
        <f t="shared" si="20"/>
        <v>1</v>
      </c>
      <c r="H74" s="31">
        <f t="shared" si="21"/>
        <v>0.5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2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9</v>
      </c>
      <c r="G80" s="30">
        <f t="shared" ref="G80:G84" si="24">E80-F80</f>
        <v>11</v>
      </c>
      <c r="H80" s="31">
        <f t="shared" ref="H80:H84" si="25">F80/E80</f>
        <v>0.45</v>
      </c>
      <c r="I80" s="30">
        <v>20</v>
      </c>
      <c r="J80" s="29">
        <v>5</v>
      </c>
      <c r="K80" s="30">
        <f t="shared" ref="K80:K84" si="26">I80-J80</f>
        <v>15</v>
      </c>
      <c r="L80" s="32">
        <f t="shared" ref="L80:L84" si="27">J80/I80</f>
        <v>0.25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3</v>
      </c>
      <c r="K81" s="30">
        <f t="shared" si="26"/>
        <v>3</v>
      </c>
      <c r="L81" s="32">
        <f t="shared" si="27"/>
        <v>0.5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2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390</v>
      </c>
      <c r="G82" s="45">
        <f t="shared" si="24"/>
        <v>136</v>
      </c>
      <c r="H82" s="10">
        <f t="shared" si="25"/>
        <v>0.7414448669201521</v>
      </c>
      <c r="I82" s="9">
        <f>SUM(I10:I81)</f>
        <v>715</v>
      </c>
      <c r="J82" s="9">
        <f>SUM(J10:J81)</f>
        <v>351</v>
      </c>
      <c r="K82" s="9">
        <f t="shared" si="26"/>
        <v>364</v>
      </c>
      <c r="L82" s="46">
        <f t="shared" si="27"/>
        <v>0.49090909090909091</v>
      </c>
      <c r="M82" s="45">
        <f>SUM(M10:M81)</f>
        <v>16</v>
      </c>
      <c r="N82" s="45">
        <f>SUM(N10:N81)</f>
        <v>6</v>
      </c>
      <c r="O82" s="47">
        <f t="shared" ref="O82:O83" si="30">M82-N82</f>
        <v>10</v>
      </c>
      <c r="P82" s="10">
        <f t="shared" ref="P82:P83" si="31">N82/M82</f>
        <v>0.375</v>
      </c>
      <c r="Q82" s="45">
        <f>SUM(Q10:Q81)</f>
        <v>22</v>
      </c>
      <c r="R82" s="45">
        <f>SUM(R10:R81)</f>
        <v>12</v>
      </c>
      <c r="S82" s="9">
        <f t="shared" si="28"/>
        <v>10</v>
      </c>
      <c r="T82" s="46">
        <f t="shared" si="29"/>
        <v>0.54545454545454541</v>
      </c>
      <c r="U82" s="45">
        <f>SUM(U10:U81)</f>
        <v>13</v>
      </c>
      <c r="V82" s="45">
        <f>SUM(V10:V81)</f>
        <v>32</v>
      </c>
      <c r="W82" s="45">
        <f>SUM(W10:W81)</f>
        <v>1</v>
      </c>
      <c r="X82" s="48">
        <f>SUM(X10:X81)</f>
        <v>7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0</v>
      </c>
      <c r="G83" s="54">
        <f t="shared" si="24"/>
        <v>3</v>
      </c>
      <c r="H83" s="55">
        <f t="shared" si="25"/>
        <v>0</v>
      </c>
      <c r="I83" s="54">
        <v>6</v>
      </c>
      <c r="J83" s="53">
        <v>3</v>
      </c>
      <c r="K83" s="56">
        <f t="shared" si="26"/>
        <v>3</v>
      </c>
      <c r="L83" s="57">
        <f t="shared" si="27"/>
        <v>0.5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>
        <v>1</v>
      </c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1</v>
      </c>
      <c r="G84" s="62">
        <f t="shared" si="24"/>
        <v>4</v>
      </c>
      <c r="H84" s="63">
        <f t="shared" si="25"/>
        <v>0.2</v>
      </c>
      <c r="I84" s="62">
        <v>12</v>
      </c>
      <c r="J84" s="61">
        <v>2</v>
      </c>
      <c r="K84" s="64">
        <f t="shared" si="26"/>
        <v>10</v>
      </c>
      <c r="L84" s="65">
        <f t="shared" si="27"/>
        <v>0.16666666666666666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4</v>
      </c>
      <c r="G87" s="62">
        <f>E87-F87</f>
        <v>6</v>
      </c>
      <c r="H87" s="63">
        <f>F87/E87</f>
        <v>0.4</v>
      </c>
      <c r="I87" s="62">
        <v>20</v>
      </c>
      <c r="J87" s="61">
        <v>3</v>
      </c>
      <c r="K87" s="64">
        <f>I87-J87</f>
        <v>17</v>
      </c>
      <c r="L87" s="65">
        <f>J87/I87</f>
        <v>0.15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0</v>
      </c>
      <c r="G89" s="62">
        <f>E89-F89</f>
        <v>10</v>
      </c>
      <c r="H89" s="63">
        <f>F89/E89</f>
        <v>0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4</v>
      </c>
      <c r="G100" s="62">
        <f>E100-F100</f>
        <v>6</v>
      </c>
      <c r="H100" s="63">
        <f>F100/E100</f>
        <v>0.4</v>
      </c>
      <c r="I100" s="62">
        <v>10</v>
      </c>
      <c r="J100" s="61">
        <v>2</v>
      </c>
      <c r="K100" s="64">
        <f>I100-J100</f>
        <v>8</v>
      </c>
      <c r="L100" s="65">
        <f>J100/I100</f>
        <v>0.2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1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23</v>
      </c>
      <c r="G106" s="62">
        <f>E106-F106</f>
        <v>7</v>
      </c>
      <c r="H106" s="63">
        <f>F106/E106</f>
        <v>0.76666666666666672</v>
      </c>
      <c r="I106" s="62">
        <v>52</v>
      </c>
      <c r="J106" s="61">
        <v>36</v>
      </c>
      <c r="K106" s="64">
        <f>I106-J106</f>
        <v>16</v>
      </c>
      <c r="L106" s="65">
        <f>J106/I106</f>
        <v>0.69230769230769229</v>
      </c>
      <c r="M106" s="62"/>
      <c r="N106" s="61"/>
      <c r="O106" s="64"/>
      <c r="P106" s="63"/>
      <c r="Q106" s="62"/>
      <c r="R106" s="61"/>
      <c r="S106" s="64"/>
      <c r="T106" s="65"/>
      <c r="U106" s="66">
        <v>8</v>
      </c>
      <c r="V106" s="61">
        <v>17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7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11</v>
      </c>
      <c r="G109" s="62">
        <f t="shared" ref="G109:G111" si="32">E109-F109</f>
        <v>19</v>
      </c>
      <c r="H109" s="63">
        <f t="shared" ref="H109:H111" si="33">F109/E109</f>
        <v>0.36666666666666664</v>
      </c>
      <c r="I109" s="62">
        <v>27</v>
      </c>
      <c r="J109" s="61">
        <v>10</v>
      </c>
      <c r="K109" s="64">
        <f t="shared" ref="K109:K111" si="34">I109-J109</f>
        <v>17</v>
      </c>
      <c r="L109" s="65">
        <f t="shared" ref="L109:L111" si="35">J109/I109</f>
        <v>0.37037037037037035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7</v>
      </c>
      <c r="K110" s="64">
        <f t="shared" si="34"/>
        <v>21</v>
      </c>
      <c r="L110" s="65">
        <f t="shared" si="35"/>
        <v>0.25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>
        <v>1</v>
      </c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2</v>
      </c>
      <c r="W121" s="61"/>
      <c r="X121" s="67">
        <v>1</v>
      </c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7</v>
      </c>
      <c r="G128" s="62">
        <f t="shared" ref="G128:G129" si="36">E128-F128</f>
        <v>7</v>
      </c>
      <c r="H128" s="63">
        <f t="shared" ref="H128:H129" si="37">F128/E128</f>
        <v>0.5</v>
      </c>
      <c r="I128" s="62">
        <v>14</v>
      </c>
      <c r="J128" s="61">
        <v>4</v>
      </c>
      <c r="K128" s="64">
        <f>I128-J128</f>
        <v>10</v>
      </c>
      <c r="L128" s="65">
        <f>J128/I128</f>
        <v>0.2857142857142857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13</v>
      </c>
      <c r="G129" s="62">
        <f t="shared" si="36"/>
        <v>11</v>
      </c>
      <c r="H129" s="63">
        <f t="shared" si="37"/>
        <v>0.54166666666666663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>
        <v>1</v>
      </c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152</v>
      </c>
      <c r="F137" s="70">
        <f>SUM(F83:F136)</f>
        <v>72</v>
      </c>
      <c r="G137" s="70">
        <f t="shared" ref="G137:G138" si="38">E137-F137</f>
        <v>80</v>
      </c>
      <c r="H137" s="71">
        <f t="shared" ref="H137:H138" si="39">F137/E137</f>
        <v>0.47368421052631576</v>
      </c>
      <c r="I137" s="70">
        <f>SUM(I83:I136)</f>
        <v>180</v>
      </c>
      <c r="J137" s="70">
        <f>SUM(J83:J136)</f>
        <v>68</v>
      </c>
      <c r="K137" s="72">
        <f t="shared" ref="K137:K138" si="40">I137-J137</f>
        <v>112</v>
      </c>
      <c r="L137" s="73">
        <f t="shared" ref="L137:L138" si="41">J137/I137</f>
        <v>0.37777777777777777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17</v>
      </c>
      <c r="V137" s="70">
        <f>SUM(V83:V136)</f>
        <v>33</v>
      </c>
      <c r="W137" s="70">
        <f>SUM(W83:W136)</f>
        <v>0</v>
      </c>
      <c r="X137" s="74">
        <f>SUM(X83:X136)</f>
        <v>2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9</v>
      </c>
      <c r="G138" s="78">
        <f t="shared" si="38"/>
        <v>6</v>
      </c>
      <c r="H138" s="79">
        <f t="shared" si="39"/>
        <v>0.6</v>
      </c>
      <c r="I138" s="78">
        <v>10</v>
      </c>
      <c r="J138" s="77">
        <v>3</v>
      </c>
      <c r="K138" s="80">
        <f t="shared" si="40"/>
        <v>7</v>
      </c>
      <c r="L138" s="81">
        <f t="shared" si="41"/>
        <v>0.3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>
        <v>1</v>
      </c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1</v>
      </c>
      <c r="G147" s="87">
        <f t="shared" ref="G147:G148" si="42">E147-F147</f>
        <v>9</v>
      </c>
      <c r="H147" s="88">
        <f t="shared" ref="H147:H148" si="43">F147/E147</f>
        <v>0.1</v>
      </c>
      <c r="I147" s="87">
        <v>10</v>
      </c>
      <c r="J147" s="83">
        <v>4</v>
      </c>
      <c r="K147" s="89">
        <f t="shared" ref="K147:K148" si="44">I147-J147</f>
        <v>6</v>
      </c>
      <c r="L147" s="90">
        <f t="shared" ref="L147:L148" si="45">J147/I147</f>
        <v>0.4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4</v>
      </c>
      <c r="G148" s="87">
        <f t="shared" si="42"/>
        <v>6</v>
      </c>
      <c r="H148" s="88">
        <f t="shared" si="43"/>
        <v>0.4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/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2</v>
      </c>
      <c r="G157" s="87">
        <f t="shared" ref="G157:G158" si="46">E157-F157</f>
        <v>4</v>
      </c>
      <c r="H157" s="88">
        <f t="shared" ref="H157:H158" si="47">F157/E157</f>
        <v>0.33333333333333331</v>
      </c>
      <c r="I157" s="87">
        <v>6</v>
      </c>
      <c r="J157" s="83">
        <v>2</v>
      </c>
      <c r="K157" s="89">
        <f t="shared" ref="K157:K158" si="48">I157-J157</f>
        <v>4</v>
      </c>
      <c r="L157" s="90">
        <f t="shared" ref="L157:L158" si="49">J157/I157</f>
        <v>0.33333333333333331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3</v>
      </c>
      <c r="K158" s="89">
        <f t="shared" si="48"/>
        <v>7</v>
      </c>
      <c r="L158" s="90">
        <f t="shared" si="49"/>
        <v>0.3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3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2</v>
      </c>
      <c r="G170" s="87">
        <f t="shared" ref="G170:G173" si="50">E170-F170</f>
        <v>8</v>
      </c>
      <c r="H170" s="88">
        <f t="shared" ref="H170:H173" si="51">F170/E170</f>
        <v>0.2</v>
      </c>
      <c r="I170" s="87">
        <v>5</v>
      </c>
      <c r="J170" s="83">
        <v>4</v>
      </c>
      <c r="K170" s="89">
        <f t="shared" ref="K170:K172" si="52">I170-J170</f>
        <v>1</v>
      </c>
      <c r="L170" s="90">
        <f t="shared" ref="L170:L172" si="53">J170/I170</f>
        <v>0.8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12</v>
      </c>
      <c r="G171" s="87">
        <f t="shared" si="50"/>
        <v>13</v>
      </c>
      <c r="H171" s="88">
        <f t="shared" si="51"/>
        <v>0.48</v>
      </c>
      <c r="I171" s="87">
        <v>20</v>
      </c>
      <c r="J171" s="83">
        <v>8</v>
      </c>
      <c r="K171" s="89">
        <f t="shared" si="52"/>
        <v>12</v>
      </c>
      <c r="L171" s="90">
        <f t="shared" si="53"/>
        <v>0.4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8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10</v>
      </c>
      <c r="G172" s="87">
        <f t="shared" si="50"/>
        <v>0</v>
      </c>
      <c r="H172" s="88">
        <f t="shared" si="51"/>
        <v>1</v>
      </c>
      <c r="I172" s="87">
        <v>10</v>
      </c>
      <c r="J172" s="83">
        <v>7</v>
      </c>
      <c r="K172" s="89">
        <f t="shared" si="52"/>
        <v>3</v>
      </c>
      <c r="L172" s="90">
        <f t="shared" si="53"/>
        <v>0.7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/>
      <c r="V172" s="83">
        <v>4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5</v>
      </c>
      <c r="G173" s="87">
        <f t="shared" si="50"/>
        <v>5</v>
      </c>
      <c r="H173" s="88">
        <f t="shared" si="51"/>
        <v>0.5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6</v>
      </c>
      <c r="G176" s="87">
        <f>E176-F176</f>
        <v>14</v>
      </c>
      <c r="H176" s="88">
        <f>F176/E176</f>
        <v>0.3</v>
      </c>
      <c r="I176" s="87">
        <v>20</v>
      </c>
      <c r="J176" s="83">
        <v>10</v>
      </c>
      <c r="K176" s="89">
        <f>I176-J176</f>
        <v>10</v>
      </c>
      <c r="L176" s="90">
        <f>J176/I176</f>
        <v>0.5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7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4</v>
      </c>
      <c r="G179" s="87">
        <f>E179-F179</f>
        <v>8</v>
      </c>
      <c r="H179" s="88">
        <f>F179/E179</f>
        <v>0.33333333333333331</v>
      </c>
      <c r="I179" s="87">
        <v>12</v>
      </c>
      <c r="J179" s="83">
        <v>9</v>
      </c>
      <c r="K179" s="89">
        <f>I179-J179</f>
        <v>3</v>
      </c>
      <c r="L179" s="90">
        <f>J179/I179</f>
        <v>0.75</v>
      </c>
      <c r="M179" s="87">
        <v>2</v>
      </c>
      <c r="N179" s="83">
        <v>1</v>
      </c>
      <c r="O179" s="89">
        <f>M179-N179</f>
        <v>1</v>
      </c>
      <c r="P179" s="88">
        <f>N179/M179</f>
        <v>0.5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2</v>
      </c>
      <c r="V179" s="83">
        <v>3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59</v>
      </c>
      <c r="G181" s="45">
        <f t="shared" ref="G181:G182" si="54">E181-F181</f>
        <v>89</v>
      </c>
      <c r="H181" s="10">
        <f t="shared" ref="H181:H182" si="55">F181/E181</f>
        <v>0.39864864864864863</v>
      </c>
      <c r="I181" s="45">
        <f>SUM(I138:I180)</f>
        <v>113</v>
      </c>
      <c r="J181" s="45">
        <f>SUM(J138:J180)</f>
        <v>53</v>
      </c>
      <c r="K181" s="9">
        <f t="shared" ref="K181:K182" si="56">I181-J181</f>
        <v>60</v>
      </c>
      <c r="L181" s="46">
        <f t="shared" ref="L181:L182" si="57">J181/I181</f>
        <v>0.46902654867256638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1</v>
      </c>
      <c r="S181" s="9">
        <f>Q181-R181</f>
        <v>19</v>
      </c>
      <c r="T181" s="46">
        <f>R181/Q181</f>
        <v>0.05</v>
      </c>
      <c r="U181" s="44">
        <f>SUM(U138:U180)</f>
        <v>4</v>
      </c>
      <c r="V181" s="45">
        <f>SUM(V138:V180)</f>
        <v>32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4</v>
      </c>
      <c r="G182" s="96">
        <f t="shared" si="54"/>
        <v>26</v>
      </c>
      <c r="H182" s="97">
        <f t="shared" si="55"/>
        <v>0.13333333333333333</v>
      </c>
      <c r="I182" s="96">
        <v>40</v>
      </c>
      <c r="J182" s="95">
        <v>1</v>
      </c>
      <c r="K182" s="98">
        <f t="shared" si="56"/>
        <v>39</v>
      </c>
      <c r="L182" s="99">
        <f t="shared" si="57"/>
        <v>2.5000000000000001E-2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62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4</v>
      </c>
      <c r="G186" s="100">
        <f>E186-F186</f>
        <v>9</v>
      </c>
      <c r="H186" s="103">
        <f>F186/E186</f>
        <v>0.30769230769230771</v>
      </c>
      <c r="I186" s="100">
        <v>20</v>
      </c>
      <c r="J186" s="101">
        <v>7</v>
      </c>
      <c r="K186" s="102">
        <f>I186-J186</f>
        <v>13</v>
      </c>
      <c r="L186" s="104">
        <f>J186/I186</f>
        <v>0.35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9</v>
      </c>
      <c r="G191" s="100">
        <f t="shared" ref="G191:G192" si="58">E191-F191</f>
        <v>41</v>
      </c>
      <c r="H191" s="103">
        <f t="shared" ref="H191:H192" si="59">F191/E191</f>
        <v>0.18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39</v>
      </c>
      <c r="G192" s="100">
        <f t="shared" si="58"/>
        <v>27</v>
      </c>
      <c r="H192" s="103">
        <f t="shared" si="59"/>
        <v>0.59090909090909094</v>
      </c>
      <c r="I192" s="100">
        <v>96</v>
      </c>
      <c r="J192" s="101">
        <v>65</v>
      </c>
      <c r="K192" s="102">
        <f>I192-J192</f>
        <v>31</v>
      </c>
      <c r="L192" s="104">
        <f>J192/I192</f>
        <v>0.67708333333333337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22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2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>
        <v>1</v>
      </c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/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8</v>
      </c>
      <c r="G216" s="100">
        <f>E216-F216</f>
        <v>2</v>
      </c>
      <c r="H216" s="103">
        <f>F216/E216</f>
        <v>0.8</v>
      </c>
      <c r="I216" s="100">
        <v>10</v>
      </c>
      <c r="J216" s="101">
        <v>3</v>
      </c>
      <c r="K216" s="102">
        <f>I216-J216</f>
        <v>7</v>
      </c>
      <c r="L216" s="104">
        <f>J216/I216</f>
        <v>0.3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1</v>
      </c>
      <c r="K218" s="102">
        <f>I218-J218</f>
        <v>9</v>
      </c>
      <c r="L218" s="104">
        <f>J218/I218</f>
        <v>0.1</v>
      </c>
      <c r="M218" s="100"/>
      <c r="N218" s="101"/>
      <c r="O218" s="102"/>
      <c r="P218" s="103"/>
      <c r="Q218" s="100"/>
      <c r="R218" s="101"/>
      <c r="S218" s="102"/>
      <c r="T218" s="104"/>
      <c r="U218" s="101">
        <v>1</v>
      </c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2</v>
      </c>
      <c r="G226" s="100">
        <f>E226-F226</f>
        <v>8</v>
      </c>
      <c r="H226" s="103">
        <f>F226/E226</f>
        <v>0.2</v>
      </c>
      <c r="I226" s="100">
        <v>9</v>
      </c>
      <c r="J226" s="101">
        <v>1</v>
      </c>
      <c r="K226" s="102">
        <f>I226-J226</f>
        <v>8</v>
      </c>
      <c r="L226" s="104">
        <f>J226/I226</f>
        <v>0.1111111111111111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>
        <v>1</v>
      </c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4</v>
      </c>
      <c r="G235" s="100">
        <f t="shared" ref="G235:G237" si="60">E235-F235</f>
        <v>16</v>
      </c>
      <c r="H235" s="103">
        <f t="shared" ref="H235:H237" si="61">F235/E235</f>
        <v>0.2</v>
      </c>
      <c r="I235" s="100">
        <v>60</v>
      </c>
      <c r="J235" s="101">
        <v>6</v>
      </c>
      <c r="K235" s="102">
        <f t="shared" ref="K235:K237" si="62">I235-J235</f>
        <v>54</v>
      </c>
      <c r="L235" s="104">
        <f t="shared" ref="L235:L237" si="63">J235/I235</f>
        <v>0.1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71</v>
      </c>
      <c r="G243" s="45">
        <f>E243-F243</f>
        <v>135</v>
      </c>
      <c r="H243" s="10">
        <f t="shared" ref="H243:H244" si="64">F243/E243</f>
        <v>0.3446601941747573</v>
      </c>
      <c r="I243" s="45">
        <f>SUM(I182:I242)</f>
        <v>263</v>
      </c>
      <c r="J243" s="45">
        <f>SUM(J182:J242)</f>
        <v>84</v>
      </c>
      <c r="K243" s="45">
        <f>I243-J243</f>
        <v>179</v>
      </c>
      <c r="L243" s="46">
        <f t="shared" ref="L243:L244" si="65">J243/I243</f>
        <v>0.3193916349809886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7</v>
      </c>
      <c r="V243" s="45">
        <f>SUM(V182:V242)</f>
        <v>98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1032</v>
      </c>
      <c r="F244" s="108">
        <f>F82+F137+F181+F243</f>
        <v>592</v>
      </c>
      <c r="G244" s="108">
        <f>G82+G137+G181+G243</f>
        <v>440</v>
      </c>
      <c r="H244" s="109">
        <f t="shared" si="64"/>
        <v>0.5736434108527132</v>
      </c>
      <c r="I244" s="108">
        <f>I82+I137+I181+I243</f>
        <v>1271</v>
      </c>
      <c r="J244" s="108">
        <f>J82+J137+J181+J243</f>
        <v>556</v>
      </c>
      <c r="K244" s="108">
        <f>K82+K137+K181+K243</f>
        <v>715</v>
      </c>
      <c r="L244" s="110">
        <f t="shared" si="65"/>
        <v>0.43745082612116443</v>
      </c>
      <c r="M244" s="108">
        <f>M82+M137+M181+M243</f>
        <v>44</v>
      </c>
      <c r="N244" s="108">
        <f>N82+N137+N181+N243</f>
        <v>9</v>
      </c>
      <c r="O244" s="108">
        <f>O82+O137+O181+O243</f>
        <v>35</v>
      </c>
      <c r="P244" s="109">
        <f t="shared" si="66"/>
        <v>0.20454545454545456</v>
      </c>
      <c r="Q244" s="108">
        <f>Q82+Q137+Q181+Q243</f>
        <v>58</v>
      </c>
      <c r="R244" s="108">
        <f>R82+R137+R181+R243</f>
        <v>13</v>
      </c>
      <c r="S244" s="108">
        <f>S82+S137+S181+S243</f>
        <v>45</v>
      </c>
      <c r="T244" s="110">
        <f t="shared" si="67"/>
        <v>0.22413793103448276</v>
      </c>
      <c r="U244" s="107">
        <f>U82+U137+U181+U243</f>
        <v>41</v>
      </c>
      <c r="V244" s="108">
        <f>V82+V137+V181+V243</f>
        <v>195</v>
      </c>
      <c r="W244" s="108">
        <f>W82+W137+W181+W243</f>
        <v>2</v>
      </c>
      <c r="X244" s="111">
        <f>X82+X137+X181+X243</f>
        <v>10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500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526</v>
      </c>
      <c r="F256" s="117">
        <f>F82</f>
        <v>390</v>
      </c>
      <c r="G256" s="116">
        <f>G82</f>
        <v>136</v>
      </c>
      <c r="H256" s="118">
        <f t="shared" ref="H256:H257" si="68">F256/E256</f>
        <v>0.7414448669201521</v>
      </c>
      <c r="I256" s="116">
        <f t="shared" ref="I256:O256" si="69">(I82)</f>
        <v>715</v>
      </c>
      <c r="J256" s="117">
        <f t="shared" si="69"/>
        <v>351</v>
      </c>
      <c r="K256" s="116">
        <f t="shared" si="69"/>
        <v>364</v>
      </c>
      <c r="L256" s="118">
        <f t="shared" si="69"/>
        <v>0.49090909090909091</v>
      </c>
      <c r="M256" s="116">
        <f t="shared" si="69"/>
        <v>16</v>
      </c>
      <c r="N256" s="117">
        <f t="shared" si="69"/>
        <v>6</v>
      </c>
      <c r="O256" s="116">
        <f t="shared" si="69"/>
        <v>10</v>
      </c>
      <c r="P256" s="118">
        <f t="shared" ref="P256:X256" si="70">P82</f>
        <v>0.375</v>
      </c>
      <c r="Q256" s="116">
        <f t="shared" si="70"/>
        <v>22</v>
      </c>
      <c r="R256" s="117">
        <f t="shared" si="70"/>
        <v>12</v>
      </c>
      <c r="S256" s="116">
        <f t="shared" si="70"/>
        <v>10</v>
      </c>
      <c r="T256" s="118">
        <f t="shared" si="70"/>
        <v>0.54545454545454541</v>
      </c>
      <c r="U256" s="119">
        <f t="shared" si="70"/>
        <v>13</v>
      </c>
      <c r="V256" s="119">
        <f t="shared" si="70"/>
        <v>32</v>
      </c>
      <c r="W256" s="119">
        <f t="shared" si="70"/>
        <v>1</v>
      </c>
      <c r="X256" s="120">
        <f t="shared" si="70"/>
        <v>7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152</v>
      </c>
      <c r="F257" s="122">
        <f>F137</f>
        <v>72</v>
      </c>
      <c r="G257" s="121">
        <f>G137</f>
        <v>80</v>
      </c>
      <c r="H257" s="123">
        <f t="shared" si="68"/>
        <v>0.47368421052631576</v>
      </c>
      <c r="I257" s="121">
        <f>I137</f>
        <v>180</v>
      </c>
      <c r="J257" s="122">
        <f>J137</f>
        <v>68</v>
      </c>
      <c r="K257" s="121">
        <f>K137</f>
        <v>112</v>
      </c>
      <c r="L257" s="123">
        <f>L137</f>
        <v>0.37777777777777777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2</v>
      </c>
      <c r="R257" s="122">
        <f t="shared" si="71"/>
        <v>0</v>
      </c>
      <c r="S257" s="121">
        <f t="shared" si="71"/>
        <v>2</v>
      </c>
      <c r="T257" s="123">
        <f t="shared" si="71"/>
        <v>0</v>
      </c>
      <c r="U257" s="122">
        <f t="shared" si="71"/>
        <v>17</v>
      </c>
      <c r="V257" s="122">
        <f t="shared" si="71"/>
        <v>33</v>
      </c>
      <c r="W257" s="122">
        <f t="shared" si="71"/>
        <v>0</v>
      </c>
      <c r="X257" s="124">
        <f t="shared" si="71"/>
        <v>2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59</v>
      </c>
      <c r="G258" s="125">
        <f t="shared" si="72"/>
        <v>89</v>
      </c>
      <c r="H258" s="127">
        <f t="shared" si="72"/>
        <v>0.39864864864864863</v>
      </c>
      <c r="I258" s="125">
        <f t="shared" si="72"/>
        <v>113</v>
      </c>
      <c r="J258" s="126">
        <f t="shared" si="72"/>
        <v>53</v>
      </c>
      <c r="K258" s="125">
        <f t="shared" si="72"/>
        <v>60</v>
      </c>
      <c r="L258" s="127">
        <f t="shared" si="72"/>
        <v>0.46902654867256638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1</v>
      </c>
      <c r="S258" s="125">
        <f t="shared" si="72"/>
        <v>19</v>
      </c>
      <c r="T258" s="127">
        <f t="shared" si="72"/>
        <v>0.05</v>
      </c>
      <c r="U258" s="128">
        <f t="shared" si="72"/>
        <v>4</v>
      </c>
      <c r="V258" s="128">
        <f t="shared" si="72"/>
        <v>32</v>
      </c>
      <c r="W258" s="128">
        <f t="shared" si="72"/>
        <v>1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71</v>
      </c>
      <c r="G259" s="130">
        <f t="shared" ref="G259:G260" si="75">G243</f>
        <v>135</v>
      </c>
      <c r="H259" s="132">
        <f t="shared" ref="H259:H260" si="76">H243</f>
        <v>0.3446601941747573</v>
      </c>
      <c r="I259" s="130">
        <f t="shared" ref="I259:I260" si="77">I243</f>
        <v>263</v>
      </c>
      <c r="J259" s="131">
        <f t="shared" ref="J259:J260" si="78">J243</f>
        <v>84</v>
      </c>
      <c r="K259" s="130">
        <f t="shared" ref="K259:K260" si="79">K243</f>
        <v>179</v>
      </c>
      <c r="L259" s="132">
        <f t="shared" ref="L259:L260" si="80">L243</f>
        <v>0.3193916349809886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7</v>
      </c>
      <c r="V259" s="131">
        <f t="shared" ref="V259:V260" si="90">V243</f>
        <v>98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1032</v>
      </c>
      <c r="F260" s="134">
        <f t="shared" si="74"/>
        <v>592</v>
      </c>
      <c r="G260" s="134">
        <f t="shared" si="75"/>
        <v>440</v>
      </c>
      <c r="H260" s="135">
        <f t="shared" si="76"/>
        <v>0.5736434108527132</v>
      </c>
      <c r="I260" s="134">
        <f t="shared" si="77"/>
        <v>1271</v>
      </c>
      <c r="J260" s="134">
        <f t="shared" si="78"/>
        <v>556</v>
      </c>
      <c r="K260" s="134">
        <f t="shared" si="79"/>
        <v>715</v>
      </c>
      <c r="L260" s="135">
        <f t="shared" si="80"/>
        <v>0.43745082612116443</v>
      </c>
      <c r="M260" s="134">
        <f t="shared" si="81"/>
        <v>44</v>
      </c>
      <c r="N260" s="134">
        <f t="shared" si="82"/>
        <v>9</v>
      </c>
      <c r="O260" s="134">
        <f t="shared" si="83"/>
        <v>35</v>
      </c>
      <c r="P260" s="135">
        <f t="shared" si="84"/>
        <v>0.20454545454545456</v>
      </c>
      <c r="Q260" s="134">
        <f t="shared" si="85"/>
        <v>58</v>
      </c>
      <c r="R260" s="134">
        <f t="shared" si="86"/>
        <v>13</v>
      </c>
      <c r="S260" s="134">
        <f t="shared" si="87"/>
        <v>45</v>
      </c>
      <c r="T260" s="135">
        <f t="shared" si="88"/>
        <v>0.22413793103448276</v>
      </c>
      <c r="U260" s="134">
        <f t="shared" si="89"/>
        <v>41</v>
      </c>
      <c r="V260" s="134">
        <f t="shared" si="90"/>
        <v>195</v>
      </c>
      <c r="W260" s="134">
        <f t="shared" si="91"/>
        <v>2</v>
      </c>
      <c r="X260" s="136">
        <f t="shared" si="92"/>
        <v>10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542</v>
      </c>
      <c r="F268" s="117">
        <f t="shared" ref="F268:F272" si="94">F256+N256</f>
        <v>396</v>
      </c>
      <c r="G268" s="116">
        <f t="shared" ref="G268:G272" si="95">G256+O256</f>
        <v>146</v>
      </c>
      <c r="H268" s="118">
        <f t="shared" ref="H268:H272" si="96">F268/E268</f>
        <v>0.73062730627306272</v>
      </c>
      <c r="I268" s="116">
        <f t="shared" ref="I268:I272" si="97">I256+Q256</f>
        <v>737</v>
      </c>
      <c r="J268" s="117">
        <f t="shared" ref="J268:J272" si="98">J256+R256</f>
        <v>363</v>
      </c>
      <c r="K268" s="116">
        <f t="shared" ref="K268:K272" si="99">K256+S256</f>
        <v>374</v>
      </c>
      <c r="L268" s="137">
        <f t="shared" ref="L268:L272" si="100">J268/I268</f>
        <v>0.4925373134328358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154</v>
      </c>
      <c r="F269" s="139">
        <f t="shared" si="94"/>
        <v>73</v>
      </c>
      <c r="G269" s="138">
        <f t="shared" si="95"/>
        <v>81</v>
      </c>
      <c r="H269" s="140">
        <f t="shared" si="96"/>
        <v>0.47402597402597402</v>
      </c>
      <c r="I269" s="138">
        <f t="shared" si="97"/>
        <v>182</v>
      </c>
      <c r="J269" s="139">
        <f t="shared" si="98"/>
        <v>68</v>
      </c>
      <c r="K269" s="138">
        <f t="shared" si="99"/>
        <v>114</v>
      </c>
      <c r="L269" s="141">
        <f t="shared" si="100"/>
        <v>0.37362637362637363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60</v>
      </c>
      <c r="G270" s="125">
        <f t="shared" si="95"/>
        <v>99</v>
      </c>
      <c r="H270" s="127">
        <f t="shared" si="96"/>
        <v>0.37735849056603776</v>
      </c>
      <c r="I270" s="125">
        <f t="shared" si="97"/>
        <v>133</v>
      </c>
      <c r="J270" s="126">
        <f t="shared" si="98"/>
        <v>54</v>
      </c>
      <c r="K270" s="125">
        <f t="shared" si="99"/>
        <v>79</v>
      </c>
      <c r="L270" s="142">
        <f t="shared" si="100"/>
        <v>0.40601503759398494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72</v>
      </c>
      <c r="G271" s="130">
        <f t="shared" si="95"/>
        <v>149</v>
      </c>
      <c r="H271" s="132">
        <f t="shared" si="96"/>
        <v>0.32579185520361992</v>
      </c>
      <c r="I271" s="130">
        <f t="shared" si="97"/>
        <v>277</v>
      </c>
      <c r="J271" s="131">
        <f t="shared" si="98"/>
        <v>84</v>
      </c>
      <c r="K271" s="130">
        <f t="shared" si="99"/>
        <v>193</v>
      </c>
      <c r="L271" s="143">
        <f t="shared" si="100"/>
        <v>0.30324909747292417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1076</v>
      </c>
      <c r="F272" s="134">
        <f t="shared" si="94"/>
        <v>601</v>
      </c>
      <c r="G272" s="144">
        <f t="shared" si="95"/>
        <v>475</v>
      </c>
      <c r="H272" s="145">
        <f t="shared" si="96"/>
        <v>0.55855018587360594</v>
      </c>
      <c r="I272" s="144">
        <f t="shared" si="97"/>
        <v>1329</v>
      </c>
      <c r="J272" s="134">
        <f t="shared" si="98"/>
        <v>569</v>
      </c>
      <c r="K272" s="144">
        <f t="shared" si="99"/>
        <v>760</v>
      </c>
      <c r="L272" s="146">
        <f t="shared" si="100"/>
        <v>0.42814145974416856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44099</v>
      </c>
      <c r="F278" s="149">
        <v>44100</v>
      </c>
      <c r="G278" s="149">
        <v>44101</v>
      </c>
      <c r="H278" s="149">
        <v>44102</v>
      </c>
      <c r="I278" s="149">
        <v>44103</v>
      </c>
      <c r="J278" s="149">
        <v>44104</v>
      </c>
      <c r="K278" s="149">
        <v>44105</v>
      </c>
      <c r="L278" s="149">
        <v>44106</v>
      </c>
      <c r="M278" s="149">
        <v>44107</v>
      </c>
      <c r="N278" s="149">
        <v>44108</v>
      </c>
      <c r="O278" s="149">
        <v>44109</v>
      </c>
      <c r="P278" s="149">
        <v>44110</v>
      </c>
      <c r="Q278" s="149">
        <v>44111</v>
      </c>
      <c r="R278" s="149">
        <v>44112</v>
      </c>
      <c r="S278" s="149">
        <v>44113</v>
      </c>
      <c r="T278" s="149">
        <v>44114</v>
      </c>
      <c r="U278" s="149">
        <v>44115</v>
      </c>
      <c r="V278" s="149">
        <v>44116</v>
      </c>
      <c r="W278" s="149">
        <v>44117</v>
      </c>
      <c r="X278" s="149">
        <v>44118</v>
      </c>
      <c r="Y278" s="149">
        <v>44119</v>
      </c>
      <c r="Z278" s="149">
        <v>44120</v>
      </c>
      <c r="AA278" s="149">
        <v>44121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</v>
      </c>
      <c r="F279" s="151">
        <v>0.8</v>
      </c>
      <c r="G279" s="151">
        <v>0.79</v>
      </c>
      <c r="H279" s="151">
        <v>0.79</v>
      </c>
      <c r="I279" s="151">
        <v>0.79</v>
      </c>
      <c r="J279" s="151">
        <v>0.8</v>
      </c>
      <c r="K279" s="151">
        <v>0.8</v>
      </c>
      <c r="L279" s="151">
        <v>0.8</v>
      </c>
      <c r="M279" s="151">
        <v>0.79</v>
      </c>
      <c r="N279" s="151">
        <v>0.79</v>
      </c>
      <c r="O279" s="151">
        <v>0.78</v>
      </c>
      <c r="P279" s="151">
        <v>0.77</v>
      </c>
      <c r="Q279" s="151">
        <v>0.76</v>
      </c>
      <c r="R279" s="151">
        <v>0.75</v>
      </c>
      <c r="S279" s="151">
        <v>0.74</v>
      </c>
      <c r="T279" s="151">
        <v>0.73</v>
      </c>
      <c r="U279" s="151">
        <v>0.73</v>
      </c>
      <c r="V279" s="151">
        <v>0.72</v>
      </c>
      <c r="W279" s="151">
        <v>0.72</v>
      </c>
      <c r="X279" s="151">
        <v>0.72</v>
      </c>
      <c r="Y279" s="151">
        <v>0.71</v>
      </c>
      <c r="Z279" s="151">
        <v>0.72</v>
      </c>
      <c r="AA279" s="151">
        <v>0.72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0.49</v>
      </c>
      <c r="F280" s="153">
        <v>0.49</v>
      </c>
      <c r="G280" s="153">
        <v>0.49</v>
      </c>
      <c r="H280" s="153">
        <v>0.49</v>
      </c>
      <c r="I280" s="153">
        <v>0.48</v>
      </c>
      <c r="J280" s="153">
        <v>0.48</v>
      </c>
      <c r="K280" s="153">
        <v>0.49</v>
      </c>
      <c r="L280" s="153">
        <v>0.49</v>
      </c>
      <c r="M280" s="153">
        <v>0.49</v>
      </c>
      <c r="N280" s="153">
        <v>0.48</v>
      </c>
      <c r="O280" s="153">
        <v>0.47</v>
      </c>
      <c r="P280" s="153">
        <v>0.47</v>
      </c>
      <c r="Q280" s="153">
        <v>0.46</v>
      </c>
      <c r="R280" s="153">
        <v>0.46</v>
      </c>
      <c r="S280" s="153">
        <v>0.46</v>
      </c>
      <c r="T280" s="153">
        <v>0.46</v>
      </c>
      <c r="U280" s="153">
        <v>0.46</v>
      </c>
      <c r="V280" s="153">
        <v>0.46</v>
      </c>
      <c r="W280" s="153">
        <v>0.45</v>
      </c>
      <c r="X280" s="153">
        <v>0.45</v>
      </c>
      <c r="Y280" s="153">
        <v>0.46</v>
      </c>
      <c r="Z280" s="153">
        <v>0.46</v>
      </c>
      <c r="AA280" s="153">
        <v>0.47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0.68</v>
      </c>
      <c r="F281" s="153">
        <v>0.7</v>
      </c>
      <c r="G281" s="153">
        <v>0.69</v>
      </c>
      <c r="H281" s="153">
        <v>0.68</v>
      </c>
      <c r="I281" s="153">
        <v>0.63</v>
      </c>
      <c r="J281" s="153">
        <v>0.59</v>
      </c>
      <c r="K281" s="153">
        <v>0.60000000000000009</v>
      </c>
      <c r="L281" s="153">
        <v>0.63</v>
      </c>
      <c r="M281" s="153">
        <v>0.64</v>
      </c>
      <c r="N281" s="153">
        <v>0.66</v>
      </c>
      <c r="O281" s="153">
        <v>0.63</v>
      </c>
      <c r="P281" s="153">
        <v>0.65</v>
      </c>
      <c r="Q281" s="153">
        <v>0.63</v>
      </c>
      <c r="R281" s="153">
        <v>0.61</v>
      </c>
      <c r="S281" s="153">
        <v>0.57000000000000006</v>
      </c>
      <c r="T281" s="153">
        <v>0.54</v>
      </c>
      <c r="U281" s="153">
        <v>0.46</v>
      </c>
      <c r="V281" s="153">
        <v>0.45</v>
      </c>
      <c r="W281" s="153">
        <v>0.44</v>
      </c>
      <c r="X281" s="153">
        <v>0.43</v>
      </c>
      <c r="Y281" s="153">
        <v>0.41</v>
      </c>
      <c r="Z281" s="153">
        <v>0.39</v>
      </c>
      <c r="AA281" s="153">
        <v>0.38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0.35</v>
      </c>
      <c r="F282" s="155">
        <v>0.34</v>
      </c>
      <c r="G282" s="155">
        <v>0.34</v>
      </c>
      <c r="H282" s="155">
        <v>0.36</v>
      </c>
      <c r="I282" s="155">
        <v>0.34</v>
      </c>
      <c r="J282" s="155">
        <v>0.36</v>
      </c>
      <c r="K282" s="155">
        <v>0.37</v>
      </c>
      <c r="L282" s="155">
        <v>0.4</v>
      </c>
      <c r="M282" s="155">
        <v>0.4</v>
      </c>
      <c r="N282" s="155">
        <v>0.4</v>
      </c>
      <c r="O282" s="155">
        <v>0.38</v>
      </c>
      <c r="P282" s="155">
        <v>0.4</v>
      </c>
      <c r="Q282" s="155">
        <v>0.42</v>
      </c>
      <c r="R282" s="155">
        <v>0.44</v>
      </c>
      <c r="S282" s="155">
        <v>0.44</v>
      </c>
      <c r="T282" s="155">
        <v>0.4</v>
      </c>
      <c r="U282" s="155">
        <v>0.42</v>
      </c>
      <c r="V282" s="155">
        <v>0.45</v>
      </c>
      <c r="W282" s="155">
        <v>0.44</v>
      </c>
      <c r="X282" s="155">
        <v>0.42</v>
      </c>
      <c r="Y282" s="155">
        <v>0.4</v>
      </c>
      <c r="Z282" s="155">
        <v>0.42</v>
      </c>
      <c r="AA282" s="155">
        <v>0.47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0.63</v>
      </c>
      <c r="F283" s="157">
        <v>0.63</v>
      </c>
      <c r="G283" s="157">
        <v>0.62</v>
      </c>
      <c r="H283" s="157">
        <v>0.61</v>
      </c>
      <c r="I283" s="157">
        <v>0.61</v>
      </c>
      <c r="J283" s="157">
        <v>0.61</v>
      </c>
      <c r="K283" s="157">
        <v>0.61</v>
      </c>
      <c r="L283" s="157">
        <v>0.60000000000000009</v>
      </c>
      <c r="M283" s="157">
        <v>0.60000000000000009</v>
      </c>
      <c r="N283" s="157">
        <v>0.59</v>
      </c>
      <c r="O283" s="157">
        <v>0.59</v>
      </c>
      <c r="P283" s="157">
        <v>0.57999999999999996</v>
      </c>
      <c r="Q283" s="157">
        <v>0.57999999999999996</v>
      </c>
      <c r="R283" s="157">
        <v>0.57999999999999996</v>
      </c>
      <c r="S283" s="157">
        <v>0.57000000000000006</v>
      </c>
      <c r="T283" s="157">
        <v>0.57999999999999996</v>
      </c>
      <c r="U283" s="157">
        <v>0.57000000000000006</v>
      </c>
      <c r="V283" s="157">
        <v>0.57000000000000006</v>
      </c>
      <c r="W283" s="157">
        <v>0.57000000000000006</v>
      </c>
      <c r="X283" s="157">
        <v>0.56000000000000005</v>
      </c>
      <c r="Y283" s="157">
        <v>0.55000000000000004</v>
      </c>
      <c r="Z283" s="157">
        <v>0.54</v>
      </c>
      <c r="AA283" s="157">
        <v>0.53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0.46</v>
      </c>
      <c r="F284" s="157">
        <v>0.48</v>
      </c>
      <c r="G284" s="157">
        <v>0.49</v>
      </c>
      <c r="H284" s="157">
        <v>0.49</v>
      </c>
      <c r="I284" s="157">
        <v>0.49</v>
      </c>
      <c r="J284" s="157">
        <v>0.5</v>
      </c>
      <c r="K284" s="157">
        <v>0.5</v>
      </c>
      <c r="L284" s="157">
        <v>0.5</v>
      </c>
      <c r="M284" s="157">
        <v>0.5</v>
      </c>
      <c r="N284" s="157">
        <v>0.5</v>
      </c>
      <c r="O284" s="157">
        <v>0.49</v>
      </c>
      <c r="P284" s="157">
        <v>0.49</v>
      </c>
      <c r="Q284" s="157">
        <v>0.49</v>
      </c>
      <c r="R284" s="157">
        <v>0.47</v>
      </c>
      <c r="S284" s="157">
        <v>0.46</v>
      </c>
      <c r="T284" s="157">
        <v>0.43</v>
      </c>
      <c r="U284" s="157">
        <v>0.42</v>
      </c>
      <c r="V284" s="157">
        <v>0.41</v>
      </c>
      <c r="W284" s="157">
        <v>0.41</v>
      </c>
      <c r="X284" s="157">
        <v>0.4</v>
      </c>
      <c r="Y284" s="157">
        <v>0.4</v>
      </c>
      <c r="Z284" s="157">
        <v>0.4</v>
      </c>
      <c r="AA284" s="157">
        <v>0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0.36</v>
      </c>
      <c r="F285" s="157">
        <v>0.43</v>
      </c>
      <c r="G285" s="157">
        <v>0.43</v>
      </c>
      <c r="H285" s="157">
        <v>0.5</v>
      </c>
      <c r="I285" s="157">
        <v>0.5</v>
      </c>
      <c r="J285" s="157">
        <v>0.5</v>
      </c>
      <c r="K285" s="157">
        <v>0.5</v>
      </c>
      <c r="L285" s="157">
        <v>0.5</v>
      </c>
      <c r="M285" s="157">
        <v>0.5</v>
      </c>
      <c r="N285" s="157">
        <v>0.5</v>
      </c>
      <c r="O285" s="157">
        <v>0.5</v>
      </c>
      <c r="P285" s="157">
        <v>0.43</v>
      </c>
      <c r="Q285" s="157">
        <v>0.36</v>
      </c>
      <c r="R285" s="157">
        <v>0.36</v>
      </c>
      <c r="S285" s="157">
        <v>0.36</v>
      </c>
      <c r="T285" s="157">
        <v>0.36</v>
      </c>
      <c r="U285" s="157">
        <v>0.36</v>
      </c>
      <c r="V285" s="157">
        <v>0.36</v>
      </c>
      <c r="W285" s="157">
        <v>0.43</v>
      </c>
      <c r="X285" s="157">
        <v>0.5</v>
      </c>
      <c r="Y285" s="157">
        <v>0.5</v>
      </c>
      <c r="Z285" s="157">
        <v>0.5</v>
      </c>
      <c r="AA285" s="157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0.24</v>
      </c>
      <c r="F286" s="157">
        <v>0.33</v>
      </c>
      <c r="G286" s="157">
        <v>0.33</v>
      </c>
      <c r="H286" s="157">
        <v>0.28999999999999998</v>
      </c>
      <c r="I286" s="157">
        <v>0.28999999999999998</v>
      </c>
      <c r="J286" s="157">
        <v>0.28999999999999998</v>
      </c>
      <c r="K286" s="157">
        <v>0.24</v>
      </c>
      <c r="L286" s="157">
        <v>0.14000000000000001</v>
      </c>
      <c r="M286" s="157">
        <v>0.05</v>
      </c>
      <c r="N286" s="157">
        <v>0</v>
      </c>
      <c r="O286" s="157">
        <v>0</v>
      </c>
      <c r="P286" s="157">
        <v>0</v>
      </c>
      <c r="Q286" s="157">
        <v>0</v>
      </c>
      <c r="R286" s="157">
        <v>0</v>
      </c>
      <c r="S286" s="157">
        <v>0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0.52</v>
      </c>
      <c r="F287" s="159">
        <v>0.52</v>
      </c>
      <c r="G287" s="159">
        <v>0.51</v>
      </c>
      <c r="H287" s="159">
        <v>0.51</v>
      </c>
      <c r="I287" s="159">
        <v>0.51</v>
      </c>
      <c r="J287" s="159">
        <v>0.5</v>
      </c>
      <c r="K287" s="159">
        <v>0.5</v>
      </c>
      <c r="L287" s="159">
        <v>0.49</v>
      </c>
      <c r="M287" s="159">
        <v>0.49</v>
      </c>
      <c r="N287" s="159">
        <v>0.48</v>
      </c>
      <c r="O287" s="159">
        <v>0.48</v>
      </c>
      <c r="P287" s="159">
        <v>0.46</v>
      </c>
      <c r="Q287" s="159">
        <v>0.46</v>
      </c>
      <c r="R287" s="159">
        <v>0.45</v>
      </c>
      <c r="S287" s="159">
        <v>0.45</v>
      </c>
      <c r="T287" s="159">
        <v>0.45</v>
      </c>
      <c r="U287" s="159">
        <v>0.45</v>
      </c>
      <c r="V287" s="159">
        <v>0.45</v>
      </c>
      <c r="W287" s="159">
        <v>0.46</v>
      </c>
      <c r="X287" s="159">
        <v>0.46</v>
      </c>
      <c r="Y287" s="159">
        <v>0.47</v>
      </c>
      <c r="Z287" s="159">
        <v>0.47</v>
      </c>
      <c r="AA287" s="159">
        <v>0.46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</v>
      </c>
      <c r="F288" s="161">
        <v>0.2</v>
      </c>
      <c r="G288" s="161">
        <v>0.19</v>
      </c>
      <c r="H288" s="161">
        <v>0.19</v>
      </c>
      <c r="I288" s="161">
        <v>0.2</v>
      </c>
      <c r="J288" s="161">
        <v>0.2</v>
      </c>
      <c r="K288" s="161">
        <v>0.24</v>
      </c>
      <c r="L288" s="161">
        <v>0.28000000000000003</v>
      </c>
      <c r="M288" s="161">
        <v>0.32</v>
      </c>
      <c r="N288" s="161">
        <v>0.36</v>
      </c>
      <c r="O288" s="161">
        <v>0.4</v>
      </c>
      <c r="P288" s="161">
        <v>0.45</v>
      </c>
      <c r="Q288" s="161">
        <v>0.5</v>
      </c>
      <c r="R288" s="161">
        <v>0.5</v>
      </c>
      <c r="S288" s="161">
        <v>0.52</v>
      </c>
      <c r="T288" s="161">
        <v>0.52</v>
      </c>
      <c r="U288" s="161">
        <v>0.52</v>
      </c>
      <c r="V288" s="161">
        <v>0.53</v>
      </c>
      <c r="W288" s="161">
        <v>0.52</v>
      </c>
      <c r="X288" s="161">
        <v>0.52</v>
      </c>
      <c r="Y288" s="161">
        <v>0.52</v>
      </c>
      <c r="Z288" s="161">
        <v>0.52</v>
      </c>
      <c r="AA288" s="161">
        <v>0.52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0.19</v>
      </c>
      <c r="F289" s="161">
        <v>0.17</v>
      </c>
      <c r="G289" s="161">
        <v>0.16</v>
      </c>
      <c r="H289" s="161">
        <v>0.13</v>
      </c>
      <c r="I289" s="161">
        <v>0.13</v>
      </c>
      <c r="J289" s="161">
        <v>0.14000000000000001</v>
      </c>
      <c r="K289" s="161">
        <v>0.08</v>
      </c>
      <c r="L289" s="161">
        <v>0.1</v>
      </c>
      <c r="M289" s="161">
        <v>0.12</v>
      </c>
      <c r="N289" s="161">
        <v>0.13</v>
      </c>
      <c r="O289" s="161">
        <v>0.14000000000000001</v>
      </c>
      <c r="P289" s="161">
        <v>0.13</v>
      </c>
      <c r="Q289" s="161">
        <v>0.12</v>
      </c>
      <c r="R289" s="161">
        <v>0.09</v>
      </c>
      <c r="S289" s="161">
        <v>0.06</v>
      </c>
      <c r="T289" s="161">
        <v>0.05</v>
      </c>
      <c r="U289" s="161">
        <v>0.04</v>
      </c>
      <c r="V289" s="161">
        <v>0.03</v>
      </c>
      <c r="W289" s="161">
        <v>0.03</v>
      </c>
      <c r="X289" s="161">
        <v>0.03</v>
      </c>
      <c r="Y289" s="161">
        <v>0.04</v>
      </c>
      <c r="Z289" s="161">
        <v>0.06</v>
      </c>
      <c r="AA289" s="161">
        <v>0.08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0.12</v>
      </c>
      <c r="F290" s="163">
        <v>0.13</v>
      </c>
      <c r="G290" s="163">
        <v>0.11</v>
      </c>
      <c r="H290" s="163">
        <v>0.1</v>
      </c>
      <c r="I290" s="163">
        <v>0.1</v>
      </c>
      <c r="J290" s="163">
        <v>0.08</v>
      </c>
      <c r="K290" s="163">
        <v>0.08</v>
      </c>
      <c r="L290" s="163">
        <v>0.08</v>
      </c>
      <c r="M290" s="163">
        <v>0.08</v>
      </c>
      <c r="N290" s="163">
        <v>0.09</v>
      </c>
      <c r="O290" s="163">
        <v>0.1</v>
      </c>
      <c r="P290" s="163">
        <v>0.1</v>
      </c>
      <c r="Q290" s="163">
        <v>0.1</v>
      </c>
      <c r="R290" s="163">
        <v>0.45</v>
      </c>
      <c r="S290" s="163">
        <v>0.1</v>
      </c>
      <c r="T290" s="163">
        <v>0.09</v>
      </c>
      <c r="U290" s="163">
        <v>0.08</v>
      </c>
      <c r="V290" s="163">
        <v>0.06</v>
      </c>
      <c r="W290" s="163">
        <v>0.05</v>
      </c>
      <c r="X290" s="163">
        <v>0.05</v>
      </c>
      <c r="Y290" s="163">
        <v>0.04</v>
      </c>
      <c r="Z290" s="163">
        <v>0.04</v>
      </c>
      <c r="AA290" s="163">
        <v>0.04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0.59</v>
      </c>
      <c r="F291" s="165">
        <v>0.57999999999999996</v>
      </c>
      <c r="G291" s="165">
        <v>0.57000000000000006</v>
      </c>
      <c r="H291" s="165">
        <v>0.56000000000000005</v>
      </c>
      <c r="I291" s="165">
        <v>0.54</v>
      </c>
      <c r="J291" s="165">
        <v>0.53</v>
      </c>
      <c r="K291" s="165">
        <v>0.53</v>
      </c>
      <c r="L291" s="165">
        <v>0.52</v>
      </c>
      <c r="M291" s="165">
        <v>0.5</v>
      </c>
      <c r="N291" s="165">
        <v>0.49</v>
      </c>
      <c r="O291" s="165">
        <v>0.48</v>
      </c>
      <c r="P291" s="165">
        <v>0.47</v>
      </c>
      <c r="Q291" s="165">
        <v>0.47</v>
      </c>
      <c r="R291" s="165">
        <v>0.45</v>
      </c>
      <c r="S291" s="165">
        <v>0.44</v>
      </c>
      <c r="T291" s="165">
        <v>0.43</v>
      </c>
      <c r="U291" s="165">
        <v>0.43</v>
      </c>
      <c r="V291" s="165">
        <v>0.42</v>
      </c>
      <c r="W291" s="165">
        <v>0.42</v>
      </c>
      <c r="X291" s="165">
        <v>0.4</v>
      </c>
      <c r="Y291" s="165">
        <v>0.4</v>
      </c>
      <c r="Z291" s="165">
        <v>0.39</v>
      </c>
      <c r="AA291" s="165">
        <v>0.37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0.45</v>
      </c>
      <c r="F292" s="165">
        <v>0.44</v>
      </c>
      <c r="G292" s="165">
        <v>0.41</v>
      </c>
      <c r="H292" s="165">
        <v>0.4</v>
      </c>
      <c r="I292" s="165">
        <v>0.41</v>
      </c>
      <c r="J292" s="165">
        <v>0.41</v>
      </c>
      <c r="K292" s="165">
        <v>0.42</v>
      </c>
      <c r="L292" s="165">
        <v>0.41</v>
      </c>
      <c r="M292" s="165">
        <v>0.41</v>
      </c>
      <c r="N292" s="165">
        <v>0.43</v>
      </c>
      <c r="O292" s="165">
        <v>0.44</v>
      </c>
      <c r="P292" s="165">
        <v>0.44</v>
      </c>
      <c r="Q292" s="165">
        <v>0.44</v>
      </c>
      <c r="R292" s="165">
        <v>0.44</v>
      </c>
      <c r="S292" s="165">
        <v>0.44</v>
      </c>
      <c r="T292" s="165">
        <v>0.41</v>
      </c>
      <c r="U292" s="165">
        <v>0.39</v>
      </c>
      <c r="V292" s="165">
        <v>0.37</v>
      </c>
      <c r="W292" s="165">
        <v>0.35</v>
      </c>
      <c r="X292" s="165">
        <v>0.32</v>
      </c>
      <c r="Y292" s="165">
        <v>0.31</v>
      </c>
      <c r="Z292" s="165">
        <v>0.3</v>
      </c>
      <c r="AA292" s="165">
        <v>0.3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0.18</v>
      </c>
      <c r="F293" s="165">
        <v>0.15</v>
      </c>
      <c r="G293" s="165">
        <v>0.12</v>
      </c>
      <c r="H293" s="165">
        <v>0.1</v>
      </c>
      <c r="I293" s="165">
        <v>0.1</v>
      </c>
      <c r="J293" s="165">
        <v>0.11</v>
      </c>
      <c r="K293" s="165">
        <v>0.12</v>
      </c>
      <c r="L293" s="165">
        <v>0.12</v>
      </c>
      <c r="M293" s="165">
        <v>0.13</v>
      </c>
      <c r="N293" s="165">
        <v>0.12</v>
      </c>
      <c r="O293" s="165">
        <v>0.12</v>
      </c>
      <c r="P293" s="165">
        <v>0.14000000000000001</v>
      </c>
      <c r="Q293" s="165">
        <v>0.14000000000000001</v>
      </c>
      <c r="R293" s="165">
        <v>0.14000000000000001</v>
      </c>
      <c r="S293" s="165">
        <v>0.13</v>
      </c>
      <c r="T293" s="165">
        <v>0.11</v>
      </c>
      <c r="U293" s="165">
        <v>0.11</v>
      </c>
      <c r="V293" s="165">
        <v>0.1</v>
      </c>
      <c r="W293" s="165">
        <v>0.09</v>
      </c>
      <c r="X293" s="165">
        <v>7.0000000000000007E-2</v>
      </c>
      <c r="Y293" s="165">
        <v>0.06</v>
      </c>
      <c r="Z293" s="165">
        <v>0.06</v>
      </c>
      <c r="AA293" s="165">
        <v>7.0000000000000007E-2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0.12</v>
      </c>
      <c r="F294" s="165">
        <v>0.11</v>
      </c>
      <c r="G294" s="165">
        <v>0.1</v>
      </c>
      <c r="H294" s="165">
        <v>0.08</v>
      </c>
      <c r="I294" s="165">
        <v>0.06</v>
      </c>
      <c r="J294" s="165">
        <v>0.05</v>
      </c>
      <c r="K294" s="165">
        <v>0.05</v>
      </c>
      <c r="L294" s="165">
        <v>0.08</v>
      </c>
      <c r="M294" s="165">
        <v>0.1</v>
      </c>
      <c r="N294" s="165">
        <v>0.13</v>
      </c>
      <c r="O294" s="165">
        <v>0.16</v>
      </c>
      <c r="P294" s="165">
        <v>0.19</v>
      </c>
      <c r="Q294" s="165">
        <v>0.21</v>
      </c>
      <c r="R294" s="165">
        <v>0.22</v>
      </c>
      <c r="S294" s="165">
        <v>0.22</v>
      </c>
      <c r="T294" s="165">
        <v>0.2</v>
      </c>
      <c r="U294" s="165">
        <v>0.17</v>
      </c>
      <c r="V294" s="165">
        <v>0.14000000000000001</v>
      </c>
      <c r="W294" s="165">
        <v>0.1</v>
      </c>
      <c r="X294" s="165">
        <v>0.06</v>
      </c>
      <c r="Y294" s="165">
        <v>0.03</v>
      </c>
      <c r="Z294" s="165">
        <v>0</v>
      </c>
      <c r="AA294" s="165">
        <v>0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</v>
      </c>
      <c r="F295" s="167">
        <v>0.69</v>
      </c>
      <c r="G295" s="167">
        <v>0.69</v>
      </c>
      <c r="H295" s="167">
        <v>0.68</v>
      </c>
      <c r="I295" s="167">
        <v>0.68</v>
      </c>
      <c r="J295" s="167">
        <v>0.68</v>
      </c>
      <c r="K295" s="167">
        <v>0.68</v>
      </c>
      <c r="L295" s="167">
        <v>0.67</v>
      </c>
      <c r="M295" s="167">
        <v>0.67</v>
      </c>
      <c r="N295" s="167">
        <v>0.66</v>
      </c>
      <c r="O295" s="167">
        <v>0.65</v>
      </c>
      <c r="P295" s="167">
        <v>0.64</v>
      </c>
      <c r="Q295" s="167">
        <v>0.64</v>
      </c>
      <c r="R295" s="167">
        <v>0.63</v>
      </c>
      <c r="S295" s="167">
        <v>0.62</v>
      </c>
      <c r="T295" s="167">
        <v>0.61</v>
      </c>
      <c r="U295" s="167">
        <v>0.61</v>
      </c>
      <c r="V295" s="245">
        <v>0.61</v>
      </c>
      <c r="W295" s="245">
        <v>0.61</v>
      </c>
      <c r="X295" s="245">
        <v>0.60000000000000009</v>
      </c>
      <c r="Y295" s="245">
        <v>0.59</v>
      </c>
      <c r="Z295" s="245">
        <v>0.59</v>
      </c>
      <c r="AA295" s="245">
        <v>0.59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0.43</v>
      </c>
      <c r="F296" s="169">
        <v>0.42</v>
      </c>
      <c r="G296" s="169">
        <v>0.42</v>
      </c>
      <c r="H296" s="169">
        <v>0.42</v>
      </c>
      <c r="I296" s="169">
        <v>0.42</v>
      </c>
      <c r="J296" s="169">
        <v>0.42</v>
      </c>
      <c r="K296" s="169">
        <v>0.43</v>
      </c>
      <c r="L296" s="169">
        <v>0.44</v>
      </c>
      <c r="M296" s="169">
        <v>0.44</v>
      </c>
      <c r="N296" s="169">
        <v>0.45</v>
      </c>
      <c r="O296" s="169">
        <v>0.45</v>
      </c>
      <c r="P296" s="169">
        <v>0.46</v>
      </c>
      <c r="Q296" s="169">
        <v>0.47</v>
      </c>
      <c r="R296" s="169">
        <v>0.46</v>
      </c>
      <c r="S296" s="169">
        <v>0.46</v>
      </c>
      <c r="T296" s="169">
        <v>0.45</v>
      </c>
      <c r="U296" s="169">
        <v>0.45</v>
      </c>
      <c r="V296" s="169">
        <v>0.44</v>
      </c>
      <c r="W296" s="169">
        <v>0.43</v>
      </c>
      <c r="X296" s="169">
        <v>0.42</v>
      </c>
      <c r="Y296" s="169">
        <v>0.42</v>
      </c>
      <c r="Z296" s="169">
        <v>0.42</v>
      </c>
      <c r="AA296" s="169">
        <v>0.43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0.37</v>
      </c>
      <c r="F297" s="169">
        <v>0.37</v>
      </c>
      <c r="G297" s="169">
        <v>0.35</v>
      </c>
      <c r="H297" s="169">
        <v>0.34</v>
      </c>
      <c r="I297" s="169">
        <v>0.32</v>
      </c>
      <c r="J297" s="169">
        <v>0.31</v>
      </c>
      <c r="K297" s="169">
        <v>0.30000000000000004</v>
      </c>
      <c r="L297" s="169">
        <v>0.32</v>
      </c>
      <c r="M297" s="169">
        <v>0.33</v>
      </c>
      <c r="N297" s="169">
        <v>0.34</v>
      </c>
      <c r="O297" s="169">
        <v>0.33</v>
      </c>
      <c r="P297" s="169">
        <v>0.34</v>
      </c>
      <c r="Q297" s="169">
        <v>0.32</v>
      </c>
      <c r="R297" s="169">
        <v>0.31</v>
      </c>
      <c r="S297" s="169">
        <v>0.28999999999999998</v>
      </c>
      <c r="T297" s="169">
        <v>0.27</v>
      </c>
      <c r="U297" s="169">
        <v>0.24</v>
      </c>
      <c r="V297" s="169">
        <v>0.22</v>
      </c>
      <c r="W297" s="169">
        <v>0.22</v>
      </c>
      <c r="X297" s="169">
        <v>0.21</v>
      </c>
      <c r="Y297" s="169">
        <v>0.2</v>
      </c>
      <c r="Z297" s="169">
        <v>0.2</v>
      </c>
      <c r="AA297" s="169">
        <v>0.2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0.21</v>
      </c>
      <c r="F298" s="171">
        <v>0.22</v>
      </c>
      <c r="G298" s="171">
        <v>0.21</v>
      </c>
      <c r="H298" s="171">
        <v>0.2</v>
      </c>
      <c r="I298" s="171">
        <v>0.19</v>
      </c>
      <c r="J298" s="171">
        <v>0.19</v>
      </c>
      <c r="K298" s="171">
        <v>0.19</v>
      </c>
      <c r="L298" s="171">
        <v>0.2</v>
      </c>
      <c r="M298" s="171">
        <v>0.2</v>
      </c>
      <c r="N298" s="171">
        <v>0.21</v>
      </c>
      <c r="O298" s="171">
        <v>0.21</v>
      </c>
      <c r="P298" s="171">
        <v>0.23</v>
      </c>
      <c r="Q298" s="171">
        <v>0.24</v>
      </c>
      <c r="R298" s="171">
        <v>0.25</v>
      </c>
      <c r="S298" s="171">
        <v>0.25</v>
      </c>
      <c r="T298" s="171">
        <v>0.23</v>
      </c>
      <c r="U298" s="171">
        <v>0.23</v>
      </c>
      <c r="V298" s="171">
        <v>0.22</v>
      </c>
      <c r="W298" s="171">
        <v>0.21</v>
      </c>
      <c r="X298" s="171">
        <v>0.19</v>
      </c>
      <c r="Y298" s="171">
        <v>0.17</v>
      </c>
      <c r="Z298" s="171">
        <v>0.17</v>
      </c>
      <c r="AA298" s="171">
        <v>0.19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1032</v>
      </c>
      <c r="F304" s="179">
        <f>F244</f>
        <v>592</v>
      </c>
      <c r="G304" s="179">
        <f>G244</f>
        <v>440</v>
      </c>
      <c r="H304" s="291">
        <f t="shared" ref="H304:H308" si="101">F304/E304</f>
        <v>0.5736434108527132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1271</v>
      </c>
      <c r="F305" s="179">
        <f>J244</f>
        <v>556</v>
      </c>
      <c r="G305" s="179">
        <f>K244</f>
        <v>715</v>
      </c>
      <c r="H305" s="291">
        <f t="shared" si="101"/>
        <v>0.43745082612116443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9</v>
      </c>
      <c r="G306" s="179">
        <f>O244</f>
        <v>35</v>
      </c>
      <c r="H306" s="291">
        <f t="shared" si="101"/>
        <v>0.20454545454545456</v>
      </c>
      <c r="I306" s="291"/>
    </row>
    <row r="307" spans="1:14" ht="14.65" customHeight="1" x14ac:dyDescent="0.2">
      <c r="D307" s="178" t="s">
        <v>419</v>
      </c>
      <c r="E307" s="179">
        <f>Q244</f>
        <v>58</v>
      </c>
      <c r="F307" s="179">
        <f>R244</f>
        <v>13</v>
      </c>
      <c r="G307" s="179">
        <f>S244</f>
        <v>45</v>
      </c>
      <c r="H307" s="291">
        <f t="shared" si="101"/>
        <v>0.22413793103448276</v>
      </c>
      <c r="I307" s="291"/>
    </row>
    <row r="308" spans="1:14" ht="14.65" customHeight="1" x14ac:dyDescent="0.2">
      <c r="D308" s="180" t="s">
        <v>406</v>
      </c>
      <c r="E308" s="144">
        <f>SUM(E304:E307)</f>
        <v>2405</v>
      </c>
      <c r="F308" s="144">
        <f>SUM(F304:F307)</f>
        <v>1170</v>
      </c>
      <c r="G308" s="144">
        <f>SUM(G304:G307)</f>
        <v>1235</v>
      </c>
      <c r="H308" s="293">
        <f t="shared" si="101"/>
        <v>0.48648648648648651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592</v>
      </c>
      <c r="F311" s="179">
        <f>U244</f>
        <v>41</v>
      </c>
      <c r="G311" s="179">
        <v>65</v>
      </c>
      <c r="H311" s="295">
        <f t="shared" ref="H311:H314" si="103">E311+F311+G311</f>
        <v>698</v>
      </c>
      <c r="I311" s="295">
        <f>SUM(E311:H311)</f>
        <v>1396</v>
      </c>
      <c r="J311" s="4"/>
    </row>
    <row r="312" spans="1:14" ht="14.65" customHeight="1" x14ac:dyDescent="0.2">
      <c r="D312" s="178" t="s">
        <v>418</v>
      </c>
      <c r="E312" s="179">
        <f t="shared" si="102"/>
        <v>556</v>
      </c>
      <c r="F312" s="179">
        <f>V244</f>
        <v>195</v>
      </c>
      <c r="G312" s="179">
        <v>130</v>
      </c>
      <c r="H312" s="295">
        <f t="shared" si="103"/>
        <v>881</v>
      </c>
      <c r="I312" s="295"/>
    </row>
    <row r="313" spans="1:14" ht="14.65" customHeight="1" x14ac:dyDescent="0.2">
      <c r="D313" s="178" t="s">
        <v>412</v>
      </c>
      <c r="E313" s="179">
        <f t="shared" si="102"/>
        <v>9</v>
      </c>
      <c r="F313" s="179">
        <f>W244</f>
        <v>2</v>
      </c>
      <c r="G313" s="182">
        <v>1</v>
      </c>
      <c r="H313" s="295">
        <f t="shared" si="103"/>
        <v>12</v>
      </c>
      <c r="I313" s="295"/>
    </row>
    <row r="314" spans="1:14" ht="14.65" customHeight="1" x14ac:dyDescent="0.2">
      <c r="D314" s="178" t="s">
        <v>419</v>
      </c>
      <c r="E314" s="179">
        <f t="shared" si="102"/>
        <v>13</v>
      </c>
      <c r="F314" s="179">
        <f>X244</f>
        <v>10</v>
      </c>
      <c r="G314" s="182">
        <v>1</v>
      </c>
      <c r="H314" s="295">
        <f t="shared" si="103"/>
        <v>24</v>
      </c>
      <c r="I314" s="295"/>
    </row>
    <row r="315" spans="1:14" ht="14.65" customHeight="1" x14ac:dyDescent="0.2">
      <c r="D315" s="180" t="s">
        <v>406</v>
      </c>
      <c r="E315" s="183">
        <f>SUM(E311:E314)</f>
        <v>1170</v>
      </c>
      <c r="F315" s="183">
        <f>SUM(F311:F314)</f>
        <v>248</v>
      </c>
      <c r="G315" s="183">
        <f>SUM(G311:G314)</f>
        <v>197</v>
      </c>
      <c r="H315" s="296">
        <f>H311+H312+H313+H314</f>
        <v>1615</v>
      </c>
      <c r="I315" s="296">
        <f>F315+G315+H315</f>
        <v>2060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360</v>
      </c>
      <c r="F322" s="189">
        <v>284</v>
      </c>
      <c r="G322" s="189">
        <f t="shared" ref="G322:G324" si="105">SUM(E322:F322)</f>
        <v>644</v>
      </c>
      <c r="H322" s="190">
        <v>16</v>
      </c>
      <c r="I322" s="190">
        <v>50</v>
      </c>
      <c r="J322" s="190">
        <f t="shared" ref="J322:J323" si="106">SUM(H322:I322)</f>
        <v>66</v>
      </c>
      <c r="K322" s="191">
        <f t="shared" ref="K322:K323" si="107">M322-L322</f>
        <v>376</v>
      </c>
      <c r="L322" s="191">
        <f t="shared" ref="L322:L323" si="108">F322+I322</f>
        <v>334</v>
      </c>
      <c r="M322" s="192">
        <f t="shared" ref="M322:M323" si="109">H311+H313</f>
        <v>710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469</v>
      </c>
      <c r="F323" s="189">
        <v>305</v>
      </c>
      <c r="G323" s="189">
        <f t="shared" si="105"/>
        <v>774</v>
      </c>
      <c r="H323" s="190">
        <v>37</v>
      </c>
      <c r="I323" s="190">
        <v>94</v>
      </c>
      <c r="J323" s="190">
        <f t="shared" si="106"/>
        <v>131</v>
      </c>
      <c r="K323" s="191">
        <f t="shared" si="107"/>
        <v>506</v>
      </c>
      <c r="L323" s="191">
        <f t="shared" si="108"/>
        <v>399</v>
      </c>
      <c r="M323" s="192">
        <f t="shared" si="109"/>
        <v>905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829</v>
      </c>
      <c r="F324" s="194">
        <f>SUM(F322:F323)</f>
        <v>589</v>
      </c>
      <c r="G324" s="194">
        <f t="shared" si="105"/>
        <v>1418</v>
      </c>
      <c r="H324" s="195">
        <f t="shared" ref="H324:M324" si="110">SUM(H322:H323)</f>
        <v>53</v>
      </c>
      <c r="I324" s="195">
        <f t="shared" si="110"/>
        <v>144</v>
      </c>
      <c r="J324" s="195">
        <f t="shared" si="110"/>
        <v>197</v>
      </c>
      <c r="K324" s="196">
        <f t="shared" si="110"/>
        <v>882</v>
      </c>
      <c r="L324" s="196">
        <f t="shared" si="110"/>
        <v>733</v>
      </c>
      <c r="M324" s="197">
        <f t="shared" si="110"/>
        <v>1615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44099</v>
      </c>
      <c r="F328" s="199">
        <v>44100</v>
      </c>
      <c r="G328" s="199">
        <v>44101</v>
      </c>
      <c r="H328" s="199">
        <v>44102</v>
      </c>
      <c r="I328" s="199">
        <v>44103</v>
      </c>
      <c r="J328" s="199">
        <v>44104</v>
      </c>
      <c r="K328" s="199">
        <v>44105</v>
      </c>
      <c r="L328" s="199">
        <v>44106</v>
      </c>
      <c r="M328" s="199">
        <v>44107</v>
      </c>
      <c r="N328" s="199">
        <v>44108</v>
      </c>
      <c r="O328" s="199">
        <v>44109</v>
      </c>
      <c r="P328" s="199">
        <v>44110</v>
      </c>
      <c r="Q328" s="199">
        <v>44111</v>
      </c>
      <c r="R328" s="199">
        <v>44112</v>
      </c>
      <c r="S328" s="199">
        <v>44113</v>
      </c>
      <c r="T328" s="199">
        <v>44114</v>
      </c>
      <c r="U328" s="199">
        <v>44115</v>
      </c>
      <c r="V328" s="199">
        <v>44116</v>
      </c>
      <c r="W328" s="199">
        <v>44117</v>
      </c>
      <c r="X328" s="199">
        <v>44118</v>
      </c>
      <c r="Y328" s="199">
        <v>44119</v>
      </c>
      <c r="Z328" s="199">
        <v>44120</v>
      </c>
      <c r="AA328" s="199">
        <v>44121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912</v>
      </c>
      <c r="F329" s="201">
        <v>888</v>
      </c>
      <c r="G329" s="201">
        <v>876</v>
      </c>
      <c r="H329" s="201">
        <v>892</v>
      </c>
      <c r="I329" s="201">
        <v>881</v>
      </c>
      <c r="J329" s="201">
        <v>893</v>
      </c>
      <c r="K329" s="201">
        <v>897</v>
      </c>
      <c r="L329" s="201">
        <v>851</v>
      </c>
      <c r="M329" s="201">
        <v>815</v>
      </c>
      <c r="N329" s="201">
        <v>794</v>
      </c>
      <c r="O329" s="201">
        <v>795</v>
      </c>
      <c r="P329" s="201">
        <v>783</v>
      </c>
      <c r="Q329" s="201">
        <v>820</v>
      </c>
      <c r="R329" s="201">
        <v>788</v>
      </c>
      <c r="S329" s="201">
        <v>774</v>
      </c>
      <c r="T329" s="201">
        <v>783</v>
      </c>
      <c r="U329" s="201">
        <v>763</v>
      </c>
      <c r="V329" s="201">
        <v>751</v>
      </c>
      <c r="W329" s="201">
        <v>768</v>
      </c>
      <c r="X329" s="201">
        <v>721</v>
      </c>
      <c r="Y329" s="201">
        <v>710</v>
      </c>
      <c r="Z329" s="201">
        <v>716</v>
      </c>
      <c r="AA329" s="201">
        <v>710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1039</v>
      </c>
      <c r="F330" s="203">
        <v>1019</v>
      </c>
      <c r="G330" s="203">
        <v>1013</v>
      </c>
      <c r="H330" s="203">
        <v>1013</v>
      </c>
      <c r="I330" s="203">
        <v>1055</v>
      </c>
      <c r="J330" s="203">
        <v>1040</v>
      </c>
      <c r="K330" s="203">
        <v>1046</v>
      </c>
      <c r="L330" s="203">
        <v>969</v>
      </c>
      <c r="M330" s="203">
        <v>967</v>
      </c>
      <c r="N330" s="203">
        <v>961</v>
      </c>
      <c r="O330" s="203">
        <v>926</v>
      </c>
      <c r="P330" s="203">
        <v>986</v>
      </c>
      <c r="Q330" s="203">
        <v>998</v>
      </c>
      <c r="R330" s="203">
        <v>967</v>
      </c>
      <c r="S330" s="203">
        <v>982</v>
      </c>
      <c r="T330" s="203">
        <v>934</v>
      </c>
      <c r="U330" s="203">
        <v>918</v>
      </c>
      <c r="V330" s="203">
        <v>933</v>
      </c>
      <c r="W330" s="203">
        <v>927</v>
      </c>
      <c r="X330" s="203">
        <v>951</v>
      </c>
      <c r="Y330" s="203">
        <v>947</v>
      </c>
      <c r="Z330" s="203">
        <v>915</v>
      </c>
      <c r="AA330" s="203">
        <v>905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1951</v>
      </c>
      <c r="F331" s="205">
        <f t="shared" si="111"/>
        <v>1907</v>
      </c>
      <c r="G331" s="205">
        <f t="shared" si="111"/>
        <v>1889</v>
      </c>
      <c r="H331" s="205">
        <f t="shared" si="111"/>
        <v>1905</v>
      </c>
      <c r="I331" s="205">
        <f t="shared" si="111"/>
        <v>1936</v>
      </c>
      <c r="J331" s="205">
        <f t="shared" si="111"/>
        <v>1933</v>
      </c>
      <c r="K331" s="205">
        <f t="shared" si="111"/>
        <v>1943</v>
      </c>
      <c r="L331" s="205">
        <f t="shared" si="111"/>
        <v>1820</v>
      </c>
      <c r="M331" s="205">
        <f t="shared" si="111"/>
        <v>1782</v>
      </c>
      <c r="N331" s="205">
        <f t="shared" si="111"/>
        <v>1755</v>
      </c>
      <c r="O331" s="205">
        <f t="shared" si="111"/>
        <v>1721</v>
      </c>
      <c r="P331" s="205">
        <f t="shared" si="111"/>
        <v>1769</v>
      </c>
      <c r="Q331" s="205">
        <f t="shared" si="111"/>
        <v>1818</v>
      </c>
      <c r="R331" s="205">
        <f t="shared" si="111"/>
        <v>1755</v>
      </c>
      <c r="S331" s="205">
        <f t="shared" si="111"/>
        <v>1756</v>
      </c>
      <c r="T331" s="205">
        <f t="shared" si="111"/>
        <v>1717</v>
      </c>
      <c r="U331" s="205">
        <f t="shared" si="111"/>
        <v>1681</v>
      </c>
      <c r="V331" s="205">
        <f t="shared" si="111"/>
        <v>1684</v>
      </c>
      <c r="W331" s="205">
        <f t="shared" si="111"/>
        <v>1695</v>
      </c>
      <c r="X331" s="205">
        <f t="shared" si="111"/>
        <v>1672</v>
      </c>
      <c r="Y331" s="205">
        <f t="shared" si="111"/>
        <v>1657</v>
      </c>
      <c r="Z331" s="205">
        <f t="shared" si="111"/>
        <v>1631</v>
      </c>
      <c r="AA331" s="205">
        <f t="shared" si="111"/>
        <v>1615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2951</v>
      </c>
      <c r="I335" s="318"/>
      <c r="J335" s="319">
        <f>H335/H341</f>
        <v>0.17383364750235628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3860</v>
      </c>
      <c r="U335" s="324"/>
      <c r="V335" s="325">
        <f>T335/T341</f>
        <v>0.16699835597473392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662</v>
      </c>
      <c r="I336" s="318"/>
      <c r="J336" s="319">
        <f>H336/H341</f>
        <v>3.8996229971724791E-2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1138</v>
      </c>
      <c r="U336" s="324"/>
      <c r="V336" s="325">
        <f>T336/T341</f>
        <v>4.9234230336592542E-2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1.17813383600377E-4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4.7590205070520029E-4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1.2979146837414554E-4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3615</v>
      </c>
      <c r="I339" s="318">
        <f>SUM(H339:H339)</f>
        <v>3615</v>
      </c>
      <c r="J339" s="319">
        <f>H339/H341</f>
        <v>0.21294769085768142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5012</v>
      </c>
      <c r="U339" s="324"/>
      <c r="V339" s="325">
        <f>T339/T341</f>
        <v>0.21683827983040582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13361</v>
      </c>
      <c r="I340" s="318"/>
      <c r="J340" s="319">
        <f>H340/H341</f>
        <v>0.78705230914231861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18102</v>
      </c>
      <c r="U340" s="324"/>
      <c r="V340" s="325">
        <f>T340/T341</f>
        <v>0.78316172016959418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16976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23114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7230</v>
      </c>
      <c r="I342" s="267">
        <f>SUM(I335:I339)</f>
        <v>3615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44099</v>
      </c>
      <c r="F345" s="199">
        <v>44100</v>
      </c>
      <c r="G345" s="207">
        <v>44101</v>
      </c>
      <c r="H345" s="207">
        <v>44102</v>
      </c>
      <c r="I345" s="207">
        <v>44103</v>
      </c>
      <c r="J345" s="207">
        <v>44104</v>
      </c>
      <c r="K345" s="207">
        <v>44105</v>
      </c>
      <c r="L345" s="207">
        <v>44106</v>
      </c>
      <c r="M345" s="207">
        <v>44107</v>
      </c>
      <c r="N345" s="207">
        <v>44108</v>
      </c>
      <c r="O345" s="207">
        <v>44109</v>
      </c>
      <c r="P345" s="207">
        <v>44110</v>
      </c>
      <c r="Q345" s="207">
        <v>44111</v>
      </c>
      <c r="R345" s="207">
        <v>44112</v>
      </c>
      <c r="S345" s="207">
        <v>44113</v>
      </c>
      <c r="T345" s="207">
        <v>44114</v>
      </c>
      <c r="U345" s="207">
        <v>44115</v>
      </c>
      <c r="V345" s="207">
        <v>44116</v>
      </c>
      <c r="W345" s="207">
        <v>44117</v>
      </c>
      <c r="X345" s="207">
        <v>44118</v>
      </c>
      <c r="Y345" s="207">
        <v>44119</v>
      </c>
      <c r="Z345" s="207">
        <v>44120</v>
      </c>
      <c r="AA345" s="207">
        <v>44121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912</v>
      </c>
      <c r="F346" s="201">
        <v>888</v>
      </c>
      <c r="G346" s="209">
        <v>4439</v>
      </c>
      <c r="H346" s="209">
        <v>4464</v>
      </c>
      <c r="I346" s="209">
        <v>4468</v>
      </c>
      <c r="J346" s="209">
        <v>4504</v>
      </c>
      <c r="K346" s="209">
        <v>4532</v>
      </c>
      <c r="L346" s="209">
        <v>4555</v>
      </c>
      <c r="M346" s="209">
        <v>4586</v>
      </c>
      <c r="N346" s="209">
        <v>4605</v>
      </c>
      <c r="O346" s="209">
        <v>4629</v>
      </c>
      <c r="P346" s="209">
        <v>4652</v>
      </c>
      <c r="Q346" s="209">
        <v>4807</v>
      </c>
      <c r="R346" s="209">
        <v>4835</v>
      </c>
      <c r="S346" s="209">
        <v>4851</v>
      </c>
      <c r="T346" s="209">
        <v>4860</v>
      </c>
      <c r="U346" s="209">
        <v>4890</v>
      </c>
      <c r="V346" s="209">
        <v>4913</v>
      </c>
      <c r="W346" s="209">
        <v>4932</v>
      </c>
      <c r="X346" s="209">
        <v>4959</v>
      </c>
      <c r="Y346" s="209">
        <v>4980</v>
      </c>
      <c r="Z346" s="209">
        <v>5001</v>
      </c>
      <c r="AA346" s="209">
        <v>5012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1039</v>
      </c>
      <c r="F347" s="203">
        <v>1019</v>
      </c>
      <c r="G347" s="211">
        <v>15929</v>
      </c>
      <c r="H347" s="211">
        <v>15984</v>
      </c>
      <c r="I347" s="211">
        <v>15992</v>
      </c>
      <c r="J347" s="211">
        <v>16147</v>
      </c>
      <c r="K347" s="211">
        <v>16221</v>
      </c>
      <c r="L347" s="211">
        <v>16314</v>
      </c>
      <c r="M347" s="211">
        <v>16409</v>
      </c>
      <c r="N347" s="211">
        <v>16488</v>
      </c>
      <c r="O347" s="211">
        <v>16554</v>
      </c>
      <c r="P347" s="211">
        <v>16624</v>
      </c>
      <c r="Q347" s="211">
        <v>17401</v>
      </c>
      <c r="R347" s="211">
        <v>17615</v>
      </c>
      <c r="S347" s="211">
        <v>17586</v>
      </c>
      <c r="T347" s="211">
        <v>17652</v>
      </c>
      <c r="U347" s="211">
        <v>17726</v>
      </c>
      <c r="V347" s="211">
        <v>17773</v>
      </c>
      <c r="W347" s="211">
        <v>17820</v>
      </c>
      <c r="X347" s="211">
        <v>17883</v>
      </c>
      <c r="Y347" s="211">
        <v>17975</v>
      </c>
      <c r="Z347" s="211">
        <v>18035</v>
      </c>
      <c r="AA347" s="211">
        <v>18102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1951</v>
      </c>
      <c r="F348" s="205">
        <f t="shared" si="113"/>
        <v>1907</v>
      </c>
      <c r="G348" s="213">
        <f t="shared" si="113"/>
        <v>20368</v>
      </c>
      <c r="H348" s="213">
        <f t="shared" si="113"/>
        <v>20448</v>
      </c>
      <c r="I348" s="213">
        <f t="shared" si="113"/>
        <v>20460</v>
      </c>
      <c r="J348" s="213">
        <f t="shared" si="113"/>
        <v>20651</v>
      </c>
      <c r="K348" s="213">
        <f t="shared" si="113"/>
        <v>20753</v>
      </c>
      <c r="L348" s="213">
        <f t="shared" si="113"/>
        <v>20869</v>
      </c>
      <c r="M348" s="213">
        <f t="shared" si="113"/>
        <v>20995</v>
      </c>
      <c r="N348" s="213">
        <f t="shared" si="113"/>
        <v>21093</v>
      </c>
      <c r="O348" s="213">
        <f t="shared" si="113"/>
        <v>21183</v>
      </c>
      <c r="P348" s="213">
        <f t="shared" si="113"/>
        <v>21276</v>
      </c>
      <c r="Q348" s="213">
        <f t="shared" si="113"/>
        <v>22208</v>
      </c>
      <c r="R348" s="213">
        <f t="shared" si="113"/>
        <v>22450</v>
      </c>
      <c r="S348" s="213">
        <f t="shared" si="113"/>
        <v>22437</v>
      </c>
      <c r="T348" s="213">
        <f t="shared" si="113"/>
        <v>22512</v>
      </c>
      <c r="U348" s="213">
        <f t="shared" si="113"/>
        <v>22616</v>
      </c>
      <c r="V348" s="213">
        <f t="shared" si="113"/>
        <v>22686</v>
      </c>
      <c r="W348" s="213">
        <f t="shared" si="113"/>
        <v>22752</v>
      </c>
      <c r="X348" s="213">
        <f t="shared" si="113"/>
        <v>22842</v>
      </c>
      <c r="Y348" s="213">
        <f t="shared" si="113"/>
        <v>22955</v>
      </c>
      <c r="Z348" s="213">
        <f t="shared" si="113"/>
        <v>23036</v>
      </c>
      <c r="AA348" s="213">
        <f t="shared" si="113"/>
        <v>23114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10082</v>
      </c>
      <c r="L371" s="361"/>
      <c r="M371" s="361"/>
      <c r="N371" s="361"/>
      <c r="O371" s="361"/>
      <c r="P371" s="362">
        <f>K371/K379</f>
        <v>0.59389726672950049</v>
      </c>
      <c r="Q371" s="362"/>
      <c r="R371" s="362"/>
      <c r="S371" s="362">
        <f t="shared" ref="S371:S379" si="114">SUM(P371:R371)</f>
        <v>0.59389726672950049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2073</v>
      </c>
      <c r="L372" s="361"/>
      <c r="M372" s="361"/>
      <c r="N372" s="361"/>
      <c r="O372" s="361"/>
      <c r="P372" s="362">
        <f>K372/K379</f>
        <v>0.12211357210179076</v>
      </c>
      <c r="Q372" s="362"/>
      <c r="R372" s="362"/>
      <c r="S372" s="362">
        <f t="shared" si="114"/>
        <v>0.12211357210179076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1191</v>
      </c>
      <c r="L373" s="361"/>
      <c r="M373" s="361"/>
      <c r="N373" s="361"/>
      <c r="O373" s="361"/>
      <c r="P373" s="362">
        <f>K373/K379</f>
        <v>7.0157869934024508E-2</v>
      </c>
      <c r="Q373" s="362"/>
      <c r="R373" s="362"/>
      <c r="S373" s="362">
        <f t="shared" si="114"/>
        <v>7.0157869934024508E-2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908</v>
      </c>
      <c r="L374" s="361"/>
      <c r="M374" s="361"/>
      <c r="N374" s="361"/>
      <c r="O374" s="361"/>
      <c r="P374" s="362">
        <f>K374/K379</f>
        <v>5.3487276154571162E-2</v>
      </c>
      <c r="Q374" s="362"/>
      <c r="R374" s="362"/>
      <c r="S374" s="362">
        <f t="shared" si="114"/>
        <v>5.3487276154571162E-2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762</v>
      </c>
      <c r="L375" s="361"/>
      <c r="M375" s="361"/>
      <c r="N375" s="361"/>
      <c r="O375" s="361"/>
      <c r="P375" s="362">
        <f>K375/K379</f>
        <v>4.4886899151743639E-2</v>
      </c>
      <c r="Q375" s="362"/>
      <c r="R375" s="362"/>
      <c r="S375" s="362">
        <f t="shared" si="114"/>
        <v>4.4886899151743639E-2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638</v>
      </c>
      <c r="L376" s="361"/>
      <c r="M376" s="361"/>
      <c r="N376" s="361"/>
      <c r="O376" s="361"/>
      <c r="P376" s="362">
        <f>K376/K379</f>
        <v>3.7582469368520263E-2</v>
      </c>
      <c r="Q376" s="362"/>
      <c r="R376" s="362"/>
      <c r="S376" s="362">
        <f t="shared" si="114"/>
        <v>3.7582469368520263E-2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421+200+118+88+84+89</f>
        <v>1000</v>
      </c>
      <c r="L377" s="361"/>
      <c r="M377" s="361"/>
      <c r="N377" s="361"/>
      <c r="O377" s="361"/>
      <c r="P377" s="362">
        <f>K377/K379</f>
        <v>5.8906691800188503E-2</v>
      </c>
      <c r="Q377" s="362"/>
      <c r="R377" s="362"/>
      <c r="S377" s="362">
        <f t="shared" si="114"/>
        <v>5.8906691800188503E-2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16976-16654</f>
        <v>322</v>
      </c>
      <c r="L378" s="361"/>
      <c r="M378" s="361"/>
      <c r="N378" s="361"/>
      <c r="O378" s="361"/>
      <c r="P378" s="362">
        <f>K378/K379</f>
        <v>1.8967954759660698E-2</v>
      </c>
      <c r="Q378" s="362"/>
      <c r="R378" s="362"/>
      <c r="S378" s="362">
        <f t="shared" si="114"/>
        <v>1.8967954759660698E-2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16976</v>
      </c>
      <c r="L379" s="364"/>
      <c r="M379" s="364"/>
      <c r="N379" s="364"/>
      <c r="O379" s="364">
        <f>SUM(K379:N379)</f>
        <v>16976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10" workbookViewId="0">
      <selection activeCell="I14" sqref="I14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44122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>
        <v>1</v>
      </c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20</v>
      </c>
      <c r="G13" s="30">
        <f t="shared" ref="G13:G14" si="0">E13-F13</f>
        <v>0</v>
      </c>
      <c r="H13" s="31">
        <f t="shared" ref="H13:H14" si="1">F13/E13</f>
        <v>1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5</v>
      </c>
      <c r="K14" s="30">
        <f t="shared" si="2"/>
        <v>5</v>
      </c>
      <c r="L14" s="32">
        <f t="shared" si="3"/>
        <v>0.5</v>
      </c>
      <c r="M14" s="40"/>
      <c r="N14" s="37"/>
      <c r="O14" s="35"/>
      <c r="P14" s="31"/>
      <c r="Q14" s="40"/>
      <c r="R14" s="29"/>
      <c r="S14" s="30"/>
      <c r="T14" s="32"/>
      <c r="U14" s="37">
        <v>1</v>
      </c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3</v>
      </c>
      <c r="G16" s="30">
        <f t="shared" ref="G16:G17" si="4">E16-F16</f>
        <v>2</v>
      </c>
      <c r="H16" s="31">
        <f t="shared" ref="H16:H17" si="5">F16/E16</f>
        <v>0.6</v>
      </c>
      <c r="I16" s="30">
        <v>5</v>
      </c>
      <c r="J16" s="29">
        <v>5</v>
      </c>
      <c r="K16" s="30">
        <f t="shared" ref="K16:K17" si="6">I16-J16</f>
        <v>0</v>
      </c>
      <c r="L16" s="32">
        <f t="shared" ref="L16:L17" si="7">J16/I16</f>
        <v>1</v>
      </c>
      <c r="M16" s="40"/>
      <c r="N16" s="37"/>
      <c r="O16" s="35"/>
      <c r="P16" s="31"/>
      <c r="Q16" s="40"/>
      <c r="R16" s="29"/>
      <c r="S16" s="30"/>
      <c r="T16" s="32"/>
      <c r="U16" s="37"/>
      <c r="V16" s="37">
        <v>1</v>
      </c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31</v>
      </c>
      <c r="G17" s="30">
        <f t="shared" si="4"/>
        <v>29</v>
      </c>
      <c r="H17" s="31">
        <f t="shared" si="5"/>
        <v>0.51666666666666672</v>
      </c>
      <c r="I17" s="30">
        <v>70</v>
      </c>
      <c r="J17" s="29">
        <v>36</v>
      </c>
      <c r="K17" s="30">
        <f t="shared" si="6"/>
        <v>34</v>
      </c>
      <c r="L17" s="32">
        <f t="shared" si="7"/>
        <v>0.51428571428571423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44</v>
      </c>
      <c r="G19" s="30">
        <f>E19-F19</f>
        <v>7</v>
      </c>
      <c r="H19" s="31">
        <f>F19/E19</f>
        <v>0.86274509803921573</v>
      </c>
      <c r="I19" s="30">
        <v>73</v>
      </c>
      <c r="J19" s="29">
        <v>58</v>
      </c>
      <c r="K19" s="30">
        <f>I19-J19</f>
        <v>15</v>
      </c>
      <c r="L19" s="32">
        <f>J19/I19</f>
        <v>0.79452054794520544</v>
      </c>
      <c r="M19" s="40">
        <v>5</v>
      </c>
      <c r="N19" s="37">
        <v>3</v>
      </c>
      <c r="O19" s="35">
        <f t="shared" ref="O19:O20" si="8">M19-N19</f>
        <v>2</v>
      </c>
      <c r="P19" s="31">
        <f t="shared" ref="P19:P20" si="9">N19/M19</f>
        <v>0.6</v>
      </c>
      <c r="Q19" s="40"/>
      <c r="R19" s="29"/>
      <c r="S19" s="30"/>
      <c r="T19" s="32"/>
      <c r="U19" s="37"/>
      <c r="V19" s="37"/>
      <c r="W19" s="37"/>
      <c r="X19" s="38">
        <v>7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3</v>
      </c>
      <c r="O20" s="35">
        <f t="shared" si="8"/>
        <v>2</v>
      </c>
      <c r="P20" s="31">
        <f t="shared" si="9"/>
        <v>0.6</v>
      </c>
      <c r="Q20" s="40">
        <v>10</v>
      </c>
      <c r="R20" s="29">
        <v>7</v>
      </c>
      <c r="S20" s="30">
        <f>Q20-R20</f>
        <v>3</v>
      </c>
      <c r="T20" s="32">
        <f>R20/Q20</f>
        <v>0.7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2</v>
      </c>
      <c r="K22" s="30">
        <f>I22-J22</f>
        <v>6</v>
      </c>
      <c r="L22" s="32">
        <f>J22/I22</f>
        <v>0.25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27</v>
      </c>
      <c r="G24" s="30">
        <f t="shared" ref="G24:G25" si="10">E24-F24</f>
        <v>6</v>
      </c>
      <c r="H24" s="31">
        <f t="shared" ref="H24:H25" si="11">F24/E24</f>
        <v>0.81818181818181823</v>
      </c>
      <c r="I24" s="30">
        <v>48</v>
      </c>
      <c r="J24" s="29">
        <v>31</v>
      </c>
      <c r="K24" s="30">
        <f t="shared" ref="K24:K25" si="12">I24-J24</f>
        <v>17</v>
      </c>
      <c r="L24" s="32">
        <f t="shared" ref="L24:L25" si="13">J24/I24</f>
        <v>0.64583333333333337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3</v>
      </c>
      <c r="S24" s="30">
        <f>Q24-R24</f>
        <v>7</v>
      </c>
      <c r="T24" s="32">
        <f>R24/Q24</f>
        <v>0.3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37</v>
      </c>
      <c r="G25" s="30">
        <f t="shared" si="10"/>
        <v>15</v>
      </c>
      <c r="H25" s="31">
        <f t="shared" si="11"/>
        <v>0.71153846153846156</v>
      </c>
      <c r="I25" s="41">
        <v>90</v>
      </c>
      <c r="J25" s="42">
        <v>78</v>
      </c>
      <c r="K25" s="30">
        <f t="shared" si="12"/>
        <v>12</v>
      </c>
      <c r="L25" s="32">
        <f t="shared" si="13"/>
        <v>0.8666666666666667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8</v>
      </c>
      <c r="K27" s="30">
        <f>I27-J27</f>
        <v>0</v>
      </c>
      <c r="L27" s="32">
        <f>J27/I27</f>
        <v>1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23</v>
      </c>
      <c r="G29" s="30">
        <f t="shared" ref="G29:G30" si="14">E29-F29</f>
        <v>15</v>
      </c>
      <c r="H29" s="31">
        <f t="shared" ref="H29:H30" si="15">F29/E29</f>
        <v>0.60526315789473684</v>
      </c>
      <c r="I29" s="30">
        <v>15</v>
      </c>
      <c r="J29" s="29">
        <v>11</v>
      </c>
      <c r="K29" s="30">
        <f>I29-J29</f>
        <v>4</v>
      </c>
      <c r="L29" s="32">
        <f>J29/I29</f>
        <v>0.73333333333333328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6</v>
      </c>
      <c r="G30" s="30">
        <f t="shared" si="14"/>
        <v>4</v>
      </c>
      <c r="H30" s="31">
        <f t="shared" si="15"/>
        <v>0.6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1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5</v>
      </c>
      <c r="G34" s="30">
        <f t="shared" ref="G34:G35" si="16">E34-F34</f>
        <v>3</v>
      </c>
      <c r="H34" s="31">
        <f t="shared" ref="H34:H35" si="17">F34/E34</f>
        <v>0.625</v>
      </c>
      <c r="I34" s="30">
        <v>10</v>
      </c>
      <c r="J34" s="29">
        <v>7</v>
      </c>
      <c r="K34" s="30">
        <f t="shared" ref="K34:K35" si="18">I34-J34</f>
        <v>3</v>
      </c>
      <c r="L34" s="32">
        <f t="shared" ref="L34:L35" si="19">J34/I34</f>
        <v>0.7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121</v>
      </c>
      <c r="G35" s="30">
        <f t="shared" si="16"/>
        <v>4</v>
      </c>
      <c r="H35" s="31">
        <f t="shared" si="17"/>
        <v>0.96799999999999997</v>
      </c>
      <c r="I35" s="30">
        <v>212</v>
      </c>
      <c r="J35" s="29">
        <v>45</v>
      </c>
      <c r="K35" s="30">
        <f t="shared" si="18"/>
        <v>167</v>
      </c>
      <c r="L35" s="32">
        <f t="shared" si="19"/>
        <v>0.21226415094339623</v>
      </c>
      <c r="M35" s="40"/>
      <c r="N35" s="37"/>
      <c r="O35" s="35"/>
      <c r="P35" s="31"/>
      <c r="Q35" s="40"/>
      <c r="R35" s="29"/>
      <c r="S35" s="30"/>
      <c r="T35" s="32"/>
      <c r="U35" s="37">
        <v>7</v>
      </c>
      <c r="V35" s="37">
        <v>13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2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21</v>
      </c>
      <c r="G50" s="30">
        <f>E50-F50</f>
        <v>9</v>
      </c>
      <c r="H50" s="31">
        <f>F50/E50</f>
        <v>0.7</v>
      </c>
      <c r="I50" s="30">
        <v>34</v>
      </c>
      <c r="J50" s="29">
        <v>25</v>
      </c>
      <c r="K50" s="30">
        <f>I50-J50</f>
        <v>9</v>
      </c>
      <c r="L50" s="32">
        <f>J50/I50</f>
        <v>0.73529411764705888</v>
      </c>
      <c r="M50" s="40"/>
      <c r="N50" s="37"/>
      <c r="O50" s="35"/>
      <c r="P50" s="31"/>
      <c r="Q50" s="40"/>
      <c r="R50" s="29"/>
      <c r="S50" s="30"/>
      <c r="T50" s="32"/>
      <c r="U50" s="37"/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>
        <v>1</v>
      </c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>
        <v>1</v>
      </c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2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7</v>
      </c>
      <c r="G67" s="30">
        <f>E67-F67</f>
        <v>13</v>
      </c>
      <c r="H67" s="31">
        <f>F67/E67</f>
        <v>0.35</v>
      </c>
      <c r="I67" s="30">
        <v>60</v>
      </c>
      <c r="J67" s="29">
        <v>8</v>
      </c>
      <c r="K67" s="30">
        <f>I67-J67</f>
        <v>52</v>
      </c>
      <c r="L67" s="32">
        <f>J67/I67</f>
        <v>0.13333333333333333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11</v>
      </c>
      <c r="K71" s="30">
        <f>I71-J71</f>
        <v>9</v>
      </c>
      <c r="L71" s="32">
        <f>J71/I71</f>
        <v>0.55000000000000004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0</v>
      </c>
      <c r="G73" s="30">
        <f t="shared" ref="G73:G74" si="20">E73-F73</f>
        <v>4</v>
      </c>
      <c r="H73" s="31">
        <f t="shared" ref="H73:H74" si="21">F73/E73</f>
        <v>0</v>
      </c>
      <c r="I73" s="30">
        <v>8</v>
      </c>
      <c r="J73" s="29">
        <v>0</v>
      </c>
      <c r="K73" s="30">
        <f t="shared" ref="K73:K74" si="22">I73-J73</f>
        <v>8</v>
      </c>
      <c r="L73" s="32">
        <f t="shared" ref="L73:L74" si="23">J73/I73</f>
        <v>0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1</v>
      </c>
      <c r="G74" s="30">
        <f t="shared" si="20"/>
        <v>1</v>
      </c>
      <c r="H74" s="31">
        <f t="shared" si="21"/>
        <v>0.5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2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10</v>
      </c>
      <c r="G80" s="30">
        <f t="shared" ref="G80:G84" si="24">E80-F80</f>
        <v>10</v>
      </c>
      <c r="H80" s="31">
        <f t="shared" ref="H80:H84" si="25">F80/E80</f>
        <v>0.5</v>
      </c>
      <c r="I80" s="30">
        <v>20</v>
      </c>
      <c r="J80" s="29">
        <v>5</v>
      </c>
      <c r="K80" s="30">
        <f t="shared" ref="K80:K84" si="26">I80-J80</f>
        <v>15</v>
      </c>
      <c r="L80" s="32">
        <f t="shared" ref="L80:L84" si="27">J80/I80</f>
        <v>0.25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5</v>
      </c>
      <c r="K81" s="30">
        <f t="shared" si="26"/>
        <v>1</v>
      </c>
      <c r="L81" s="32">
        <f t="shared" si="27"/>
        <v>0.83333333333333337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2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391</v>
      </c>
      <c r="G82" s="45">
        <f t="shared" si="24"/>
        <v>135</v>
      </c>
      <c r="H82" s="10">
        <f t="shared" si="25"/>
        <v>0.74334600760456271</v>
      </c>
      <c r="I82" s="9">
        <f>SUM(I10:I81)</f>
        <v>715</v>
      </c>
      <c r="J82" s="9">
        <f>SUM(J10:J81)</f>
        <v>344</v>
      </c>
      <c r="K82" s="9">
        <f t="shared" si="26"/>
        <v>371</v>
      </c>
      <c r="L82" s="46">
        <f t="shared" si="27"/>
        <v>0.48111888111888113</v>
      </c>
      <c r="M82" s="45">
        <f>SUM(M10:M81)</f>
        <v>16</v>
      </c>
      <c r="N82" s="45">
        <f>SUM(N10:N81)</f>
        <v>6</v>
      </c>
      <c r="O82" s="47">
        <f t="shared" ref="O82:O83" si="30">M82-N82</f>
        <v>10</v>
      </c>
      <c r="P82" s="10">
        <f t="shared" ref="P82:P83" si="31">N82/M82</f>
        <v>0.375</v>
      </c>
      <c r="Q82" s="45">
        <f>SUM(Q10:Q81)</f>
        <v>22</v>
      </c>
      <c r="R82" s="45">
        <f>SUM(R10:R81)</f>
        <v>10</v>
      </c>
      <c r="S82" s="9">
        <f t="shared" si="28"/>
        <v>12</v>
      </c>
      <c r="T82" s="46">
        <f t="shared" si="29"/>
        <v>0.45454545454545453</v>
      </c>
      <c r="U82" s="45">
        <f>SUM(U10:U81)</f>
        <v>13</v>
      </c>
      <c r="V82" s="45">
        <f>SUM(V10:V81)</f>
        <v>32</v>
      </c>
      <c r="W82" s="45">
        <f>SUM(W10:W81)</f>
        <v>1</v>
      </c>
      <c r="X82" s="48">
        <f>SUM(X10:X81)</f>
        <v>8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1</v>
      </c>
      <c r="G83" s="54">
        <f t="shared" si="24"/>
        <v>2</v>
      </c>
      <c r="H83" s="55">
        <f t="shared" si="25"/>
        <v>0.33333333333333331</v>
      </c>
      <c r="I83" s="54">
        <v>6</v>
      </c>
      <c r="J83" s="53">
        <v>4</v>
      </c>
      <c r="K83" s="56">
        <f t="shared" si="26"/>
        <v>2</v>
      </c>
      <c r="L83" s="57">
        <f t="shared" si="27"/>
        <v>0.66666666666666663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>
        <v>1</v>
      </c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0</v>
      </c>
      <c r="G84" s="62">
        <f t="shared" si="24"/>
        <v>5</v>
      </c>
      <c r="H84" s="63">
        <f t="shared" si="25"/>
        <v>0</v>
      </c>
      <c r="I84" s="62">
        <v>12</v>
      </c>
      <c r="J84" s="61">
        <v>2</v>
      </c>
      <c r="K84" s="64">
        <f t="shared" si="26"/>
        <v>10</v>
      </c>
      <c r="L84" s="65">
        <f t="shared" si="27"/>
        <v>0.16666666666666666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3</v>
      </c>
      <c r="K87" s="64">
        <f>I87-J87</f>
        <v>17</v>
      </c>
      <c r="L87" s="65">
        <f>J87/I87</f>
        <v>0.15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0</v>
      </c>
      <c r="G89" s="62">
        <f>E89-F89</f>
        <v>10</v>
      </c>
      <c r="H89" s="63">
        <f>F89/E89</f>
        <v>0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4</v>
      </c>
      <c r="G100" s="62">
        <f>E100-F100</f>
        <v>6</v>
      </c>
      <c r="H100" s="63">
        <f>F100/E100</f>
        <v>0.4</v>
      </c>
      <c r="I100" s="62">
        <v>10</v>
      </c>
      <c r="J100" s="61">
        <v>3</v>
      </c>
      <c r="K100" s="64">
        <f>I100-J100</f>
        <v>7</v>
      </c>
      <c r="L100" s="65">
        <f>J100/I100</f>
        <v>0.3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1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24</v>
      </c>
      <c r="G106" s="62">
        <f>E106-F106</f>
        <v>6</v>
      </c>
      <c r="H106" s="63">
        <f>F106/E106</f>
        <v>0.8</v>
      </c>
      <c r="I106" s="62">
        <v>52</v>
      </c>
      <c r="J106" s="61">
        <v>31</v>
      </c>
      <c r="K106" s="64">
        <f>I106-J106</f>
        <v>21</v>
      </c>
      <c r="L106" s="65">
        <f>J106/I106</f>
        <v>0.59615384615384615</v>
      </c>
      <c r="M106" s="62"/>
      <c r="N106" s="61"/>
      <c r="O106" s="64"/>
      <c r="P106" s="63"/>
      <c r="Q106" s="62"/>
      <c r="R106" s="61"/>
      <c r="S106" s="64"/>
      <c r="T106" s="65"/>
      <c r="U106" s="66">
        <v>8</v>
      </c>
      <c r="V106" s="61">
        <v>17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7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7</v>
      </c>
      <c r="G109" s="62">
        <f t="shared" ref="G109:G111" si="32">E109-F109</f>
        <v>23</v>
      </c>
      <c r="H109" s="63">
        <f t="shared" ref="H109:H111" si="33">F109/E109</f>
        <v>0.23333333333333334</v>
      </c>
      <c r="I109" s="62">
        <v>27</v>
      </c>
      <c r="J109" s="61">
        <v>12</v>
      </c>
      <c r="K109" s="64">
        <f t="shared" ref="K109:K111" si="34">I109-J109</f>
        <v>15</v>
      </c>
      <c r="L109" s="65">
        <f t="shared" ref="L109:L111" si="35">J109/I109</f>
        <v>0.44444444444444442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8</v>
      </c>
      <c r="K110" s="64">
        <f t="shared" si="34"/>
        <v>20</v>
      </c>
      <c r="L110" s="65">
        <f t="shared" si="35"/>
        <v>0.2857142857142857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>
        <v>1</v>
      </c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2</v>
      </c>
      <c r="W121" s="61"/>
      <c r="X121" s="67">
        <v>1</v>
      </c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7</v>
      </c>
      <c r="G128" s="62">
        <f t="shared" ref="G128:G129" si="36">E128-F128</f>
        <v>7</v>
      </c>
      <c r="H128" s="63">
        <f t="shared" ref="H128:H129" si="37">F128/E128</f>
        <v>0.5</v>
      </c>
      <c r="I128" s="62">
        <v>14</v>
      </c>
      <c r="J128" s="61">
        <v>3</v>
      </c>
      <c r="K128" s="64">
        <f>I128-J128</f>
        <v>11</v>
      </c>
      <c r="L128" s="65">
        <f>J128/I128</f>
        <v>0.21428571428571427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13</v>
      </c>
      <c r="G129" s="62">
        <f t="shared" si="36"/>
        <v>11</v>
      </c>
      <c r="H129" s="63">
        <f t="shared" si="37"/>
        <v>0.54166666666666663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>
        <v>1</v>
      </c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152</v>
      </c>
      <c r="F137" s="70">
        <f>SUM(F83:F136)</f>
        <v>68</v>
      </c>
      <c r="G137" s="70">
        <f t="shared" ref="G137:G138" si="38">E137-F137</f>
        <v>84</v>
      </c>
      <c r="H137" s="71">
        <f t="shared" ref="H137:H138" si="39">F137/E137</f>
        <v>0.44736842105263158</v>
      </c>
      <c r="I137" s="70">
        <f>SUM(I83:I136)</f>
        <v>180</v>
      </c>
      <c r="J137" s="70">
        <f>SUM(J83:J136)</f>
        <v>67</v>
      </c>
      <c r="K137" s="72">
        <f t="shared" ref="K137:K138" si="40">I137-J137</f>
        <v>113</v>
      </c>
      <c r="L137" s="73">
        <f t="shared" ref="L137:L138" si="41">J137/I137</f>
        <v>0.37222222222222223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17</v>
      </c>
      <c r="V137" s="70">
        <f>SUM(V83:V136)</f>
        <v>33</v>
      </c>
      <c r="W137" s="70">
        <f>SUM(W83:W136)</f>
        <v>0</v>
      </c>
      <c r="X137" s="74">
        <f>SUM(X83:X136)</f>
        <v>2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7</v>
      </c>
      <c r="G138" s="78">
        <f t="shared" si="38"/>
        <v>8</v>
      </c>
      <c r="H138" s="79">
        <f t="shared" si="39"/>
        <v>0.46666666666666667</v>
      </c>
      <c r="I138" s="78">
        <v>10</v>
      </c>
      <c r="J138" s="77">
        <v>5</v>
      </c>
      <c r="K138" s="80">
        <f t="shared" si="40"/>
        <v>5</v>
      </c>
      <c r="L138" s="81">
        <f t="shared" si="41"/>
        <v>0.5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>
        <v>1</v>
      </c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1</v>
      </c>
      <c r="G147" s="87">
        <f t="shared" ref="G147:G148" si="42">E147-F147</f>
        <v>9</v>
      </c>
      <c r="H147" s="88">
        <f t="shared" ref="H147:H148" si="43">F147/E147</f>
        <v>0.1</v>
      </c>
      <c r="I147" s="87">
        <v>10</v>
      </c>
      <c r="J147" s="83">
        <v>4</v>
      </c>
      <c r="K147" s="89">
        <f t="shared" ref="K147:K148" si="44">I147-J147</f>
        <v>6</v>
      </c>
      <c r="L147" s="90">
        <f t="shared" ref="L147:L148" si="45">J147/I147</f>
        <v>0.4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4</v>
      </c>
      <c r="G148" s="87">
        <f t="shared" si="42"/>
        <v>6</v>
      </c>
      <c r="H148" s="88">
        <f t="shared" si="43"/>
        <v>0.4</v>
      </c>
      <c r="I148" s="87">
        <v>5</v>
      </c>
      <c r="J148" s="83">
        <v>1</v>
      </c>
      <c r="K148" s="89">
        <f t="shared" si="44"/>
        <v>4</v>
      </c>
      <c r="L148" s="90">
        <f t="shared" si="45"/>
        <v>0.2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/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3</v>
      </c>
      <c r="G157" s="87">
        <f t="shared" ref="G157:G158" si="46">E157-F157</f>
        <v>3</v>
      </c>
      <c r="H157" s="88">
        <f t="shared" ref="H157:H158" si="47">F157/E157</f>
        <v>0.5</v>
      </c>
      <c r="I157" s="87">
        <v>6</v>
      </c>
      <c r="J157" s="83">
        <v>2</v>
      </c>
      <c r="K157" s="89">
        <f t="shared" ref="K157:K158" si="48">I157-J157</f>
        <v>4</v>
      </c>
      <c r="L157" s="90">
        <f t="shared" ref="L157:L158" si="49">J157/I157</f>
        <v>0.33333333333333331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2</v>
      </c>
      <c r="G158" s="87">
        <f t="shared" si="46"/>
        <v>8</v>
      </c>
      <c r="H158" s="88">
        <f t="shared" si="47"/>
        <v>0.2</v>
      </c>
      <c r="I158" s="87">
        <v>10</v>
      </c>
      <c r="J158" s="83">
        <v>2</v>
      </c>
      <c r="K158" s="89">
        <f t="shared" si="48"/>
        <v>8</v>
      </c>
      <c r="L158" s="90">
        <f t="shared" si="49"/>
        <v>0.2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3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2</v>
      </c>
      <c r="G170" s="87">
        <f t="shared" ref="G170:G173" si="50">E170-F170</f>
        <v>8</v>
      </c>
      <c r="H170" s="88">
        <f t="shared" ref="H170:H173" si="51">F170/E170</f>
        <v>0.2</v>
      </c>
      <c r="I170" s="87">
        <v>5</v>
      </c>
      <c r="J170" s="83">
        <v>4</v>
      </c>
      <c r="K170" s="89">
        <f t="shared" ref="K170:K172" si="52">I170-J170</f>
        <v>1</v>
      </c>
      <c r="L170" s="90">
        <f t="shared" ref="L170:L172" si="53">J170/I170</f>
        <v>0.8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12</v>
      </c>
      <c r="G171" s="87">
        <f t="shared" si="50"/>
        <v>13</v>
      </c>
      <c r="H171" s="88">
        <f t="shared" si="51"/>
        <v>0.48</v>
      </c>
      <c r="I171" s="87">
        <v>20</v>
      </c>
      <c r="J171" s="83">
        <v>7</v>
      </c>
      <c r="K171" s="89">
        <f t="shared" si="52"/>
        <v>13</v>
      </c>
      <c r="L171" s="90">
        <f t="shared" si="53"/>
        <v>0.35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8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10</v>
      </c>
      <c r="G172" s="87">
        <f t="shared" si="50"/>
        <v>0</v>
      </c>
      <c r="H172" s="88">
        <f t="shared" si="51"/>
        <v>1</v>
      </c>
      <c r="I172" s="87">
        <v>10</v>
      </c>
      <c r="J172" s="83">
        <v>4</v>
      </c>
      <c r="K172" s="89">
        <f t="shared" si="52"/>
        <v>6</v>
      </c>
      <c r="L172" s="90">
        <f t="shared" si="53"/>
        <v>0.4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/>
      <c r="V172" s="83">
        <v>4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5</v>
      </c>
      <c r="G173" s="87">
        <f t="shared" si="50"/>
        <v>5</v>
      </c>
      <c r="H173" s="88">
        <f t="shared" si="51"/>
        <v>0.5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7</v>
      </c>
      <c r="G176" s="87">
        <f>E176-F176</f>
        <v>13</v>
      </c>
      <c r="H176" s="88">
        <f>F176/E176</f>
        <v>0.35</v>
      </c>
      <c r="I176" s="87">
        <v>20</v>
      </c>
      <c r="J176" s="83">
        <v>8</v>
      </c>
      <c r="K176" s="89">
        <f>I176-J176</f>
        <v>12</v>
      </c>
      <c r="L176" s="90">
        <f>J176/I176</f>
        <v>0.4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7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4</v>
      </c>
      <c r="G179" s="87">
        <f>E179-F179</f>
        <v>8</v>
      </c>
      <c r="H179" s="88">
        <f>F179/E179</f>
        <v>0.33333333333333331</v>
      </c>
      <c r="I179" s="87">
        <v>12</v>
      </c>
      <c r="J179" s="83">
        <v>9</v>
      </c>
      <c r="K179" s="89">
        <f>I179-J179</f>
        <v>3</v>
      </c>
      <c r="L179" s="90">
        <f>J179/I179</f>
        <v>0.75</v>
      </c>
      <c r="M179" s="87">
        <v>2</v>
      </c>
      <c r="N179" s="83">
        <v>1</v>
      </c>
      <c r="O179" s="89">
        <f>M179-N179</f>
        <v>1</v>
      </c>
      <c r="P179" s="88">
        <f>N179/M179</f>
        <v>0.5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2</v>
      </c>
      <c r="V179" s="83">
        <v>3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60</v>
      </c>
      <c r="G181" s="45">
        <f t="shared" ref="G181:G182" si="54">E181-F181</f>
        <v>88</v>
      </c>
      <c r="H181" s="10">
        <f t="shared" ref="H181:H182" si="55">F181/E181</f>
        <v>0.40540540540540543</v>
      </c>
      <c r="I181" s="45">
        <f>SUM(I138:I180)</f>
        <v>113</v>
      </c>
      <c r="J181" s="45">
        <f>SUM(J138:J180)</f>
        <v>47</v>
      </c>
      <c r="K181" s="9">
        <f t="shared" ref="K181:K182" si="56">I181-J181</f>
        <v>66</v>
      </c>
      <c r="L181" s="46">
        <f t="shared" ref="L181:L182" si="57">J181/I181</f>
        <v>0.41592920353982299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1</v>
      </c>
      <c r="S181" s="9">
        <f>Q181-R181</f>
        <v>19</v>
      </c>
      <c r="T181" s="46">
        <f>R181/Q181</f>
        <v>0.05</v>
      </c>
      <c r="U181" s="44">
        <f>SUM(U138:U180)</f>
        <v>4</v>
      </c>
      <c r="V181" s="45">
        <f>SUM(V138:V180)</f>
        <v>32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4</v>
      </c>
      <c r="G182" s="96">
        <f t="shared" si="54"/>
        <v>26</v>
      </c>
      <c r="H182" s="97">
        <f t="shared" si="55"/>
        <v>0.13333333333333333</v>
      </c>
      <c r="I182" s="96">
        <v>40</v>
      </c>
      <c r="J182" s="95">
        <v>2</v>
      </c>
      <c r="K182" s="98">
        <f t="shared" si="56"/>
        <v>38</v>
      </c>
      <c r="L182" s="99">
        <f t="shared" si="57"/>
        <v>0.05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62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3</v>
      </c>
      <c r="G186" s="100">
        <f>E186-F186</f>
        <v>10</v>
      </c>
      <c r="H186" s="103">
        <f>F186/E186</f>
        <v>0.23076923076923078</v>
      </c>
      <c r="I186" s="100">
        <v>20</v>
      </c>
      <c r="J186" s="101">
        <v>11</v>
      </c>
      <c r="K186" s="102">
        <f>I186-J186</f>
        <v>9</v>
      </c>
      <c r="L186" s="104">
        <f>J186/I186</f>
        <v>0.55000000000000004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7</v>
      </c>
      <c r="G191" s="100">
        <f t="shared" ref="G191:G192" si="58">E191-F191</f>
        <v>43</v>
      </c>
      <c r="H191" s="103">
        <f t="shared" ref="H191:H192" si="59">F191/E191</f>
        <v>0.14000000000000001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32</v>
      </c>
      <c r="G192" s="100">
        <f t="shared" si="58"/>
        <v>34</v>
      </c>
      <c r="H192" s="103">
        <f t="shared" si="59"/>
        <v>0.48484848484848486</v>
      </c>
      <c r="I192" s="100">
        <v>96</v>
      </c>
      <c r="J192" s="101">
        <v>58</v>
      </c>
      <c r="K192" s="102">
        <f>I192-J192</f>
        <v>38</v>
      </c>
      <c r="L192" s="104">
        <f>J192/I192</f>
        <v>0.60416666666666663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22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2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>
        <v>1</v>
      </c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/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6</v>
      </c>
      <c r="G216" s="100">
        <f>E216-F216</f>
        <v>4</v>
      </c>
      <c r="H216" s="103">
        <f>F216/E216</f>
        <v>0.6</v>
      </c>
      <c r="I216" s="100">
        <v>10</v>
      </c>
      <c r="J216" s="101">
        <v>4</v>
      </c>
      <c r="K216" s="102">
        <f>I216-J216</f>
        <v>6</v>
      </c>
      <c r="L216" s="104">
        <f>J216/I216</f>
        <v>0.4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1</v>
      </c>
      <c r="K218" s="102">
        <f>I218-J218</f>
        <v>9</v>
      </c>
      <c r="L218" s="104">
        <f>J218/I218</f>
        <v>0.1</v>
      </c>
      <c r="M218" s="100"/>
      <c r="N218" s="101"/>
      <c r="O218" s="102"/>
      <c r="P218" s="103"/>
      <c r="Q218" s="100"/>
      <c r="R218" s="101"/>
      <c r="S218" s="102"/>
      <c r="T218" s="104"/>
      <c r="U218" s="101">
        <v>1</v>
      </c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3</v>
      </c>
      <c r="G226" s="100">
        <f>E226-F226</f>
        <v>7</v>
      </c>
      <c r="H226" s="103">
        <f>F226/E226</f>
        <v>0.3</v>
      </c>
      <c r="I226" s="100">
        <v>9</v>
      </c>
      <c r="J226" s="101">
        <v>2</v>
      </c>
      <c r="K226" s="102">
        <f>I226-J226</f>
        <v>7</v>
      </c>
      <c r="L226" s="104">
        <f>J226/I226</f>
        <v>0.22222222222222221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>
        <v>1</v>
      </c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3</v>
      </c>
      <c r="K235" s="102">
        <f t="shared" ref="K235:K237" si="62">I235-J235</f>
        <v>57</v>
      </c>
      <c r="L235" s="104">
        <f t="shared" ref="L235:L237" si="63">J235/I235</f>
        <v>0.05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59</v>
      </c>
      <c r="G243" s="45">
        <f>E243-F243</f>
        <v>147</v>
      </c>
      <c r="H243" s="10">
        <f t="shared" ref="H243:H244" si="64">F243/E243</f>
        <v>0.28640776699029125</v>
      </c>
      <c r="I243" s="45">
        <f>SUM(I182:I242)</f>
        <v>263</v>
      </c>
      <c r="J243" s="45">
        <f>SUM(J182:J242)</f>
        <v>81</v>
      </c>
      <c r="K243" s="45">
        <f>I243-J243</f>
        <v>182</v>
      </c>
      <c r="L243" s="46">
        <f t="shared" ref="L243:L244" si="65">J243/I243</f>
        <v>0.30798479087452474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7</v>
      </c>
      <c r="V243" s="45">
        <f>SUM(V182:V242)</f>
        <v>98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1032</v>
      </c>
      <c r="F244" s="108">
        <f>F82+F137+F181+F243</f>
        <v>578</v>
      </c>
      <c r="G244" s="108">
        <f>G82+G137+G181+G243</f>
        <v>454</v>
      </c>
      <c r="H244" s="109">
        <f t="shared" si="64"/>
        <v>0.56007751937984496</v>
      </c>
      <c r="I244" s="108">
        <f>I82+I137+I181+I243</f>
        <v>1271</v>
      </c>
      <c r="J244" s="108">
        <f>J82+J137+J181+J243</f>
        <v>539</v>
      </c>
      <c r="K244" s="108">
        <f>K82+K137+K181+K243</f>
        <v>732</v>
      </c>
      <c r="L244" s="110">
        <f t="shared" si="65"/>
        <v>0.42407553107789142</v>
      </c>
      <c r="M244" s="108">
        <f>M82+M137+M181+M243</f>
        <v>44</v>
      </c>
      <c r="N244" s="108">
        <f>N82+N137+N181+N243</f>
        <v>8</v>
      </c>
      <c r="O244" s="108">
        <f>O82+O137+O181+O243</f>
        <v>36</v>
      </c>
      <c r="P244" s="109">
        <f t="shared" si="66"/>
        <v>0.18181818181818182</v>
      </c>
      <c r="Q244" s="108">
        <f>Q82+Q137+Q181+Q243</f>
        <v>58</v>
      </c>
      <c r="R244" s="108">
        <f>R82+R137+R181+R243</f>
        <v>11</v>
      </c>
      <c r="S244" s="108">
        <f>S82+S137+S181+S243</f>
        <v>47</v>
      </c>
      <c r="T244" s="110">
        <f t="shared" si="67"/>
        <v>0.18965517241379309</v>
      </c>
      <c r="U244" s="107">
        <f>U82+U137+U181+U243</f>
        <v>41</v>
      </c>
      <c r="V244" s="108">
        <f>V82+V137+V181+V243</f>
        <v>195</v>
      </c>
      <c r="W244" s="108">
        <f>W82+W137+W181+W243</f>
        <v>2</v>
      </c>
      <c r="X244" s="111">
        <f>X82+X137+X181+X243</f>
        <v>11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501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526</v>
      </c>
      <c r="F256" s="117">
        <f>F82</f>
        <v>391</v>
      </c>
      <c r="G256" s="116">
        <f>G82</f>
        <v>135</v>
      </c>
      <c r="H256" s="118">
        <f t="shared" ref="H256:H257" si="68">F256/E256</f>
        <v>0.74334600760456271</v>
      </c>
      <c r="I256" s="116">
        <f t="shared" ref="I256:O256" si="69">(I82)</f>
        <v>715</v>
      </c>
      <c r="J256" s="117">
        <f t="shared" si="69"/>
        <v>344</v>
      </c>
      <c r="K256" s="116">
        <f t="shared" si="69"/>
        <v>371</v>
      </c>
      <c r="L256" s="118">
        <f t="shared" si="69"/>
        <v>0.48111888111888113</v>
      </c>
      <c r="M256" s="116">
        <f t="shared" si="69"/>
        <v>16</v>
      </c>
      <c r="N256" s="117">
        <f t="shared" si="69"/>
        <v>6</v>
      </c>
      <c r="O256" s="116">
        <f t="shared" si="69"/>
        <v>10</v>
      </c>
      <c r="P256" s="118">
        <f t="shared" ref="P256:X256" si="70">P82</f>
        <v>0.375</v>
      </c>
      <c r="Q256" s="116">
        <f t="shared" si="70"/>
        <v>22</v>
      </c>
      <c r="R256" s="117">
        <f t="shared" si="70"/>
        <v>10</v>
      </c>
      <c r="S256" s="116">
        <f t="shared" si="70"/>
        <v>12</v>
      </c>
      <c r="T256" s="118">
        <f t="shared" si="70"/>
        <v>0.45454545454545453</v>
      </c>
      <c r="U256" s="119">
        <f t="shared" si="70"/>
        <v>13</v>
      </c>
      <c r="V256" s="119">
        <f t="shared" si="70"/>
        <v>32</v>
      </c>
      <c r="W256" s="119">
        <f t="shared" si="70"/>
        <v>1</v>
      </c>
      <c r="X256" s="120">
        <f t="shared" si="70"/>
        <v>8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152</v>
      </c>
      <c r="F257" s="122">
        <f>F137</f>
        <v>68</v>
      </c>
      <c r="G257" s="121">
        <f>G137</f>
        <v>84</v>
      </c>
      <c r="H257" s="123">
        <f t="shared" si="68"/>
        <v>0.44736842105263158</v>
      </c>
      <c r="I257" s="121">
        <f>I137</f>
        <v>180</v>
      </c>
      <c r="J257" s="122">
        <f>J137</f>
        <v>67</v>
      </c>
      <c r="K257" s="121">
        <f>K137</f>
        <v>113</v>
      </c>
      <c r="L257" s="123">
        <f>L137</f>
        <v>0.37222222222222223</v>
      </c>
      <c r="M257" s="121">
        <f>(M137)</f>
        <v>2</v>
      </c>
      <c r="N257" s="122">
        <f>(N137)</f>
        <v>0</v>
      </c>
      <c r="O257" s="121">
        <f>(O137)</f>
        <v>2</v>
      </c>
      <c r="P257" s="123">
        <f>(P137)</f>
        <v>0</v>
      </c>
      <c r="Q257" s="121">
        <f t="shared" ref="Q257:X257" si="71">Q137</f>
        <v>2</v>
      </c>
      <c r="R257" s="122">
        <f t="shared" si="71"/>
        <v>0</v>
      </c>
      <c r="S257" s="121">
        <f t="shared" si="71"/>
        <v>2</v>
      </c>
      <c r="T257" s="123">
        <f t="shared" si="71"/>
        <v>0</v>
      </c>
      <c r="U257" s="122">
        <f t="shared" si="71"/>
        <v>17</v>
      </c>
      <c r="V257" s="122">
        <f t="shared" si="71"/>
        <v>33</v>
      </c>
      <c r="W257" s="122">
        <f t="shared" si="71"/>
        <v>0</v>
      </c>
      <c r="X257" s="124">
        <f t="shared" si="71"/>
        <v>2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60</v>
      </c>
      <c r="G258" s="125">
        <f t="shared" si="72"/>
        <v>88</v>
      </c>
      <c r="H258" s="127">
        <f t="shared" si="72"/>
        <v>0.40540540540540543</v>
      </c>
      <c r="I258" s="125">
        <f t="shared" si="72"/>
        <v>113</v>
      </c>
      <c r="J258" s="126">
        <f t="shared" si="72"/>
        <v>47</v>
      </c>
      <c r="K258" s="125">
        <f t="shared" si="72"/>
        <v>66</v>
      </c>
      <c r="L258" s="127">
        <f t="shared" si="72"/>
        <v>0.41592920353982299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1</v>
      </c>
      <c r="S258" s="125">
        <f t="shared" si="72"/>
        <v>19</v>
      </c>
      <c r="T258" s="127">
        <f t="shared" si="72"/>
        <v>0.05</v>
      </c>
      <c r="U258" s="128">
        <f t="shared" si="72"/>
        <v>4</v>
      </c>
      <c r="V258" s="128">
        <f t="shared" si="72"/>
        <v>32</v>
      </c>
      <c r="W258" s="128">
        <f t="shared" si="72"/>
        <v>1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59</v>
      </c>
      <c r="G259" s="130">
        <f t="shared" ref="G259:G260" si="75">G243</f>
        <v>147</v>
      </c>
      <c r="H259" s="132">
        <f t="shared" ref="H259:H260" si="76">H243</f>
        <v>0.28640776699029125</v>
      </c>
      <c r="I259" s="130">
        <f t="shared" ref="I259:I260" si="77">I243</f>
        <v>263</v>
      </c>
      <c r="J259" s="131">
        <f t="shared" ref="J259:J260" si="78">J243</f>
        <v>81</v>
      </c>
      <c r="K259" s="130">
        <f t="shared" ref="K259:K260" si="79">K243</f>
        <v>182</v>
      </c>
      <c r="L259" s="132">
        <f t="shared" ref="L259:L260" si="80">L243</f>
        <v>0.30798479087452474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7</v>
      </c>
      <c r="V259" s="131">
        <f t="shared" ref="V259:V260" si="90">V243</f>
        <v>98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1032</v>
      </c>
      <c r="F260" s="134">
        <f t="shared" si="74"/>
        <v>578</v>
      </c>
      <c r="G260" s="134">
        <f t="shared" si="75"/>
        <v>454</v>
      </c>
      <c r="H260" s="135">
        <f t="shared" si="76"/>
        <v>0.56007751937984496</v>
      </c>
      <c r="I260" s="134">
        <f t="shared" si="77"/>
        <v>1271</v>
      </c>
      <c r="J260" s="134">
        <f t="shared" si="78"/>
        <v>539</v>
      </c>
      <c r="K260" s="134">
        <f t="shared" si="79"/>
        <v>732</v>
      </c>
      <c r="L260" s="135">
        <f t="shared" si="80"/>
        <v>0.42407553107789142</v>
      </c>
      <c r="M260" s="134">
        <f t="shared" si="81"/>
        <v>44</v>
      </c>
      <c r="N260" s="134">
        <f t="shared" si="82"/>
        <v>8</v>
      </c>
      <c r="O260" s="134">
        <f t="shared" si="83"/>
        <v>36</v>
      </c>
      <c r="P260" s="135">
        <f t="shared" si="84"/>
        <v>0.18181818181818182</v>
      </c>
      <c r="Q260" s="134">
        <f t="shared" si="85"/>
        <v>58</v>
      </c>
      <c r="R260" s="134">
        <f t="shared" si="86"/>
        <v>11</v>
      </c>
      <c r="S260" s="134">
        <f t="shared" si="87"/>
        <v>47</v>
      </c>
      <c r="T260" s="135">
        <f t="shared" si="88"/>
        <v>0.18965517241379309</v>
      </c>
      <c r="U260" s="134">
        <f t="shared" si="89"/>
        <v>41</v>
      </c>
      <c r="V260" s="134">
        <f t="shared" si="90"/>
        <v>195</v>
      </c>
      <c r="W260" s="134">
        <f t="shared" si="91"/>
        <v>2</v>
      </c>
      <c r="X260" s="136">
        <f t="shared" si="92"/>
        <v>11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542</v>
      </c>
      <c r="F268" s="117">
        <f t="shared" ref="F268:F272" si="94">F256+N256</f>
        <v>397</v>
      </c>
      <c r="G268" s="116">
        <f t="shared" ref="G268:G272" si="95">G256+O256</f>
        <v>145</v>
      </c>
      <c r="H268" s="118">
        <f t="shared" ref="H268:H272" si="96">F268/E268</f>
        <v>0.73247232472324719</v>
      </c>
      <c r="I268" s="116">
        <f t="shared" ref="I268:I272" si="97">I256+Q256</f>
        <v>737</v>
      </c>
      <c r="J268" s="117">
        <f t="shared" ref="J268:J272" si="98">J256+R256</f>
        <v>354</v>
      </c>
      <c r="K268" s="116">
        <f t="shared" ref="K268:K272" si="99">K256+S256</f>
        <v>383</v>
      </c>
      <c r="L268" s="137">
        <f t="shared" ref="L268:L272" si="100">J268/I268</f>
        <v>0.48032564450474896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154</v>
      </c>
      <c r="F269" s="139">
        <f t="shared" si="94"/>
        <v>68</v>
      </c>
      <c r="G269" s="138">
        <f t="shared" si="95"/>
        <v>86</v>
      </c>
      <c r="H269" s="140">
        <f t="shared" si="96"/>
        <v>0.44155844155844154</v>
      </c>
      <c r="I269" s="138">
        <f t="shared" si="97"/>
        <v>182</v>
      </c>
      <c r="J269" s="139">
        <f t="shared" si="98"/>
        <v>67</v>
      </c>
      <c r="K269" s="138">
        <f t="shared" si="99"/>
        <v>115</v>
      </c>
      <c r="L269" s="141">
        <f t="shared" si="100"/>
        <v>0.36813186813186816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61</v>
      </c>
      <c r="G270" s="125">
        <f t="shared" si="95"/>
        <v>98</v>
      </c>
      <c r="H270" s="127">
        <f t="shared" si="96"/>
        <v>0.38364779874213839</v>
      </c>
      <c r="I270" s="125">
        <f t="shared" si="97"/>
        <v>133</v>
      </c>
      <c r="J270" s="126">
        <f t="shared" si="98"/>
        <v>48</v>
      </c>
      <c r="K270" s="125">
        <f t="shared" si="99"/>
        <v>85</v>
      </c>
      <c r="L270" s="142">
        <f t="shared" si="100"/>
        <v>0.36090225563909772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60</v>
      </c>
      <c r="G271" s="130">
        <f t="shared" si="95"/>
        <v>161</v>
      </c>
      <c r="H271" s="132">
        <f t="shared" si="96"/>
        <v>0.27149321266968324</v>
      </c>
      <c r="I271" s="130">
        <f t="shared" si="97"/>
        <v>277</v>
      </c>
      <c r="J271" s="131">
        <f t="shared" si="98"/>
        <v>81</v>
      </c>
      <c r="K271" s="130">
        <f t="shared" si="99"/>
        <v>196</v>
      </c>
      <c r="L271" s="143">
        <f t="shared" si="100"/>
        <v>0.29241877256317689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1076</v>
      </c>
      <c r="F272" s="134">
        <f t="shared" si="94"/>
        <v>586</v>
      </c>
      <c r="G272" s="144">
        <f t="shared" si="95"/>
        <v>490</v>
      </c>
      <c r="H272" s="145">
        <f t="shared" si="96"/>
        <v>0.54460966542750933</v>
      </c>
      <c r="I272" s="144">
        <f t="shared" si="97"/>
        <v>1329</v>
      </c>
      <c r="J272" s="134">
        <f t="shared" si="98"/>
        <v>550</v>
      </c>
      <c r="K272" s="144">
        <f t="shared" si="99"/>
        <v>779</v>
      </c>
      <c r="L272" s="146">
        <f t="shared" si="100"/>
        <v>0.41384499623777277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44100</v>
      </c>
      <c r="F278" s="149">
        <v>44101</v>
      </c>
      <c r="G278" s="149">
        <v>44102</v>
      </c>
      <c r="H278" s="149">
        <v>44103</v>
      </c>
      <c r="I278" s="149">
        <v>44104</v>
      </c>
      <c r="J278" s="149">
        <v>44105</v>
      </c>
      <c r="K278" s="149">
        <v>44106</v>
      </c>
      <c r="L278" s="149">
        <v>44107</v>
      </c>
      <c r="M278" s="149">
        <v>44108</v>
      </c>
      <c r="N278" s="149">
        <v>44109</v>
      </c>
      <c r="O278" s="149">
        <v>44110</v>
      </c>
      <c r="P278" s="149">
        <v>44111</v>
      </c>
      <c r="Q278" s="149">
        <v>44112</v>
      </c>
      <c r="R278" s="149">
        <v>44113</v>
      </c>
      <c r="S278" s="149">
        <v>44114</v>
      </c>
      <c r="T278" s="149">
        <v>44115</v>
      </c>
      <c r="U278" s="149">
        <v>44116</v>
      </c>
      <c r="V278" s="149">
        <v>44117</v>
      </c>
      <c r="W278" s="149">
        <v>44118</v>
      </c>
      <c r="X278" s="149">
        <v>44119</v>
      </c>
      <c r="Y278" s="149">
        <v>44120</v>
      </c>
      <c r="Z278" s="149">
        <v>44121</v>
      </c>
      <c r="AA278" s="149">
        <v>44122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</v>
      </c>
      <c r="F279" s="151">
        <v>0.79</v>
      </c>
      <c r="G279" s="151">
        <v>0.79</v>
      </c>
      <c r="H279" s="151">
        <v>0.79</v>
      </c>
      <c r="I279" s="151">
        <v>0.8</v>
      </c>
      <c r="J279" s="151">
        <v>0.8</v>
      </c>
      <c r="K279" s="151">
        <v>0.8</v>
      </c>
      <c r="L279" s="151">
        <v>0.79</v>
      </c>
      <c r="M279" s="151">
        <v>0.79</v>
      </c>
      <c r="N279" s="151">
        <v>0.78</v>
      </c>
      <c r="O279" s="151">
        <v>0.77</v>
      </c>
      <c r="P279" s="151">
        <v>0.76</v>
      </c>
      <c r="Q279" s="151">
        <v>0.75</v>
      </c>
      <c r="R279" s="151">
        <v>0.74</v>
      </c>
      <c r="S279" s="151">
        <v>0.73</v>
      </c>
      <c r="T279" s="151">
        <v>0.73</v>
      </c>
      <c r="U279" s="151">
        <v>0.72</v>
      </c>
      <c r="V279" s="151">
        <v>0.72</v>
      </c>
      <c r="W279" s="151">
        <v>0.72</v>
      </c>
      <c r="X279" s="151">
        <v>0.71</v>
      </c>
      <c r="Y279" s="151">
        <v>0.72</v>
      </c>
      <c r="Z279" s="151">
        <v>0.72</v>
      </c>
      <c r="AA279" s="151">
        <v>0.73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0.49</v>
      </c>
      <c r="F280" s="153">
        <v>0.49</v>
      </c>
      <c r="G280" s="153">
        <v>0.49</v>
      </c>
      <c r="H280" s="153">
        <v>0.48</v>
      </c>
      <c r="I280" s="153">
        <v>0.48</v>
      </c>
      <c r="J280" s="153">
        <v>0.49</v>
      </c>
      <c r="K280" s="153">
        <v>0.49</v>
      </c>
      <c r="L280" s="153">
        <v>0.49</v>
      </c>
      <c r="M280" s="153">
        <v>0.48</v>
      </c>
      <c r="N280" s="153">
        <v>0.47</v>
      </c>
      <c r="O280" s="153">
        <v>0.47</v>
      </c>
      <c r="P280" s="153">
        <v>0.46</v>
      </c>
      <c r="Q280" s="153">
        <v>0.46</v>
      </c>
      <c r="R280" s="153">
        <v>0.46</v>
      </c>
      <c r="S280" s="153">
        <v>0.46</v>
      </c>
      <c r="T280" s="153">
        <v>0.46</v>
      </c>
      <c r="U280" s="153">
        <v>0.46</v>
      </c>
      <c r="V280" s="153">
        <v>0.45</v>
      </c>
      <c r="W280" s="153">
        <v>0.45</v>
      </c>
      <c r="X280" s="153">
        <v>0.46</v>
      </c>
      <c r="Y280" s="153">
        <v>0.46</v>
      </c>
      <c r="Z280" s="153">
        <v>0.47</v>
      </c>
      <c r="AA280" s="153">
        <v>0.47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0.7</v>
      </c>
      <c r="F281" s="153">
        <v>0.69</v>
      </c>
      <c r="G281" s="153">
        <v>0.68</v>
      </c>
      <c r="H281" s="153">
        <v>0.63</v>
      </c>
      <c r="I281" s="153">
        <v>0.59</v>
      </c>
      <c r="J281" s="153">
        <v>0.60000000000000009</v>
      </c>
      <c r="K281" s="153">
        <v>0.63</v>
      </c>
      <c r="L281" s="153">
        <v>0.64</v>
      </c>
      <c r="M281" s="153">
        <v>0.66</v>
      </c>
      <c r="N281" s="153">
        <v>0.63</v>
      </c>
      <c r="O281" s="153">
        <v>0.65</v>
      </c>
      <c r="P281" s="153">
        <v>0.63</v>
      </c>
      <c r="Q281" s="153">
        <v>0.61</v>
      </c>
      <c r="R281" s="153">
        <v>0.57000000000000006</v>
      </c>
      <c r="S281" s="153">
        <v>0.54</v>
      </c>
      <c r="T281" s="153">
        <v>0.46</v>
      </c>
      <c r="U281" s="153">
        <v>0.45</v>
      </c>
      <c r="V281" s="153">
        <v>0.44</v>
      </c>
      <c r="W281" s="153">
        <v>0.43</v>
      </c>
      <c r="X281" s="153">
        <v>0.41</v>
      </c>
      <c r="Y281" s="153">
        <v>0.39</v>
      </c>
      <c r="Z281" s="153">
        <v>0.38</v>
      </c>
      <c r="AA281" s="153">
        <v>0.41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0.34</v>
      </c>
      <c r="F282" s="155">
        <v>0.34</v>
      </c>
      <c r="G282" s="155">
        <v>0.36</v>
      </c>
      <c r="H282" s="155">
        <v>0.34</v>
      </c>
      <c r="I282" s="155">
        <v>0.36</v>
      </c>
      <c r="J282" s="155">
        <v>0.37</v>
      </c>
      <c r="K282" s="155">
        <v>0.4</v>
      </c>
      <c r="L282" s="155">
        <v>0.4</v>
      </c>
      <c r="M282" s="155">
        <v>0.4</v>
      </c>
      <c r="N282" s="155">
        <v>0.38</v>
      </c>
      <c r="O282" s="155">
        <v>0.4</v>
      </c>
      <c r="P282" s="155">
        <v>0.42</v>
      </c>
      <c r="Q282" s="155">
        <v>0.44</v>
      </c>
      <c r="R282" s="155">
        <v>0.44</v>
      </c>
      <c r="S282" s="155">
        <v>0.4</v>
      </c>
      <c r="T282" s="155">
        <v>0.42</v>
      </c>
      <c r="U282" s="155">
        <v>0.45</v>
      </c>
      <c r="V282" s="155">
        <v>0.44</v>
      </c>
      <c r="W282" s="155">
        <v>0.42</v>
      </c>
      <c r="X282" s="155">
        <v>0.4</v>
      </c>
      <c r="Y282" s="155">
        <v>0.42</v>
      </c>
      <c r="Z282" s="155">
        <v>0.47</v>
      </c>
      <c r="AA282" s="155">
        <v>0.46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0.63</v>
      </c>
      <c r="F283" s="157">
        <v>0.62</v>
      </c>
      <c r="G283" s="157">
        <v>0.61</v>
      </c>
      <c r="H283" s="157">
        <v>0.61</v>
      </c>
      <c r="I283" s="157">
        <v>0.61</v>
      </c>
      <c r="J283" s="157">
        <v>0.61</v>
      </c>
      <c r="K283" s="157">
        <v>0.60000000000000009</v>
      </c>
      <c r="L283" s="157">
        <v>0.60000000000000009</v>
      </c>
      <c r="M283" s="157">
        <v>0.59</v>
      </c>
      <c r="N283" s="157">
        <v>0.59</v>
      </c>
      <c r="O283" s="157">
        <v>0.57999999999999996</v>
      </c>
      <c r="P283" s="157">
        <v>0.57999999999999996</v>
      </c>
      <c r="Q283" s="157">
        <v>0.57999999999999996</v>
      </c>
      <c r="R283" s="157">
        <v>0.57000000000000006</v>
      </c>
      <c r="S283" s="157">
        <v>0.57999999999999996</v>
      </c>
      <c r="T283" s="157">
        <v>0.57000000000000006</v>
      </c>
      <c r="U283" s="157">
        <v>0.57000000000000006</v>
      </c>
      <c r="V283" s="157">
        <v>0.57000000000000006</v>
      </c>
      <c r="W283" s="157">
        <v>0.56000000000000005</v>
      </c>
      <c r="X283" s="157">
        <v>0.55000000000000004</v>
      </c>
      <c r="Y283" s="157">
        <v>0.54</v>
      </c>
      <c r="Z283" s="157">
        <v>0.53</v>
      </c>
      <c r="AA283" s="157">
        <v>0.51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0.48</v>
      </c>
      <c r="F284" s="157">
        <v>0.49</v>
      </c>
      <c r="G284" s="157">
        <v>0.49</v>
      </c>
      <c r="H284" s="157">
        <v>0.49</v>
      </c>
      <c r="I284" s="157">
        <v>0.5</v>
      </c>
      <c r="J284" s="157">
        <v>0.5</v>
      </c>
      <c r="K284" s="157">
        <v>0.5</v>
      </c>
      <c r="L284" s="157">
        <v>0.5</v>
      </c>
      <c r="M284" s="157">
        <v>0.5</v>
      </c>
      <c r="N284" s="157">
        <v>0.49</v>
      </c>
      <c r="O284" s="157">
        <v>0.49</v>
      </c>
      <c r="P284" s="157">
        <v>0.49</v>
      </c>
      <c r="Q284" s="157">
        <v>0.47</v>
      </c>
      <c r="R284" s="157">
        <v>0.46</v>
      </c>
      <c r="S284" s="157">
        <v>0.43</v>
      </c>
      <c r="T284" s="157">
        <v>0.42</v>
      </c>
      <c r="U284" s="157">
        <v>0.41</v>
      </c>
      <c r="V284" s="157">
        <v>0.41</v>
      </c>
      <c r="W284" s="157">
        <v>0.4</v>
      </c>
      <c r="X284" s="157">
        <v>0.4</v>
      </c>
      <c r="Y284" s="157">
        <v>0.4</v>
      </c>
      <c r="Z284" s="157">
        <v>0</v>
      </c>
      <c r="AA284" s="157">
        <v>0.4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0.43</v>
      </c>
      <c r="F285" s="157">
        <v>0.43</v>
      </c>
      <c r="G285" s="157">
        <v>0.5</v>
      </c>
      <c r="H285" s="157">
        <v>0.5</v>
      </c>
      <c r="I285" s="157">
        <v>0.5</v>
      </c>
      <c r="J285" s="157">
        <v>0.5</v>
      </c>
      <c r="K285" s="157">
        <v>0.5</v>
      </c>
      <c r="L285" s="157">
        <v>0.5</v>
      </c>
      <c r="M285" s="157">
        <v>0.5</v>
      </c>
      <c r="N285" s="157">
        <v>0.5</v>
      </c>
      <c r="O285" s="157">
        <v>0.43</v>
      </c>
      <c r="P285" s="157">
        <v>0.36</v>
      </c>
      <c r="Q285" s="157">
        <v>0.36</v>
      </c>
      <c r="R285" s="157">
        <v>0.36</v>
      </c>
      <c r="S285" s="157">
        <v>0.36</v>
      </c>
      <c r="T285" s="157">
        <v>0.36</v>
      </c>
      <c r="U285" s="157">
        <v>0.36</v>
      </c>
      <c r="V285" s="157">
        <v>0.43</v>
      </c>
      <c r="W285" s="157">
        <v>0.5</v>
      </c>
      <c r="X285" s="157">
        <v>0.5</v>
      </c>
      <c r="Y285" s="157">
        <v>0.5</v>
      </c>
      <c r="Z285" s="157">
        <v>0.5</v>
      </c>
      <c r="AA285" s="157">
        <v>0.43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0.33</v>
      </c>
      <c r="F286" s="157">
        <v>0.33</v>
      </c>
      <c r="G286" s="157">
        <v>0.28999999999999998</v>
      </c>
      <c r="H286" s="157">
        <v>0.28999999999999998</v>
      </c>
      <c r="I286" s="157">
        <v>0.28999999999999998</v>
      </c>
      <c r="J286" s="157">
        <v>0.24</v>
      </c>
      <c r="K286" s="157">
        <v>0.14000000000000001</v>
      </c>
      <c r="L286" s="157">
        <v>0.05</v>
      </c>
      <c r="M286" s="157">
        <v>0</v>
      </c>
      <c r="N286" s="157">
        <v>0</v>
      </c>
      <c r="O286" s="157">
        <v>0</v>
      </c>
      <c r="P286" s="157">
        <v>0</v>
      </c>
      <c r="Q286" s="157">
        <v>0</v>
      </c>
      <c r="R286" s="157">
        <v>0</v>
      </c>
      <c r="S286" s="157">
        <v>0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0.52</v>
      </c>
      <c r="F287" s="159">
        <v>0.51</v>
      </c>
      <c r="G287" s="159">
        <v>0.51</v>
      </c>
      <c r="H287" s="159">
        <v>0.51</v>
      </c>
      <c r="I287" s="159">
        <v>0.5</v>
      </c>
      <c r="J287" s="159">
        <v>0.5</v>
      </c>
      <c r="K287" s="159">
        <v>0.49</v>
      </c>
      <c r="L287" s="159">
        <v>0.49</v>
      </c>
      <c r="M287" s="159">
        <v>0.48</v>
      </c>
      <c r="N287" s="159">
        <v>0.48</v>
      </c>
      <c r="O287" s="159">
        <v>0.46</v>
      </c>
      <c r="P287" s="159">
        <v>0.46</v>
      </c>
      <c r="Q287" s="159">
        <v>0.45</v>
      </c>
      <c r="R287" s="159">
        <v>0.45</v>
      </c>
      <c r="S287" s="159">
        <v>0.45</v>
      </c>
      <c r="T287" s="159">
        <v>0.45</v>
      </c>
      <c r="U287" s="159">
        <v>0.45</v>
      </c>
      <c r="V287" s="159">
        <v>0.46</v>
      </c>
      <c r="W287" s="159">
        <v>0.46</v>
      </c>
      <c r="X287" s="159">
        <v>0.47</v>
      </c>
      <c r="Y287" s="159">
        <v>0.47</v>
      </c>
      <c r="Z287" s="159">
        <v>0.46</v>
      </c>
      <c r="AA287" s="159">
        <v>0.44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</v>
      </c>
      <c r="F288" s="161">
        <v>0.19</v>
      </c>
      <c r="G288" s="161">
        <v>0.19</v>
      </c>
      <c r="H288" s="161">
        <v>0.2</v>
      </c>
      <c r="I288" s="161">
        <v>0.2</v>
      </c>
      <c r="J288" s="161">
        <v>0.24</v>
      </c>
      <c r="K288" s="161">
        <v>0.28000000000000003</v>
      </c>
      <c r="L288" s="161">
        <v>0.32</v>
      </c>
      <c r="M288" s="161">
        <v>0.36</v>
      </c>
      <c r="N288" s="161">
        <v>0.4</v>
      </c>
      <c r="O288" s="161">
        <v>0.45</v>
      </c>
      <c r="P288" s="161">
        <v>0.5</v>
      </c>
      <c r="Q288" s="161">
        <v>0.5</v>
      </c>
      <c r="R288" s="161">
        <v>0.52</v>
      </c>
      <c r="S288" s="161">
        <v>0.52</v>
      </c>
      <c r="T288" s="161">
        <v>0.52</v>
      </c>
      <c r="U288" s="161">
        <v>0.53</v>
      </c>
      <c r="V288" s="161">
        <v>0.52</v>
      </c>
      <c r="W288" s="161">
        <v>0.52</v>
      </c>
      <c r="X288" s="161">
        <v>0.52</v>
      </c>
      <c r="Y288" s="161">
        <v>0.52</v>
      </c>
      <c r="Z288" s="161">
        <v>0.52</v>
      </c>
      <c r="AA288" s="161">
        <v>0.51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0.17</v>
      </c>
      <c r="F289" s="161">
        <v>0.16</v>
      </c>
      <c r="G289" s="161">
        <v>0.13</v>
      </c>
      <c r="H289" s="161">
        <v>0.13</v>
      </c>
      <c r="I289" s="161">
        <v>0.14000000000000001</v>
      </c>
      <c r="J289" s="161">
        <v>0.08</v>
      </c>
      <c r="K289" s="161">
        <v>0.1</v>
      </c>
      <c r="L289" s="161">
        <v>0.12</v>
      </c>
      <c r="M289" s="161">
        <v>0.13</v>
      </c>
      <c r="N289" s="161">
        <v>0.14000000000000001</v>
      </c>
      <c r="O289" s="161">
        <v>0.13</v>
      </c>
      <c r="P289" s="161">
        <v>0.12</v>
      </c>
      <c r="Q289" s="161">
        <v>0.09</v>
      </c>
      <c r="R289" s="161">
        <v>0.06</v>
      </c>
      <c r="S289" s="161">
        <v>0.05</v>
      </c>
      <c r="T289" s="161">
        <v>0.04</v>
      </c>
      <c r="U289" s="161">
        <v>0.03</v>
      </c>
      <c r="V289" s="161">
        <v>0.03</v>
      </c>
      <c r="W289" s="161">
        <v>0.03</v>
      </c>
      <c r="X289" s="161">
        <v>0.04</v>
      </c>
      <c r="Y289" s="161">
        <v>0.06</v>
      </c>
      <c r="Z289" s="161">
        <v>0.08</v>
      </c>
      <c r="AA289" s="161">
        <v>0.09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0.13</v>
      </c>
      <c r="F290" s="163">
        <v>0.11</v>
      </c>
      <c r="G290" s="163">
        <v>0.1</v>
      </c>
      <c r="H290" s="163">
        <v>0.1</v>
      </c>
      <c r="I290" s="163">
        <v>0.08</v>
      </c>
      <c r="J290" s="163">
        <v>0.08</v>
      </c>
      <c r="K290" s="163">
        <v>0.08</v>
      </c>
      <c r="L290" s="163">
        <v>0.08</v>
      </c>
      <c r="M290" s="163">
        <v>0.09</v>
      </c>
      <c r="N290" s="163">
        <v>0.1</v>
      </c>
      <c r="O290" s="163">
        <v>0.1</v>
      </c>
      <c r="P290" s="163">
        <v>0.1</v>
      </c>
      <c r="Q290" s="163">
        <v>0.45</v>
      </c>
      <c r="R290" s="163">
        <v>0.1</v>
      </c>
      <c r="S290" s="163">
        <v>0.09</v>
      </c>
      <c r="T290" s="163">
        <v>0.08</v>
      </c>
      <c r="U290" s="163">
        <v>0.06</v>
      </c>
      <c r="V290" s="163">
        <v>0.05</v>
      </c>
      <c r="W290" s="163">
        <v>0.05</v>
      </c>
      <c r="X290" s="163">
        <v>0.04</v>
      </c>
      <c r="Y290" s="163">
        <v>0.04</v>
      </c>
      <c r="Z290" s="163">
        <v>0.04</v>
      </c>
      <c r="AA290" s="163">
        <v>0.05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0.57999999999999996</v>
      </c>
      <c r="F291" s="165">
        <v>0.57000000000000006</v>
      </c>
      <c r="G291" s="165">
        <v>0.56000000000000005</v>
      </c>
      <c r="H291" s="165">
        <v>0.54</v>
      </c>
      <c r="I291" s="165">
        <v>0.53</v>
      </c>
      <c r="J291" s="165">
        <v>0.53</v>
      </c>
      <c r="K291" s="165">
        <v>0.52</v>
      </c>
      <c r="L291" s="165">
        <v>0.5</v>
      </c>
      <c r="M291" s="165">
        <v>0.49</v>
      </c>
      <c r="N291" s="165">
        <v>0.48</v>
      </c>
      <c r="O291" s="165">
        <v>0.47</v>
      </c>
      <c r="P291" s="165">
        <v>0.47</v>
      </c>
      <c r="Q291" s="165">
        <v>0.45</v>
      </c>
      <c r="R291" s="165">
        <v>0.44</v>
      </c>
      <c r="S291" s="165">
        <v>0.43</v>
      </c>
      <c r="T291" s="165">
        <v>0.43</v>
      </c>
      <c r="U291" s="165">
        <v>0.42</v>
      </c>
      <c r="V291" s="165">
        <v>0.42</v>
      </c>
      <c r="W291" s="165">
        <v>0.4</v>
      </c>
      <c r="X291" s="165">
        <v>0.4</v>
      </c>
      <c r="Y291" s="165">
        <v>0.39</v>
      </c>
      <c r="Z291" s="165">
        <v>0.37</v>
      </c>
      <c r="AA291" s="165">
        <v>0.36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0.44</v>
      </c>
      <c r="F292" s="165">
        <v>0.41</v>
      </c>
      <c r="G292" s="165">
        <v>0.4</v>
      </c>
      <c r="H292" s="165">
        <v>0.41</v>
      </c>
      <c r="I292" s="165">
        <v>0.41</v>
      </c>
      <c r="J292" s="165">
        <v>0.42</v>
      </c>
      <c r="K292" s="165">
        <v>0.41</v>
      </c>
      <c r="L292" s="165">
        <v>0.41</v>
      </c>
      <c r="M292" s="165">
        <v>0.43</v>
      </c>
      <c r="N292" s="165">
        <v>0.44</v>
      </c>
      <c r="O292" s="165">
        <v>0.44</v>
      </c>
      <c r="P292" s="165">
        <v>0.44</v>
      </c>
      <c r="Q292" s="165">
        <v>0.44</v>
      </c>
      <c r="R292" s="165">
        <v>0.44</v>
      </c>
      <c r="S292" s="165">
        <v>0.41</v>
      </c>
      <c r="T292" s="165">
        <v>0.39</v>
      </c>
      <c r="U292" s="165">
        <v>0.37</v>
      </c>
      <c r="V292" s="165">
        <v>0.35</v>
      </c>
      <c r="W292" s="165">
        <v>0.32</v>
      </c>
      <c r="X292" s="165">
        <v>0.31</v>
      </c>
      <c r="Y292" s="165">
        <v>0.3</v>
      </c>
      <c r="Z292" s="165">
        <v>0.3</v>
      </c>
      <c r="AA292" s="165">
        <v>0.31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0.15</v>
      </c>
      <c r="F293" s="165">
        <v>0.12</v>
      </c>
      <c r="G293" s="165">
        <v>0.1</v>
      </c>
      <c r="H293" s="165">
        <v>0.1</v>
      </c>
      <c r="I293" s="165">
        <v>0.11</v>
      </c>
      <c r="J293" s="165">
        <v>0.12</v>
      </c>
      <c r="K293" s="165">
        <v>0.12</v>
      </c>
      <c r="L293" s="165">
        <v>0.13</v>
      </c>
      <c r="M293" s="165">
        <v>0.12</v>
      </c>
      <c r="N293" s="165">
        <v>0.12</v>
      </c>
      <c r="O293" s="165">
        <v>0.14000000000000001</v>
      </c>
      <c r="P293" s="165">
        <v>0.14000000000000001</v>
      </c>
      <c r="Q293" s="165">
        <v>0.14000000000000001</v>
      </c>
      <c r="R293" s="165">
        <v>0.13</v>
      </c>
      <c r="S293" s="165">
        <v>0.11</v>
      </c>
      <c r="T293" s="165">
        <v>0.11</v>
      </c>
      <c r="U293" s="165">
        <v>0.1</v>
      </c>
      <c r="V293" s="165">
        <v>0.09</v>
      </c>
      <c r="W293" s="165">
        <v>7.0000000000000007E-2</v>
      </c>
      <c r="X293" s="165">
        <v>0.06</v>
      </c>
      <c r="Y293" s="165">
        <v>0.06</v>
      </c>
      <c r="Z293" s="165">
        <v>7.0000000000000007E-2</v>
      </c>
      <c r="AA293" s="165">
        <v>7.0000000000000007E-2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0.11</v>
      </c>
      <c r="F294" s="165">
        <v>0.1</v>
      </c>
      <c r="G294" s="165">
        <v>0.08</v>
      </c>
      <c r="H294" s="165">
        <v>0.06</v>
      </c>
      <c r="I294" s="165">
        <v>0.05</v>
      </c>
      <c r="J294" s="165">
        <v>0.05</v>
      </c>
      <c r="K294" s="165">
        <v>0.08</v>
      </c>
      <c r="L294" s="165">
        <v>0.1</v>
      </c>
      <c r="M294" s="165">
        <v>0.13</v>
      </c>
      <c r="N294" s="165">
        <v>0.16</v>
      </c>
      <c r="O294" s="165">
        <v>0.19</v>
      </c>
      <c r="P294" s="165">
        <v>0.21</v>
      </c>
      <c r="Q294" s="165">
        <v>0.22</v>
      </c>
      <c r="R294" s="165">
        <v>0.22</v>
      </c>
      <c r="S294" s="165">
        <v>0.2</v>
      </c>
      <c r="T294" s="165">
        <v>0.17</v>
      </c>
      <c r="U294" s="165">
        <v>0.14000000000000001</v>
      </c>
      <c r="V294" s="165">
        <v>0.1</v>
      </c>
      <c r="W294" s="165">
        <v>0.06</v>
      </c>
      <c r="X294" s="165">
        <v>0.03</v>
      </c>
      <c r="Y294" s="165">
        <v>0</v>
      </c>
      <c r="Z294" s="165">
        <v>0</v>
      </c>
      <c r="AA294" s="165">
        <v>0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0.69</v>
      </c>
      <c r="F295" s="167">
        <v>0.69</v>
      </c>
      <c r="G295" s="167">
        <v>0.68</v>
      </c>
      <c r="H295" s="167">
        <v>0.68</v>
      </c>
      <c r="I295" s="167">
        <v>0.68</v>
      </c>
      <c r="J295" s="167">
        <v>0.68</v>
      </c>
      <c r="K295" s="167">
        <v>0.67</v>
      </c>
      <c r="L295" s="167">
        <v>0.67</v>
      </c>
      <c r="M295" s="167">
        <v>0.66</v>
      </c>
      <c r="N295" s="167">
        <v>0.65</v>
      </c>
      <c r="O295" s="167">
        <v>0.64</v>
      </c>
      <c r="P295" s="167">
        <v>0.64</v>
      </c>
      <c r="Q295" s="167">
        <v>0.63</v>
      </c>
      <c r="R295" s="167">
        <v>0.62</v>
      </c>
      <c r="S295" s="167">
        <v>0.61</v>
      </c>
      <c r="T295" s="167">
        <v>0.61</v>
      </c>
      <c r="U295" s="245">
        <v>0.61</v>
      </c>
      <c r="V295" s="245">
        <v>0.61</v>
      </c>
      <c r="W295" s="245">
        <v>0.60000000000000009</v>
      </c>
      <c r="X295" s="245">
        <v>0.59</v>
      </c>
      <c r="Y295" s="245">
        <v>0.59</v>
      </c>
      <c r="Z295" s="245">
        <v>0.59</v>
      </c>
      <c r="AA295" s="245">
        <v>0.57999999999999996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0.42</v>
      </c>
      <c r="F296" s="169">
        <v>0.42</v>
      </c>
      <c r="G296" s="169">
        <v>0.42</v>
      </c>
      <c r="H296" s="169">
        <v>0.42</v>
      </c>
      <c r="I296" s="169">
        <v>0.42</v>
      </c>
      <c r="J296" s="169">
        <v>0.43</v>
      </c>
      <c r="K296" s="169">
        <v>0.44</v>
      </c>
      <c r="L296" s="169">
        <v>0.44</v>
      </c>
      <c r="M296" s="169">
        <v>0.45</v>
      </c>
      <c r="N296" s="169">
        <v>0.45</v>
      </c>
      <c r="O296" s="169">
        <v>0.46</v>
      </c>
      <c r="P296" s="169">
        <v>0.47</v>
      </c>
      <c r="Q296" s="169">
        <v>0.46</v>
      </c>
      <c r="R296" s="169">
        <v>0.46</v>
      </c>
      <c r="S296" s="169">
        <v>0.45</v>
      </c>
      <c r="T296" s="169">
        <v>0.45</v>
      </c>
      <c r="U296" s="169">
        <v>0.44</v>
      </c>
      <c r="V296" s="169">
        <v>0.43</v>
      </c>
      <c r="W296" s="169">
        <v>0.42</v>
      </c>
      <c r="X296" s="169">
        <v>0.42</v>
      </c>
      <c r="Y296" s="169">
        <v>0.42</v>
      </c>
      <c r="Z296" s="169">
        <v>0.43</v>
      </c>
      <c r="AA296" s="169">
        <v>0.43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0.37</v>
      </c>
      <c r="F297" s="169">
        <v>0.35</v>
      </c>
      <c r="G297" s="169">
        <v>0.34</v>
      </c>
      <c r="H297" s="169">
        <v>0.32</v>
      </c>
      <c r="I297" s="169">
        <v>0.31</v>
      </c>
      <c r="J297" s="169">
        <v>0.30000000000000004</v>
      </c>
      <c r="K297" s="169">
        <v>0.32</v>
      </c>
      <c r="L297" s="169">
        <v>0.33</v>
      </c>
      <c r="M297" s="169">
        <v>0.34</v>
      </c>
      <c r="N297" s="169">
        <v>0.33</v>
      </c>
      <c r="O297" s="169">
        <v>0.34</v>
      </c>
      <c r="P297" s="169">
        <v>0.32</v>
      </c>
      <c r="Q297" s="169">
        <v>0.31</v>
      </c>
      <c r="R297" s="169">
        <v>0.28999999999999998</v>
      </c>
      <c r="S297" s="169">
        <v>0.27</v>
      </c>
      <c r="T297" s="169">
        <v>0.24</v>
      </c>
      <c r="U297" s="169">
        <v>0.22</v>
      </c>
      <c r="V297" s="169">
        <v>0.22</v>
      </c>
      <c r="W297" s="169">
        <v>0.21</v>
      </c>
      <c r="X297" s="169">
        <v>0.2</v>
      </c>
      <c r="Y297" s="169">
        <v>0.2</v>
      </c>
      <c r="Z297" s="169">
        <v>0.2</v>
      </c>
      <c r="AA297" s="169">
        <v>0.21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0.22</v>
      </c>
      <c r="F298" s="171">
        <v>0.21</v>
      </c>
      <c r="G298" s="171">
        <v>0.2</v>
      </c>
      <c r="H298" s="171">
        <v>0.19</v>
      </c>
      <c r="I298" s="171">
        <v>0.19</v>
      </c>
      <c r="J298" s="171">
        <v>0.19</v>
      </c>
      <c r="K298" s="171">
        <v>0.2</v>
      </c>
      <c r="L298" s="171">
        <v>0.2</v>
      </c>
      <c r="M298" s="171">
        <v>0.21</v>
      </c>
      <c r="N298" s="171">
        <v>0.21</v>
      </c>
      <c r="O298" s="171">
        <v>0.23</v>
      </c>
      <c r="P298" s="171">
        <v>0.24</v>
      </c>
      <c r="Q298" s="171">
        <v>0.25</v>
      </c>
      <c r="R298" s="171">
        <v>0.25</v>
      </c>
      <c r="S298" s="171">
        <v>0.23</v>
      </c>
      <c r="T298" s="171">
        <v>0.23</v>
      </c>
      <c r="U298" s="171">
        <v>0.22</v>
      </c>
      <c r="V298" s="171">
        <v>0.21</v>
      </c>
      <c r="W298" s="171">
        <v>0.19</v>
      </c>
      <c r="X298" s="171">
        <v>0.17</v>
      </c>
      <c r="Y298" s="171">
        <v>0.17</v>
      </c>
      <c r="Z298" s="171">
        <v>0.19</v>
      </c>
      <c r="AA298" s="171">
        <v>0.19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1032</v>
      </c>
      <c r="F304" s="179">
        <f>F244</f>
        <v>578</v>
      </c>
      <c r="G304" s="179">
        <f>G244</f>
        <v>454</v>
      </c>
      <c r="H304" s="291">
        <f t="shared" ref="H304:H308" si="101">F304/E304</f>
        <v>0.56007751937984496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1271</v>
      </c>
      <c r="F305" s="179">
        <f>J244</f>
        <v>539</v>
      </c>
      <c r="G305" s="179">
        <f>K244</f>
        <v>732</v>
      </c>
      <c r="H305" s="291">
        <f t="shared" si="101"/>
        <v>0.42407553107789142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8</v>
      </c>
      <c r="G306" s="179">
        <f>O244</f>
        <v>36</v>
      </c>
      <c r="H306" s="291">
        <f t="shared" si="101"/>
        <v>0.18181818181818182</v>
      </c>
      <c r="I306" s="291"/>
    </row>
    <row r="307" spans="1:14" ht="14.65" customHeight="1" x14ac:dyDescent="0.2">
      <c r="D307" s="178" t="s">
        <v>419</v>
      </c>
      <c r="E307" s="179">
        <f>Q244</f>
        <v>58</v>
      </c>
      <c r="F307" s="179">
        <f>R244</f>
        <v>11</v>
      </c>
      <c r="G307" s="179">
        <f>S244</f>
        <v>47</v>
      </c>
      <c r="H307" s="291">
        <f t="shared" si="101"/>
        <v>0.18965517241379309</v>
      </c>
      <c r="I307" s="291"/>
    </row>
    <row r="308" spans="1:14" ht="14.65" customHeight="1" x14ac:dyDescent="0.2">
      <c r="D308" s="180" t="s">
        <v>406</v>
      </c>
      <c r="E308" s="144">
        <f>SUM(E304:E307)</f>
        <v>2405</v>
      </c>
      <c r="F308" s="144">
        <f>SUM(F304:F307)</f>
        <v>1136</v>
      </c>
      <c r="G308" s="144">
        <f>SUM(G304:G307)</f>
        <v>1269</v>
      </c>
      <c r="H308" s="293">
        <f t="shared" si="101"/>
        <v>0.47234927234927238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578</v>
      </c>
      <c r="F311" s="179">
        <f>U244</f>
        <v>41</v>
      </c>
      <c r="G311" s="179">
        <v>64</v>
      </c>
      <c r="H311" s="295">
        <f t="shared" ref="H311:H314" si="103">E311+F311+G311</f>
        <v>683</v>
      </c>
      <c r="I311" s="295">
        <f>SUM(E311:H311)</f>
        <v>1366</v>
      </c>
      <c r="J311" s="4"/>
    </row>
    <row r="312" spans="1:14" ht="14.65" customHeight="1" x14ac:dyDescent="0.2">
      <c r="D312" s="178" t="s">
        <v>418</v>
      </c>
      <c r="E312" s="179">
        <f t="shared" si="102"/>
        <v>539</v>
      </c>
      <c r="F312" s="179">
        <f>V244</f>
        <v>195</v>
      </c>
      <c r="G312" s="179">
        <v>129</v>
      </c>
      <c r="H312" s="295">
        <f t="shared" si="103"/>
        <v>863</v>
      </c>
      <c r="I312" s="295"/>
    </row>
    <row r="313" spans="1:14" ht="14.65" customHeight="1" x14ac:dyDescent="0.2">
      <c r="D313" s="178" t="s">
        <v>412</v>
      </c>
      <c r="E313" s="179">
        <f t="shared" si="102"/>
        <v>8</v>
      </c>
      <c r="F313" s="179">
        <f>W244</f>
        <v>2</v>
      </c>
      <c r="G313" s="182">
        <v>1</v>
      </c>
      <c r="H313" s="295">
        <f t="shared" si="103"/>
        <v>11</v>
      </c>
      <c r="I313" s="295"/>
    </row>
    <row r="314" spans="1:14" ht="14.65" customHeight="1" x14ac:dyDescent="0.2">
      <c r="D314" s="178" t="s">
        <v>419</v>
      </c>
      <c r="E314" s="179">
        <f t="shared" si="102"/>
        <v>11</v>
      </c>
      <c r="F314" s="179">
        <f>X244</f>
        <v>11</v>
      </c>
      <c r="G314" s="182">
        <v>1</v>
      </c>
      <c r="H314" s="295">
        <f t="shared" si="103"/>
        <v>23</v>
      </c>
      <c r="I314" s="295"/>
    </row>
    <row r="315" spans="1:14" ht="14.65" customHeight="1" x14ac:dyDescent="0.2">
      <c r="D315" s="180" t="s">
        <v>406</v>
      </c>
      <c r="E315" s="183">
        <f>SUM(E311:E314)</f>
        <v>1136</v>
      </c>
      <c r="F315" s="183">
        <f>SUM(F311:F314)</f>
        <v>249</v>
      </c>
      <c r="G315" s="183">
        <f>SUM(G311:G314)</f>
        <v>195</v>
      </c>
      <c r="H315" s="296">
        <f>H311+H312+H313+H314</f>
        <v>1580</v>
      </c>
      <c r="I315" s="296">
        <f>F315+G315+H315</f>
        <v>2024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348</v>
      </c>
      <c r="F322" s="189">
        <v>281</v>
      </c>
      <c r="G322" s="189">
        <f t="shared" ref="G322:G324" si="105">SUM(E322:F322)</f>
        <v>629</v>
      </c>
      <c r="H322" s="190">
        <v>15</v>
      </c>
      <c r="I322" s="190">
        <v>50</v>
      </c>
      <c r="J322" s="190">
        <f t="shared" ref="J322:J323" si="106">SUM(H322:I322)</f>
        <v>65</v>
      </c>
      <c r="K322" s="191">
        <f t="shared" ref="K322:K323" si="107">M322-L322</f>
        <v>363</v>
      </c>
      <c r="L322" s="191">
        <f t="shared" ref="L322:L323" si="108">F322+I322</f>
        <v>331</v>
      </c>
      <c r="M322" s="192">
        <f t="shared" ref="M322:M323" si="109">H311+H313</f>
        <v>694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455</v>
      </c>
      <c r="F323" s="189">
        <v>301</v>
      </c>
      <c r="G323" s="189">
        <f t="shared" si="105"/>
        <v>756</v>
      </c>
      <c r="H323" s="190">
        <v>36</v>
      </c>
      <c r="I323" s="190">
        <v>94</v>
      </c>
      <c r="J323" s="190">
        <f t="shared" si="106"/>
        <v>130</v>
      </c>
      <c r="K323" s="191">
        <f t="shared" si="107"/>
        <v>491</v>
      </c>
      <c r="L323" s="191">
        <f t="shared" si="108"/>
        <v>395</v>
      </c>
      <c r="M323" s="192">
        <f t="shared" si="109"/>
        <v>886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803</v>
      </c>
      <c r="F324" s="194">
        <f>SUM(F322:F323)</f>
        <v>582</v>
      </c>
      <c r="G324" s="194">
        <f t="shared" si="105"/>
        <v>1385</v>
      </c>
      <c r="H324" s="195">
        <f t="shared" ref="H324:M324" si="110">SUM(H322:H323)</f>
        <v>51</v>
      </c>
      <c r="I324" s="195">
        <f t="shared" si="110"/>
        <v>144</v>
      </c>
      <c r="J324" s="195">
        <f t="shared" si="110"/>
        <v>195</v>
      </c>
      <c r="K324" s="196">
        <f t="shared" si="110"/>
        <v>854</v>
      </c>
      <c r="L324" s="196">
        <f t="shared" si="110"/>
        <v>726</v>
      </c>
      <c r="M324" s="197">
        <f t="shared" si="110"/>
        <v>1580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44100</v>
      </c>
      <c r="F328" s="199">
        <v>44101</v>
      </c>
      <c r="G328" s="199">
        <v>44102</v>
      </c>
      <c r="H328" s="199">
        <v>44103</v>
      </c>
      <c r="I328" s="199">
        <v>44104</v>
      </c>
      <c r="J328" s="199">
        <v>44105</v>
      </c>
      <c r="K328" s="199">
        <v>44106</v>
      </c>
      <c r="L328" s="199">
        <v>44107</v>
      </c>
      <c r="M328" s="199">
        <v>44108</v>
      </c>
      <c r="N328" s="199">
        <v>44109</v>
      </c>
      <c r="O328" s="199">
        <v>44110</v>
      </c>
      <c r="P328" s="199">
        <v>44111</v>
      </c>
      <c r="Q328" s="199">
        <v>44112</v>
      </c>
      <c r="R328" s="199">
        <v>44113</v>
      </c>
      <c r="S328" s="199">
        <v>44114</v>
      </c>
      <c r="T328" s="199">
        <v>44115</v>
      </c>
      <c r="U328" s="199">
        <v>44116</v>
      </c>
      <c r="V328" s="199">
        <v>44117</v>
      </c>
      <c r="W328" s="199">
        <v>44118</v>
      </c>
      <c r="X328" s="199">
        <v>44119</v>
      </c>
      <c r="Y328" s="199">
        <v>44120</v>
      </c>
      <c r="Z328" s="199">
        <v>44121</v>
      </c>
      <c r="AA328" s="199">
        <v>44122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888</v>
      </c>
      <c r="F329" s="201">
        <v>876</v>
      </c>
      <c r="G329" s="201">
        <v>892</v>
      </c>
      <c r="H329" s="201">
        <v>881</v>
      </c>
      <c r="I329" s="201">
        <v>893</v>
      </c>
      <c r="J329" s="201">
        <v>897</v>
      </c>
      <c r="K329" s="201">
        <v>851</v>
      </c>
      <c r="L329" s="201">
        <v>815</v>
      </c>
      <c r="M329" s="201">
        <v>794</v>
      </c>
      <c r="N329" s="201">
        <v>795</v>
      </c>
      <c r="O329" s="201">
        <v>783</v>
      </c>
      <c r="P329" s="201">
        <v>820</v>
      </c>
      <c r="Q329" s="201">
        <v>788</v>
      </c>
      <c r="R329" s="201">
        <v>774</v>
      </c>
      <c r="S329" s="201">
        <v>783</v>
      </c>
      <c r="T329" s="201">
        <v>763</v>
      </c>
      <c r="U329" s="201">
        <v>751</v>
      </c>
      <c r="V329" s="201">
        <v>768</v>
      </c>
      <c r="W329" s="201">
        <v>721</v>
      </c>
      <c r="X329" s="201">
        <v>710</v>
      </c>
      <c r="Y329" s="201">
        <v>716</v>
      </c>
      <c r="Z329" s="201">
        <v>710</v>
      </c>
      <c r="AA329" s="201">
        <v>694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1019</v>
      </c>
      <c r="F330" s="203">
        <v>1013</v>
      </c>
      <c r="G330" s="203">
        <v>1013</v>
      </c>
      <c r="H330" s="203">
        <v>1055</v>
      </c>
      <c r="I330" s="203">
        <v>1040</v>
      </c>
      <c r="J330" s="203">
        <v>1046</v>
      </c>
      <c r="K330" s="203">
        <v>969</v>
      </c>
      <c r="L330" s="203">
        <v>967</v>
      </c>
      <c r="M330" s="203">
        <v>961</v>
      </c>
      <c r="N330" s="203">
        <v>926</v>
      </c>
      <c r="O330" s="203">
        <v>986</v>
      </c>
      <c r="P330" s="203">
        <v>998</v>
      </c>
      <c r="Q330" s="203">
        <v>967</v>
      </c>
      <c r="R330" s="203">
        <v>982</v>
      </c>
      <c r="S330" s="203">
        <v>934</v>
      </c>
      <c r="T330" s="203">
        <v>918</v>
      </c>
      <c r="U330" s="203">
        <v>933</v>
      </c>
      <c r="V330" s="203">
        <v>927</v>
      </c>
      <c r="W330" s="203">
        <v>951</v>
      </c>
      <c r="X330" s="203">
        <v>947</v>
      </c>
      <c r="Y330" s="203">
        <v>915</v>
      </c>
      <c r="Z330" s="203">
        <v>905</v>
      </c>
      <c r="AA330" s="203">
        <v>886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1907</v>
      </c>
      <c r="F331" s="205">
        <f t="shared" si="111"/>
        <v>1889</v>
      </c>
      <c r="G331" s="205">
        <f t="shared" si="111"/>
        <v>1905</v>
      </c>
      <c r="H331" s="205">
        <f t="shared" si="111"/>
        <v>1936</v>
      </c>
      <c r="I331" s="205">
        <f t="shared" si="111"/>
        <v>1933</v>
      </c>
      <c r="J331" s="205">
        <f t="shared" si="111"/>
        <v>1943</v>
      </c>
      <c r="K331" s="205">
        <f t="shared" si="111"/>
        <v>1820</v>
      </c>
      <c r="L331" s="205">
        <f t="shared" si="111"/>
        <v>1782</v>
      </c>
      <c r="M331" s="205">
        <f t="shared" si="111"/>
        <v>1755</v>
      </c>
      <c r="N331" s="205">
        <f t="shared" si="111"/>
        <v>1721</v>
      </c>
      <c r="O331" s="205">
        <f t="shared" si="111"/>
        <v>1769</v>
      </c>
      <c r="P331" s="205">
        <f t="shared" si="111"/>
        <v>1818</v>
      </c>
      <c r="Q331" s="205">
        <f t="shared" si="111"/>
        <v>1755</v>
      </c>
      <c r="R331" s="205">
        <f t="shared" si="111"/>
        <v>1756</v>
      </c>
      <c r="S331" s="205">
        <f t="shared" si="111"/>
        <v>1717</v>
      </c>
      <c r="T331" s="205">
        <f t="shared" si="111"/>
        <v>1681</v>
      </c>
      <c r="U331" s="205">
        <f t="shared" si="111"/>
        <v>1684</v>
      </c>
      <c r="V331" s="205">
        <f t="shared" si="111"/>
        <v>1695</v>
      </c>
      <c r="W331" s="205">
        <f t="shared" si="111"/>
        <v>1672</v>
      </c>
      <c r="X331" s="205">
        <f t="shared" si="111"/>
        <v>1657</v>
      </c>
      <c r="Y331" s="205">
        <f t="shared" si="111"/>
        <v>1631</v>
      </c>
      <c r="Z331" s="205">
        <f t="shared" si="111"/>
        <v>1615</v>
      </c>
      <c r="AA331" s="205">
        <f t="shared" si="111"/>
        <v>1580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2960</v>
      </c>
      <c r="I335" s="318"/>
      <c r="J335" s="319">
        <f>H335/H341</f>
        <v>0.17346460384435067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3869</v>
      </c>
      <c r="U335" s="324"/>
      <c r="V335" s="325">
        <f>T335/T341</f>
        <v>0.16675286613222998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664</v>
      </c>
      <c r="I336" s="318"/>
      <c r="J336" s="319">
        <f>H336/H341</f>
        <v>3.8912330051570555E-2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1140</v>
      </c>
      <c r="U336" s="324"/>
      <c r="V336" s="325">
        <f>T336/T341</f>
        <v>4.9133695371088699E-2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1.1720581340834506E-4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4.7409706059822429E-4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1.2929919834497026E-4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3626</v>
      </c>
      <c r="I339" s="318">
        <f>SUM(H339:H339)</f>
        <v>3626</v>
      </c>
      <c r="J339" s="319">
        <f>H339/H341</f>
        <v>0.21249413970932959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5023</v>
      </c>
      <c r="U339" s="324"/>
      <c r="V339" s="325">
        <f>T339/T341</f>
        <v>0.21648995776226188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13438</v>
      </c>
      <c r="I340" s="318"/>
      <c r="J340" s="319">
        <f>H340/H341</f>
        <v>0.78750586029067038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18179</v>
      </c>
      <c r="U340" s="324"/>
      <c r="V340" s="325">
        <f>T340/T341</f>
        <v>0.78351004223773812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17064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23202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7252</v>
      </c>
      <c r="I342" s="267">
        <f>SUM(I335:I339)</f>
        <v>3626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44100</v>
      </c>
      <c r="F345" s="207">
        <v>44101</v>
      </c>
      <c r="G345" s="207">
        <v>44102</v>
      </c>
      <c r="H345" s="207">
        <v>44103</v>
      </c>
      <c r="I345" s="207">
        <v>44104</v>
      </c>
      <c r="J345" s="207">
        <v>44105</v>
      </c>
      <c r="K345" s="207">
        <v>44106</v>
      </c>
      <c r="L345" s="207">
        <v>44107</v>
      </c>
      <c r="M345" s="207">
        <v>44108</v>
      </c>
      <c r="N345" s="207">
        <v>44109</v>
      </c>
      <c r="O345" s="207">
        <v>44110</v>
      </c>
      <c r="P345" s="207">
        <v>44111</v>
      </c>
      <c r="Q345" s="207">
        <v>44112</v>
      </c>
      <c r="R345" s="207">
        <v>44113</v>
      </c>
      <c r="S345" s="207">
        <v>44114</v>
      </c>
      <c r="T345" s="207">
        <v>44115</v>
      </c>
      <c r="U345" s="207">
        <v>44116</v>
      </c>
      <c r="V345" s="207">
        <v>44117</v>
      </c>
      <c r="W345" s="207">
        <v>44118</v>
      </c>
      <c r="X345" s="207">
        <v>44119</v>
      </c>
      <c r="Y345" s="207">
        <v>44120</v>
      </c>
      <c r="Z345" s="207">
        <v>44121</v>
      </c>
      <c r="AA345" s="207">
        <v>44122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888</v>
      </c>
      <c r="F346" s="209">
        <v>4439</v>
      </c>
      <c r="G346" s="209">
        <v>4464</v>
      </c>
      <c r="H346" s="209">
        <v>4468</v>
      </c>
      <c r="I346" s="209">
        <v>4504</v>
      </c>
      <c r="J346" s="209">
        <v>4532</v>
      </c>
      <c r="K346" s="209">
        <v>4555</v>
      </c>
      <c r="L346" s="209">
        <v>4586</v>
      </c>
      <c r="M346" s="209">
        <v>4605</v>
      </c>
      <c r="N346" s="209">
        <v>4629</v>
      </c>
      <c r="O346" s="209">
        <v>4652</v>
      </c>
      <c r="P346" s="209">
        <v>4807</v>
      </c>
      <c r="Q346" s="209">
        <v>4835</v>
      </c>
      <c r="R346" s="209">
        <v>4851</v>
      </c>
      <c r="S346" s="209">
        <v>4860</v>
      </c>
      <c r="T346" s="209">
        <v>4890</v>
      </c>
      <c r="U346" s="209">
        <v>4913</v>
      </c>
      <c r="V346" s="209">
        <v>4932</v>
      </c>
      <c r="W346" s="209">
        <v>4959</v>
      </c>
      <c r="X346" s="209">
        <v>4980</v>
      </c>
      <c r="Y346" s="209">
        <v>5001</v>
      </c>
      <c r="Z346" s="209">
        <v>5012</v>
      </c>
      <c r="AA346" s="209">
        <v>5023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1019</v>
      </c>
      <c r="F347" s="211">
        <v>15929</v>
      </c>
      <c r="G347" s="211">
        <v>15984</v>
      </c>
      <c r="H347" s="211">
        <v>15992</v>
      </c>
      <c r="I347" s="211">
        <v>16147</v>
      </c>
      <c r="J347" s="211">
        <v>16221</v>
      </c>
      <c r="K347" s="211">
        <v>16314</v>
      </c>
      <c r="L347" s="211">
        <v>16409</v>
      </c>
      <c r="M347" s="211">
        <v>16488</v>
      </c>
      <c r="N347" s="211">
        <v>16554</v>
      </c>
      <c r="O347" s="211">
        <v>16624</v>
      </c>
      <c r="P347" s="211">
        <v>17401</v>
      </c>
      <c r="Q347" s="211">
        <v>17615</v>
      </c>
      <c r="R347" s="211">
        <v>17586</v>
      </c>
      <c r="S347" s="211">
        <v>17652</v>
      </c>
      <c r="T347" s="211">
        <v>17726</v>
      </c>
      <c r="U347" s="211">
        <v>17773</v>
      </c>
      <c r="V347" s="211">
        <v>17820</v>
      </c>
      <c r="W347" s="211">
        <v>17883</v>
      </c>
      <c r="X347" s="211">
        <v>17975</v>
      </c>
      <c r="Y347" s="211">
        <v>18035</v>
      </c>
      <c r="Z347" s="211">
        <v>18102</v>
      </c>
      <c r="AA347" s="211">
        <v>18179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1907</v>
      </c>
      <c r="F348" s="213">
        <f t="shared" si="113"/>
        <v>20368</v>
      </c>
      <c r="G348" s="213">
        <f t="shared" si="113"/>
        <v>20448</v>
      </c>
      <c r="H348" s="213">
        <f t="shared" si="113"/>
        <v>20460</v>
      </c>
      <c r="I348" s="213">
        <f t="shared" si="113"/>
        <v>20651</v>
      </c>
      <c r="J348" s="213">
        <f t="shared" si="113"/>
        <v>20753</v>
      </c>
      <c r="K348" s="213">
        <f t="shared" si="113"/>
        <v>20869</v>
      </c>
      <c r="L348" s="213">
        <f t="shared" si="113"/>
        <v>20995</v>
      </c>
      <c r="M348" s="213">
        <f t="shared" si="113"/>
        <v>21093</v>
      </c>
      <c r="N348" s="213">
        <f t="shared" si="113"/>
        <v>21183</v>
      </c>
      <c r="O348" s="213">
        <f t="shared" si="113"/>
        <v>21276</v>
      </c>
      <c r="P348" s="213">
        <f t="shared" si="113"/>
        <v>22208</v>
      </c>
      <c r="Q348" s="213">
        <f t="shared" si="113"/>
        <v>22450</v>
      </c>
      <c r="R348" s="213">
        <f t="shared" si="113"/>
        <v>22437</v>
      </c>
      <c r="S348" s="213">
        <f t="shared" si="113"/>
        <v>22512</v>
      </c>
      <c r="T348" s="213">
        <f t="shared" si="113"/>
        <v>22616</v>
      </c>
      <c r="U348" s="213">
        <f t="shared" si="113"/>
        <v>22686</v>
      </c>
      <c r="V348" s="213">
        <f t="shared" si="113"/>
        <v>22752</v>
      </c>
      <c r="W348" s="213">
        <f t="shared" si="113"/>
        <v>22842</v>
      </c>
      <c r="X348" s="213">
        <f t="shared" si="113"/>
        <v>22955</v>
      </c>
      <c r="Y348" s="213">
        <f t="shared" si="113"/>
        <v>23036</v>
      </c>
      <c r="Z348" s="213">
        <f t="shared" si="113"/>
        <v>23114</v>
      </c>
      <c r="AA348" s="213">
        <f t="shared" si="113"/>
        <v>23202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10125</v>
      </c>
      <c r="L371" s="361"/>
      <c r="M371" s="361"/>
      <c r="N371" s="361"/>
      <c r="O371" s="361"/>
      <c r="P371" s="362">
        <f>K371/K379</f>
        <v>0.59335443037974689</v>
      </c>
      <c r="Q371" s="362"/>
      <c r="R371" s="362"/>
      <c r="S371" s="362">
        <f t="shared" ref="S371:S379" si="114">SUM(P371:R371)</f>
        <v>0.59335443037974689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2086</v>
      </c>
      <c r="L372" s="361"/>
      <c r="M372" s="361"/>
      <c r="N372" s="361"/>
      <c r="O372" s="361"/>
      <c r="P372" s="362">
        <f>K372/K379</f>
        <v>0.12224566338490389</v>
      </c>
      <c r="Q372" s="362"/>
      <c r="R372" s="362"/>
      <c r="S372" s="362">
        <f t="shared" si="114"/>
        <v>0.12224566338490389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1196</v>
      </c>
      <c r="L373" s="361"/>
      <c r="M373" s="361"/>
      <c r="N373" s="361"/>
      <c r="O373" s="361"/>
      <c r="P373" s="362">
        <f>K373/K379</f>
        <v>7.0089076418190344E-2</v>
      </c>
      <c r="Q373" s="362"/>
      <c r="R373" s="362"/>
      <c r="S373" s="362">
        <f t="shared" si="114"/>
        <v>7.0089076418190344E-2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914</v>
      </c>
      <c r="L374" s="361"/>
      <c r="M374" s="361"/>
      <c r="N374" s="361"/>
      <c r="O374" s="361"/>
      <c r="P374" s="362">
        <f>K374/K379</f>
        <v>5.3563056727613689E-2</v>
      </c>
      <c r="Q374" s="362"/>
      <c r="R374" s="362"/>
      <c r="S374" s="362">
        <f t="shared" si="114"/>
        <v>5.3563056727613689E-2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769</v>
      </c>
      <c r="L375" s="361"/>
      <c r="M375" s="361"/>
      <c r="N375" s="361"/>
      <c r="O375" s="361"/>
      <c r="P375" s="362">
        <f>K375/K379</f>
        <v>4.5065635255508676E-2</v>
      </c>
      <c r="Q375" s="362"/>
      <c r="R375" s="362"/>
      <c r="S375" s="362">
        <f t="shared" si="114"/>
        <v>4.5065635255508676E-2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641</v>
      </c>
      <c r="L376" s="361"/>
      <c r="M376" s="361"/>
      <c r="N376" s="361"/>
      <c r="O376" s="361"/>
      <c r="P376" s="362">
        <f>K376/K379</f>
        <v>3.7564463197374588E-2</v>
      </c>
      <c r="Q376" s="362"/>
      <c r="R376" s="362"/>
      <c r="S376" s="362">
        <f t="shared" si="114"/>
        <v>3.7564463197374588E-2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424+202+119+88+86+90</f>
        <v>1009</v>
      </c>
      <c r="L377" s="361"/>
      <c r="M377" s="361"/>
      <c r="N377" s="361"/>
      <c r="O377" s="361"/>
      <c r="P377" s="362">
        <f>K377/K379</f>
        <v>5.9130332864510082E-2</v>
      </c>
      <c r="Q377" s="362"/>
      <c r="R377" s="362"/>
      <c r="S377" s="362">
        <f t="shared" si="114"/>
        <v>5.9130332864510082E-2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17064-16740</f>
        <v>324</v>
      </c>
      <c r="L378" s="361"/>
      <c r="M378" s="361"/>
      <c r="N378" s="361"/>
      <c r="O378" s="361"/>
      <c r="P378" s="362">
        <f>K378/K379</f>
        <v>1.8987341772151899E-2</v>
      </c>
      <c r="Q378" s="362"/>
      <c r="R378" s="362"/>
      <c r="S378" s="362">
        <f t="shared" si="114"/>
        <v>1.8987341772151899E-2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17064</v>
      </c>
      <c r="L379" s="364"/>
      <c r="M379" s="364"/>
      <c r="N379" s="364"/>
      <c r="O379" s="364">
        <f>SUM(K379:N379)</f>
        <v>17064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C1" workbookViewId="0">
      <selection activeCell="AA331" sqref="AA331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44123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18</v>
      </c>
      <c r="G13" s="30">
        <f t="shared" ref="G13:G14" si="0">E13-F13</f>
        <v>2</v>
      </c>
      <c r="H13" s="31">
        <f t="shared" ref="H13:H14" si="1">F13/E13</f>
        <v>0.9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6</v>
      </c>
      <c r="K14" s="30">
        <f t="shared" si="2"/>
        <v>4</v>
      </c>
      <c r="L14" s="32">
        <f t="shared" si="3"/>
        <v>0.6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4</v>
      </c>
      <c r="K16" s="30">
        <f t="shared" ref="K16:K17" si="6">I16-J16</f>
        <v>1</v>
      </c>
      <c r="L16" s="32">
        <f t="shared" ref="L16:L17" si="7">J16/I16</f>
        <v>0.8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32</v>
      </c>
      <c r="G17" s="30">
        <f t="shared" si="4"/>
        <v>28</v>
      </c>
      <c r="H17" s="31">
        <f t="shared" si="5"/>
        <v>0.53333333333333333</v>
      </c>
      <c r="I17" s="30">
        <v>70</v>
      </c>
      <c r="J17" s="29">
        <v>28</v>
      </c>
      <c r="K17" s="30">
        <f t="shared" si="6"/>
        <v>42</v>
      </c>
      <c r="L17" s="32">
        <f t="shared" si="7"/>
        <v>0.4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45</v>
      </c>
      <c r="G19" s="30">
        <f>E19-F19</f>
        <v>6</v>
      </c>
      <c r="H19" s="31">
        <f>F19/E19</f>
        <v>0.88235294117647056</v>
      </c>
      <c r="I19" s="30">
        <v>73</v>
      </c>
      <c r="J19" s="29">
        <v>65</v>
      </c>
      <c r="K19" s="30">
        <f>I19-J19</f>
        <v>8</v>
      </c>
      <c r="L19" s="32">
        <f>J19/I19</f>
        <v>0.8904109589041096</v>
      </c>
      <c r="M19" s="40">
        <v>5</v>
      </c>
      <c r="N19" s="37">
        <v>3</v>
      </c>
      <c r="O19" s="35">
        <f t="shared" ref="O19:O20" si="8">M19-N19</f>
        <v>2</v>
      </c>
      <c r="P19" s="31">
        <f t="shared" ref="P19:P20" si="9">N19/M19</f>
        <v>0.6</v>
      </c>
      <c r="Q19" s="40"/>
      <c r="R19" s="29"/>
      <c r="S19" s="30"/>
      <c r="T19" s="32"/>
      <c r="U19" s="37"/>
      <c r="V19" s="37"/>
      <c r="W19" s="37"/>
      <c r="X19" s="38">
        <v>6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7</v>
      </c>
      <c r="S20" s="30">
        <f>Q20-R20</f>
        <v>3</v>
      </c>
      <c r="T20" s="32">
        <f>R20/Q20</f>
        <v>0.7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4</v>
      </c>
      <c r="K22" s="30">
        <f>I22-J22</f>
        <v>4</v>
      </c>
      <c r="L22" s="32">
        <f>J22/I22</f>
        <v>0.5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33</v>
      </c>
      <c r="G24" s="30">
        <f t="shared" ref="G24:G25" si="10">E24-F24</f>
        <v>0</v>
      </c>
      <c r="H24" s="31">
        <f t="shared" ref="H24:H25" si="11">F24/E24</f>
        <v>1</v>
      </c>
      <c r="I24" s="30">
        <v>48</v>
      </c>
      <c r="J24" s="29">
        <v>22</v>
      </c>
      <c r="K24" s="30">
        <f t="shared" ref="K24:K25" si="12">I24-J24</f>
        <v>26</v>
      </c>
      <c r="L24" s="32">
        <f t="shared" ref="L24:L25" si="13">J24/I24</f>
        <v>0.45833333333333331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3</v>
      </c>
      <c r="S24" s="30">
        <f>Q24-R24</f>
        <v>7</v>
      </c>
      <c r="T24" s="32">
        <f>R24/Q24</f>
        <v>0.3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47</v>
      </c>
      <c r="G25" s="30">
        <f t="shared" si="10"/>
        <v>5</v>
      </c>
      <c r="H25" s="31">
        <f t="shared" si="11"/>
        <v>0.90384615384615385</v>
      </c>
      <c r="I25" s="41">
        <v>90</v>
      </c>
      <c r="J25" s="42">
        <v>76</v>
      </c>
      <c r="K25" s="30">
        <f t="shared" si="12"/>
        <v>14</v>
      </c>
      <c r="L25" s="32">
        <f t="shared" si="13"/>
        <v>0.84444444444444444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8</v>
      </c>
      <c r="K27" s="30">
        <f>I27-J27</f>
        <v>0</v>
      </c>
      <c r="L27" s="32">
        <f>J27/I27</f>
        <v>1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31</v>
      </c>
      <c r="G29" s="30">
        <f t="shared" ref="G29:G30" si="14">E29-F29</f>
        <v>7</v>
      </c>
      <c r="H29" s="31">
        <f t="shared" ref="H29:H30" si="15">F29/E29</f>
        <v>0.81578947368421051</v>
      </c>
      <c r="I29" s="30">
        <v>15</v>
      </c>
      <c r="J29" s="29">
        <v>5</v>
      </c>
      <c r="K29" s="30">
        <f>I29-J29</f>
        <v>10</v>
      </c>
      <c r="L29" s="32">
        <f>J29/I29</f>
        <v>0.33333333333333331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5</v>
      </c>
      <c r="G30" s="30">
        <f t="shared" si="14"/>
        <v>5</v>
      </c>
      <c r="H30" s="31">
        <f t="shared" si="15"/>
        <v>0.5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2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1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6</v>
      </c>
      <c r="K34" s="30">
        <f t="shared" ref="K34:K35" si="18">I34-J34</f>
        <v>4</v>
      </c>
      <c r="L34" s="32">
        <f t="shared" ref="L34:L35" si="19">J34/I34</f>
        <v>0.6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>
        <v>1</v>
      </c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122</v>
      </c>
      <c r="G35" s="30">
        <f t="shared" si="16"/>
        <v>3</v>
      </c>
      <c r="H35" s="31">
        <f t="shared" si="17"/>
        <v>0.97599999999999998</v>
      </c>
      <c r="I35" s="30">
        <v>212</v>
      </c>
      <c r="J35" s="29">
        <v>42</v>
      </c>
      <c r="K35" s="30">
        <f t="shared" si="18"/>
        <v>170</v>
      </c>
      <c r="L35" s="32">
        <f t="shared" si="19"/>
        <v>0.19811320754716982</v>
      </c>
      <c r="M35" s="40"/>
      <c r="N35" s="37"/>
      <c r="O35" s="35"/>
      <c r="P35" s="31"/>
      <c r="Q35" s="40"/>
      <c r="R35" s="29"/>
      <c r="S35" s="30"/>
      <c r="T35" s="32"/>
      <c r="U35" s="37">
        <v>5</v>
      </c>
      <c r="V35" s="37">
        <v>7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/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2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16</v>
      </c>
      <c r="G50" s="30">
        <f>E50-F50</f>
        <v>14</v>
      </c>
      <c r="H50" s="31">
        <f>F50/E50</f>
        <v>0.53333333333333333</v>
      </c>
      <c r="I50" s="30">
        <v>34</v>
      </c>
      <c r="J50" s="29">
        <v>25</v>
      </c>
      <c r="K50" s="30">
        <f>I50-J50</f>
        <v>9</v>
      </c>
      <c r="L50" s="32">
        <f>J50/I50</f>
        <v>0.73529411764705888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>
        <v>1</v>
      </c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>
        <v>1</v>
      </c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>
        <v>2</v>
      </c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1</v>
      </c>
      <c r="G65" s="30">
        <f>E65-F65</f>
        <v>3</v>
      </c>
      <c r="H65" s="31">
        <f>F65/E65</f>
        <v>0.25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/>
      <c r="V65" s="37"/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7</v>
      </c>
      <c r="G67" s="30">
        <f>E67-F67</f>
        <v>13</v>
      </c>
      <c r="H67" s="31">
        <f>F67/E67</f>
        <v>0.35</v>
      </c>
      <c r="I67" s="30">
        <v>60</v>
      </c>
      <c r="J67" s="29">
        <v>6</v>
      </c>
      <c r="K67" s="30">
        <f>I67-J67</f>
        <v>54</v>
      </c>
      <c r="L67" s="32">
        <f>J67/I67</f>
        <v>0.1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9</v>
      </c>
      <c r="K71" s="30">
        <f>I71-J71</f>
        <v>11</v>
      </c>
      <c r="L71" s="32">
        <f>J71/I71</f>
        <v>0.45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0</v>
      </c>
      <c r="G73" s="30">
        <f t="shared" ref="G73:G74" si="20">E73-F73</f>
        <v>4</v>
      </c>
      <c r="H73" s="31">
        <f t="shared" ref="H73:H74" si="21">F73/E73</f>
        <v>0</v>
      </c>
      <c r="I73" s="30">
        <v>8</v>
      </c>
      <c r="J73" s="29">
        <v>0</v>
      </c>
      <c r="K73" s="30">
        <f t="shared" ref="K73:K74" si="22">I73-J73</f>
        <v>8</v>
      </c>
      <c r="L73" s="32">
        <f t="shared" ref="L73:L74" si="23">J73/I73</f>
        <v>0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>
        <v>1</v>
      </c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10</v>
      </c>
      <c r="G80" s="30">
        <f t="shared" ref="G80:G84" si="24">E80-F80</f>
        <v>10</v>
      </c>
      <c r="H80" s="31">
        <f t="shared" ref="H80:H84" si="25">F80/E80</f>
        <v>0.5</v>
      </c>
      <c r="I80" s="30">
        <v>20</v>
      </c>
      <c r="J80" s="29">
        <v>4</v>
      </c>
      <c r="K80" s="30">
        <f t="shared" ref="K80:K84" si="26">I80-J80</f>
        <v>16</v>
      </c>
      <c r="L80" s="32">
        <f t="shared" ref="L80:L84" si="27">J80/I80</f>
        <v>0.2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4</v>
      </c>
      <c r="K81" s="30">
        <f t="shared" si="26"/>
        <v>2</v>
      </c>
      <c r="L81" s="32">
        <f t="shared" si="27"/>
        <v>0.66666666666666663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2</v>
      </c>
      <c r="V81" s="37">
        <v>1</v>
      </c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409</v>
      </c>
      <c r="G82" s="45">
        <f t="shared" si="24"/>
        <v>117</v>
      </c>
      <c r="H82" s="10">
        <f t="shared" si="25"/>
        <v>0.77756653992395441</v>
      </c>
      <c r="I82" s="9">
        <f>SUM(I10:I81)</f>
        <v>715</v>
      </c>
      <c r="J82" s="9">
        <f>SUM(J10:J81)</f>
        <v>318</v>
      </c>
      <c r="K82" s="9">
        <f t="shared" si="26"/>
        <v>397</v>
      </c>
      <c r="L82" s="46">
        <f t="shared" si="27"/>
        <v>0.44475524475524475</v>
      </c>
      <c r="M82" s="45">
        <f>SUM(M10:M81)</f>
        <v>16</v>
      </c>
      <c r="N82" s="45">
        <f>SUM(N10:N81)</f>
        <v>8</v>
      </c>
      <c r="O82" s="47">
        <f t="shared" ref="O82:O83" si="30">M82-N82</f>
        <v>8</v>
      </c>
      <c r="P82" s="10">
        <f t="shared" ref="P82:P83" si="31">N82/M82</f>
        <v>0.5</v>
      </c>
      <c r="Q82" s="45">
        <f>SUM(Q10:Q81)</f>
        <v>22</v>
      </c>
      <c r="R82" s="45">
        <f>SUM(R10:R81)</f>
        <v>10</v>
      </c>
      <c r="S82" s="9">
        <f t="shared" si="28"/>
        <v>12</v>
      </c>
      <c r="T82" s="46">
        <f t="shared" si="29"/>
        <v>0.45454545454545453</v>
      </c>
      <c r="U82" s="45">
        <f>SUM(U10:U81)</f>
        <v>11</v>
      </c>
      <c r="V82" s="45">
        <f>SUM(V10:V81)</f>
        <v>27</v>
      </c>
      <c r="W82" s="45">
        <f>SUM(W10:W81)</f>
        <v>1</v>
      </c>
      <c r="X82" s="48">
        <f>SUM(X10:X81)</f>
        <v>7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1</v>
      </c>
      <c r="G83" s="54">
        <f t="shared" si="24"/>
        <v>2</v>
      </c>
      <c r="H83" s="55">
        <f t="shared" si="25"/>
        <v>0.33333333333333331</v>
      </c>
      <c r="I83" s="54">
        <v>6</v>
      </c>
      <c r="J83" s="53">
        <v>5</v>
      </c>
      <c r="K83" s="56">
        <f t="shared" si="26"/>
        <v>1</v>
      </c>
      <c r="L83" s="57">
        <f t="shared" si="27"/>
        <v>0.83333333333333337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0</v>
      </c>
      <c r="G84" s="62">
        <f t="shared" si="24"/>
        <v>5</v>
      </c>
      <c r="H84" s="63">
        <f t="shared" si="25"/>
        <v>0</v>
      </c>
      <c r="I84" s="62">
        <v>12</v>
      </c>
      <c r="J84" s="61">
        <v>4</v>
      </c>
      <c r="K84" s="64">
        <f t="shared" si="26"/>
        <v>8</v>
      </c>
      <c r="L84" s="65">
        <f t="shared" si="27"/>
        <v>0.33333333333333331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4</v>
      </c>
      <c r="K87" s="64">
        <f>I87-J87</f>
        <v>16</v>
      </c>
      <c r="L87" s="65">
        <f>J87/I87</f>
        <v>0.2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2</v>
      </c>
      <c r="G89" s="62">
        <f>E89-F89</f>
        <v>8</v>
      </c>
      <c r="H89" s="63">
        <f>F89/E89</f>
        <v>0.2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2</v>
      </c>
      <c r="G100" s="62">
        <f>E100-F100</f>
        <v>8</v>
      </c>
      <c r="H100" s="63">
        <f>F100/E100</f>
        <v>0.2</v>
      </c>
      <c r="I100" s="62">
        <v>10</v>
      </c>
      <c r="J100" s="61">
        <v>2</v>
      </c>
      <c r="K100" s="64">
        <f>I100-J100</f>
        <v>8</v>
      </c>
      <c r="L100" s="65">
        <f>J100/I100</f>
        <v>0.2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/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2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2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24</v>
      </c>
      <c r="G106" s="62">
        <f>E106-F106</f>
        <v>6</v>
      </c>
      <c r="H106" s="63">
        <f>F106/E106</f>
        <v>0.8</v>
      </c>
      <c r="I106" s="62">
        <v>52</v>
      </c>
      <c r="J106" s="61">
        <v>34</v>
      </c>
      <c r="K106" s="64">
        <f>I106-J106</f>
        <v>18</v>
      </c>
      <c r="L106" s="65">
        <f>J106/I106</f>
        <v>0.65384615384615385</v>
      </c>
      <c r="M106" s="62"/>
      <c r="N106" s="61"/>
      <c r="O106" s="64"/>
      <c r="P106" s="63"/>
      <c r="Q106" s="62"/>
      <c r="R106" s="61"/>
      <c r="S106" s="64"/>
      <c r="T106" s="65"/>
      <c r="U106" s="66">
        <v>9</v>
      </c>
      <c r="V106" s="61">
        <v>15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4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1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7</v>
      </c>
      <c r="G109" s="62">
        <f t="shared" ref="G109:G111" si="32">E109-F109</f>
        <v>23</v>
      </c>
      <c r="H109" s="63">
        <f t="shared" ref="H109:H111" si="33">F109/E109</f>
        <v>0.23333333333333334</v>
      </c>
      <c r="I109" s="62">
        <v>27</v>
      </c>
      <c r="J109" s="61">
        <v>13</v>
      </c>
      <c r="K109" s="64">
        <f t="shared" ref="K109:K111" si="34">I109-J109</f>
        <v>14</v>
      </c>
      <c r="L109" s="65">
        <f t="shared" ref="L109:L111" si="35">J109/I109</f>
        <v>0.48148148148148145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2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10</v>
      </c>
      <c r="G110" s="62">
        <f t="shared" si="32"/>
        <v>4</v>
      </c>
      <c r="H110" s="63">
        <f t="shared" si="33"/>
        <v>0.7142857142857143</v>
      </c>
      <c r="I110" s="62">
        <v>28</v>
      </c>
      <c r="J110" s="61">
        <v>7</v>
      </c>
      <c r="K110" s="64">
        <f t="shared" si="34"/>
        <v>21</v>
      </c>
      <c r="L110" s="65">
        <f t="shared" si="35"/>
        <v>0.25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>
        <v>1</v>
      </c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1</v>
      </c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2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/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7</v>
      </c>
      <c r="G128" s="62">
        <f t="shared" ref="G128:G129" si="36">E128-F128</f>
        <v>7</v>
      </c>
      <c r="H128" s="63">
        <f t="shared" ref="H128:H129" si="37">F128/E128</f>
        <v>0.5</v>
      </c>
      <c r="I128" s="62">
        <v>14</v>
      </c>
      <c r="J128" s="61">
        <v>3</v>
      </c>
      <c r="K128" s="64">
        <f>I128-J128</f>
        <v>11</v>
      </c>
      <c r="L128" s="65">
        <f>J128/I128</f>
        <v>0.21428571428571427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12</v>
      </c>
      <c r="G129" s="62">
        <f t="shared" si="36"/>
        <v>12</v>
      </c>
      <c r="H129" s="63">
        <f t="shared" si="37"/>
        <v>0.5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152</v>
      </c>
      <c r="F137" s="70">
        <f>SUM(F83:F136)</f>
        <v>68</v>
      </c>
      <c r="G137" s="70">
        <f t="shared" ref="G137:G138" si="38">E137-F137</f>
        <v>84</v>
      </c>
      <c r="H137" s="71">
        <f t="shared" ref="H137:H138" si="39">F137/E137</f>
        <v>0.44736842105263158</v>
      </c>
      <c r="I137" s="70">
        <f>SUM(I83:I136)</f>
        <v>180</v>
      </c>
      <c r="J137" s="70">
        <f>SUM(J83:J136)</f>
        <v>73</v>
      </c>
      <c r="K137" s="72">
        <f t="shared" ref="K137:K138" si="40">I137-J137</f>
        <v>107</v>
      </c>
      <c r="L137" s="73">
        <f t="shared" ref="L137:L138" si="41">J137/I137</f>
        <v>0.40555555555555556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15</v>
      </c>
      <c r="V137" s="70">
        <f>SUM(V83:V136)</f>
        <v>32</v>
      </c>
      <c r="W137" s="70">
        <f>SUM(W83:W136)</f>
        <v>0</v>
      </c>
      <c r="X137" s="74">
        <f>SUM(X83:X136)</f>
        <v>1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7</v>
      </c>
      <c r="G138" s="78">
        <f t="shared" si="38"/>
        <v>8</v>
      </c>
      <c r="H138" s="79">
        <f t="shared" si="39"/>
        <v>0.46666666666666667</v>
      </c>
      <c r="I138" s="78">
        <v>10</v>
      </c>
      <c r="J138" s="77">
        <v>4</v>
      </c>
      <c r="K138" s="80">
        <f t="shared" si="40"/>
        <v>6</v>
      </c>
      <c r="L138" s="81">
        <f t="shared" si="41"/>
        <v>0.4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4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>
        <v>1</v>
      </c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1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1</v>
      </c>
      <c r="G147" s="87">
        <f t="shared" ref="G147:G148" si="42">E147-F147</f>
        <v>9</v>
      </c>
      <c r="H147" s="88">
        <f t="shared" ref="H147:H148" si="43">F147/E147</f>
        <v>0.1</v>
      </c>
      <c r="I147" s="87">
        <v>10</v>
      </c>
      <c r="J147" s="83">
        <v>6</v>
      </c>
      <c r="K147" s="89">
        <f t="shared" ref="K147:K148" si="44">I147-J147</f>
        <v>4</v>
      </c>
      <c r="L147" s="90">
        <f t="shared" ref="L147:L148" si="45">J147/I147</f>
        <v>0.6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3</v>
      </c>
      <c r="K148" s="89">
        <f t="shared" si="44"/>
        <v>2</v>
      </c>
      <c r="L148" s="90">
        <f t="shared" si="45"/>
        <v>0.6</v>
      </c>
      <c r="M148" s="87"/>
      <c r="N148" s="83"/>
      <c r="O148" s="89"/>
      <c r="P148" s="88"/>
      <c r="Q148" s="87"/>
      <c r="R148" s="83"/>
      <c r="S148" s="89"/>
      <c r="T148" s="90"/>
      <c r="U148" s="82">
        <v>1</v>
      </c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2</v>
      </c>
      <c r="G157" s="87">
        <f t="shared" ref="G157:G158" si="46">E157-F157</f>
        <v>4</v>
      </c>
      <c r="H157" s="88">
        <f t="shared" ref="H157:H158" si="47">F157/E157</f>
        <v>0.33333333333333331</v>
      </c>
      <c r="I157" s="87">
        <v>6</v>
      </c>
      <c r="J157" s="83">
        <v>1</v>
      </c>
      <c r="K157" s="89">
        <f t="shared" ref="K157:K158" si="48">I157-J157</f>
        <v>5</v>
      </c>
      <c r="L157" s="90">
        <f t="shared" ref="L157:L158" si="49">J157/I157</f>
        <v>0.16666666666666666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2</v>
      </c>
      <c r="G158" s="87">
        <f t="shared" si="46"/>
        <v>8</v>
      </c>
      <c r="H158" s="88">
        <f t="shared" si="47"/>
        <v>0.2</v>
      </c>
      <c r="I158" s="87">
        <v>10</v>
      </c>
      <c r="J158" s="83">
        <v>2</v>
      </c>
      <c r="K158" s="89">
        <f t="shared" si="48"/>
        <v>8</v>
      </c>
      <c r="L158" s="90">
        <f t="shared" si="49"/>
        <v>0.2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3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4</v>
      </c>
      <c r="G170" s="87">
        <f t="shared" ref="G170:G173" si="50">E170-F170</f>
        <v>6</v>
      </c>
      <c r="H170" s="88">
        <f t="shared" ref="H170:H173" si="51">F170/E170</f>
        <v>0.4</v>
      </c>
      <c r="I170" s="87">
        <v>5</v>
      </c>
      <c r="J170" s="83">
        <v>2</v>
      </c>
      <c r="K170" s="89">
        <f t="shared" ref="K170:K172" si="52">I170-J170</f>
        <v>3</v>
      </c>
      <c r="L170" s="90">
        <f t="shared" ref="L170:L172" si="53">J170/I170</f>
        <v>0.4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14</v>
      </c>
      <c r="G171" s="87">
        <f t="shared" si="50"/>
        <v>11</v>
      </c>
      <c r="H171" s="88">
        <f t="shared" si="51"/>
        <v>0.56000000000000005</v>
      </c>
      <c r="I171" s="87">
        <v>20</v>
      </c>
      <c r="J171" s="83">
        <v>9</v>
      </c>
      <c r="K171" s="89">
        <f t="shared" si="52"/>
        <v>11</v>
      </c>
      <c r="L171" s="90">
        <f t="shared" si="53"/>
        <v>0.45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9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8</v>
      </c>
      <c r="G172" s="87">
        <f t="shared" si="50"/>
        <v>2</v>
      </c>
      <c r="H172" s="88">
        <f t="shared" si="51"/>
        <v>0.8</v>
      </c>
      <c r="I172" s="87">
        <v>10</v>
      </c>
      <c r="J172" s="83">
        <v>3</v>
      </c>
      <c r="K172" s="89">
        <f t="shared" si="52"/>
        <v>7</v>
      </c>
      <c r="L172" s="90">
        <f t="shared" si="53"/>
        <v>0.3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/>
      <c r="V172" s="83">
        <v>3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6</v>
      </c>
      <c r="G173" s="87">
        <f t="shared" si="50"/>
        <v>4</v>
      </c>
      <c r="H173" s="88">
        <f t="shared" si="51"/>
        <v>0.6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1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7</v>
      </c>
      <c r="K176" s="89">
        <f>I176-J176</f>
        <v>13</v>
      </c>
      <c r="L176" s="90">
        <f>J176/I176</f>
        <v>0.35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5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5</v>
      </c>
      <c r="G179" s="87">
        <f>E179-F179</f>
        <v>7</v>
      </c>
      <c r="H179" s="88">
        <f>F179/E179</f>
        <v>0.41666666666666669</v>
      </c>
      <c r="I179" s="87">
        <v>12</v>
      </c>
      <c r="J179" s="83">
        <v>6</v>
      </c>
      <c r="K179" s="89">
        <f>I179-J179</f>
        <v>6</v>
      </c>
      <c r="L179" s="90">
        <f>J179/I179</f>
        <v>0.5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3</v>
      </c>
      <c r="V179" s="83">
        <v>6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65</v>
      </c>
      <c r="G181" s="45">
        <f t="shared" ref="G181:G182" si="54">E181-F181</f>
        <v>83</v>
      </c>
      <c r="H181" s="10">
        <f t="shared" ref="H181:H182" si="55">F181/E181</f>
        <v>0.4391891891891892</v>
      </c>
      <c r="I181" s="45">
        <f>SUM(I138:I180)</f>
        <v>113</v>
      </c>
      <c r="J181" s="45">
        <f>SUM(J138:J180)</f>
        <v>44</v>
      </c>
      <c r="K181" s="9">
        <f t="shared" ref="K181:K182" si="56">I181-J181</f>
        <v>69</v>
      </c>
      <c r="L181" s="46">
        <f t="shared" ref="L181:L182" si="57">J181/I181</f>
        <v>0.38938053097345132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1</v>
      </c>
      <c r="S181" s="9">
        <f>Q181-R181</f>
        <v>19</v>
      </c>
      <c r="T181" s="46">
        <f>R181/Q181</f>
        <v>0.05</v>
      </c>
      <c r="U181" s="44">
        <f>SUM(U138:U180)</f>
        <v>7</v>
      </c>
      <c r="V181" s="45">
        <f>SUM(V138:V180)</f>
        <v>34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4</v>
      </c>
      <c r="G182" s="96">
        <f t="shared" si="54"/>
        <v>26</v>
      </c>
      <c r="H182" s="97">
        <f t="shared" si="55"/>
        <v>0.13333333333333333</v>
      </c>
      <c r="I182" s="96">
        <v>40</v>
      </c>
      <c r="J182" s="95">
        <v>2</v>
      </c>
      <c r="K182" s="98">
        <f t="shared" si="56"/>
        <v>38</v>
      </c>
      <c r="L182" s="99">
        <f t="shared" si="57"/>
        <v>0.05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60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4</v>
      </c>
      <c r="G186" s="100">
        <f>E186-F186</f>
        <v>9</v>
      </c>
      <c r="H186" s="103">
        <f>F186/E186</f>
        <v>0.30769230769230771</v>
      </c>
      <c r="I186" s="100">
        <v>20</v>
      </c>
      <c r="J186" s="101">
        <v>10</v>
      </c>
      <c r="K186" s="102">
        <f>I186-J186</f>
        <v>10</v>
      </c>
      <c r="L186" s="104">
        <f>J186/I186</f>
        <v>0.5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2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7</v>
      </c>
      <c r="G191" s="100">
        <f t="shared" ref="G191:G192" si="58">E191-F191</f>
        <v>43</v>
      </c>
      <c r="H191" s="103">
        <f t="shared" ref="H191:H192" si="59">F191/E191</f>
        <v>0.14000000000000001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33</v>
      </c>
      <c r="G192" s="100">
        <f t="shared" si="58"/>
        <v>33</v>
      </c>
      <c r="H192" s="103">
        <f t="shared" si="59"/>
        <v>0.5</v>
      </c>
      <c r="I192" s="100">
        <v>96</v>
      </c>
      <c r="J192" s="101">
        <v>55</v>
      </c>
      <c r="K192" s="102">
        <f>I192-J192</f>
        <v>41</v>
      </c>
      <c r="L192" s="104">
        <f>J192/I192</f>
        <v>0.57291666666666663</v>
      </c>
      <c r="M192" s="100">
        <v>14</v>
      </c>
      <c r="N192" s="101">
        <v>0</v>
      </c>
      <c r="O192" s="102">
        <f>M192-N192</f>
        <v>14</v>
      </c>
      <c r="P192" s="103">
        <f>N192/M192</f>
        <v>0</v>
      </c>
      <c r="Q192" s="100"/>
      <c r="R192" s="101"/>
      <c r="S192" s="102"/>
      <c r="T192" s="104"/>
      <c r="U192" s="101">
        <v>5</v>
      </c>
      <c r="V192" s="101">
        <v>23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>
        <v>1</v>
      </c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1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/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6</v>
      </c>
      <c r="G216" s="100">
        <f>E216-F216</f>
        <v>4</v>
      </c>
      <c r="H216" s="103">
        <f>F216/E216</f>
        <v>0.6</v>
      </c>
      <c r="I216" s="100">
        <v>10</v>
      </c>
      <c r="J216" s="101">
        <v>6</v>
      </c>
      <c r="K216" s="102">
        <f>I216-J216</f>
        <v>4</v>
      </c>
      <c r="L216" s="104">
        <f>J216/I216</f>
        <v>0.6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1</v>
      </c>
      <c r="K218" s="102">
        <f>I218-J218</f>
        <v>9</v>
      </c>
      <c r="L218" s="104">
        <f>J218/I218</f>
        <v>0.1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1</v>
      </c>
      <c r="G226" s="100">
        <f>E226-F226</f>
        <v>9</v>
      </c>
      <c r="H226" s="103">
        <f>F226/E226</f>
        <v>0.1</v>
      </c>
      <c r="I226" s="100">
        <v>9</v>
      </c>
      <c r="J226" s="101">
        <v>2</v>
      </c>
      <c r="K226" s="102">
        <f>I226-J226</f>
        <v>7</v>
      </c>
      <c r="L226" s="104">
        <f>J226/I226</f>
        <v>0.22222222222222221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>
        <v>1</v>
      </c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4</v>
      </c>
      <c r="G235" s="100">
        <f t="shared" ref="G235:G237" si="60">E235-F235</f>
        <v>16</v>
      </c>
      <c r="H235" s="103">
        <f t="shared" ref="H235:H237" si="61">F235/E235</f>
        <v>0.2</v>
      </c>
      <c r="I235" s="100">
        <v>60</v>
      </c>
      <c r="J235" s="101">
        <v>3</v>
      </c>
      <c r="K235" s="102">
        <f t="shared" ref="K235:K237" si="62">I235-J235</f>
        <v>57</v>
      </c>
      <c r="L235" s="104">
        <f t="shared" ref="L235:L237" si="63">J235/I235</f>
        <v>0.05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60</v>
      </c>
      <c r="G243" s="45">
        <f>E243-F243</f>
        <v>146</v>
      </c>
      <c r="H243" s="10">
        <f t="shared" ref="H243:H244" si="64">F243/E243</f>
        <v>0.29126213592233008</v>
      </c>
      <c r="I243" s="45">
        <f>SUM(I182:I242)</f>
        <v>263</v>
      </c>
      <c r="J243" s="45">
        <f>SUM(J182:J242)</f>
        <v>79</v>
      </c>
      <c r="K243" s="45">
        <f>I243-J243</f>
        <v>184</v>
      </c>
      <c r="L243" s="46">
        <f t="shared" ref="L243:L244" si="65">J243/I243</f>
        <v>0.30038022813688214</v>
      </c>
      <c r="M243" s="45">
        <f>SUM(M182:M242)</f>
        <v>15</v>
      </c>
      <c r="N243" s="45">
        <f>SUM(N182:N242)</f>
        <v>0</v>
      </c>
      <c r="O243" s="45">
        <f>M243-N243</f>
        <v>15</v>
      </c>
      <c r="P243" s="10">
        <f t="shared" ref="P243:P244" si="66">N243/M243</f>
        <v>0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6</v>
      </c>
      <c r="V243" s="45">
        <f>SUM(V182:V242)</f>
        <v>95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1032</v>
      </c>
      <c r="F244" s="108">
        <f>F82+F137+F181+F243</f>
        <v>602</v>
      </c>
      <c r="G244" s="108">
        <f>G82+G137+G181+G243</f>
        <v>430</v>
      </c>
      <c r="H244" s="109">
        <f t="shared" si="64"/>
        <v>0.58333333333333337</v>
      </c>
      <c r="I244" s="108">
        <f>I82+I137+I181+I243</f>
        <v>1271</v>
      </c>
      <c r="J244" s="108">
        <f>J82+J137+J181+J243</f>
        <v>514</v>
      </c>
      <c r="K244" s="108">
        <f>K82+K137+K181+K243</f>
        <v>757</v>
      </c>
      <c r="L244" s="110">
        <f t="shared" si="65"/>
        <v>0.40440597954366642</v>
      </c>
      <c r="M244" s="108">
        <f>M82+M137+M181+M243</f>
        <v>44</v>
      </c>
      <c r="N244" s="108">
        <f>N82+N137+N181+N243</f>
        <v>8</v>
      </c>
      <c r="O244" s="108">
        <f>O82+O137+O181+O243</f>
        <v>36</v>
      </c>
      <c r="P244" s="109">
        <f t="shared" si="66"/>
        <v>0.18181818181818182</v>
      </c>
      <c r="Q244" s="108">
        <f>Q82+Q137+Q181+Q243</f>
        <v>58</v>
      </c>
      <c r="R244" s="108">
        <f>R82+R137+R181+R243</f>
        <v>11</v>
      </c>
      <c r="S244" s="108">
        <f>S82+S137+S181+S243</f>
        <v>47</v>
      </c>
      <c r="T244" s="110">
        <f t="shared" si="67"/>
        <v>0.18965517241379309</v>
      </c>
      <c r="U244" s="107">
        <f>U82+U137+U181+U243</f>
        <v>39</v>
      </c>
      <c r="V244" s="108">
        <f>V82+V137+V181+V243</f>
        <v>188</v>
      </c>
      <c r="W244" s="108">
        <f>W82+W137+W181+W243</f>
        <v>2</v>
      </c>
      <c r="X244" s="111">
        <f>X82+X137+X181+X243</f>
        <v>9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502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526</v>
      </c>
      <c r="F256" s="117">
        <f>F82</f>
        <v>409</v>
      </c>
      <c r="G256" s="116">
        <f>G82</f>
        <v>117</v>
      </c>
      <c r="H256" s="118">
        <f t="shared" ref="H256:H257" si="68">F256/E256</f>
        <v>0.77756653992395441</v>
      </c>
      <c r="I256" s="116">
        <f t="shared" ref="I256:O256" si="69">(I82)</f>
        <v>715</v>
      </c>
      <c r="J256" s="117">
        <f t="shared" si="69"/>
        <v>318</v>
      </c>
      <c r="K256" s="116">
        <f t="shared" si="69"/>
        <v>397</v>
      </c>
      <c r="L256" s="118">
        <f t="shared" si="69"/>
        <v>0.44475524475524475</v>
      </c>
      <c r="M256" s="116">
        <f t="shared" si="69"/>
        <v>16</v>
      </c>
      <c r="N256" s="117">
        <f t="shared" si="69"/>
        <v>8</v>
      </c>
      <c r="O256" s="116">
        <f t="shared" si="69"/>
        <v>8</v>
      </c>
      <c r="P256" s="118">
        <f t="shared" ref="P256:X256" si="70">P82</f>
        <v>0.5</v>
      </c>
      <c r="Q256" s="116">
        <f t="shared" si="70"/>
        <v>22</v>
      </c>
      <c r="R256" s="117">
        <f t="shared" si="70"/>
        <v>10</v>
      </c>
      <c r="S256" s="116">
        <f t="shared" si="70"/>
        <v>12</v>
      </c>
      <c r="T256" s="118">
        <f t="shared" si="70"/>
        <v>0.45454545454545453</v>
      </c>
      <c r="U256" s="119">
        <f t="shared" si="70"/>
        <v>11</v>
      </c>
      <c r="V256" s="119">
        <f t="shared" si="70"/>
        <v>27</v>
      </c>
      <c r="W256" s="119">
        <f t="shared" si="70"/>
        <v>1</v>
      </c>
      <c r="X256" s="120">
        <f t="shared" si="70"/>
        <v>7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152</v>
      </c>
      <c r="F257" s="122">
        <f>F137</f>
        <v>68</v>
      </c>
      <c r="G257" s="121">
        <f>G137</f>
        <v>84</v>
      </c>
      <c r="H257" s="123">
        <f t="shared" si="68"/>
        <v>0.44736842105263158</v>
      </c>
      <c r="I257" s="121">
        <f>I137</f>
        <v>180</v>
      </c>
      <c r="J257" s="122">
        <f>J137</f>
        <v>73</v>
      </c>
      <c r="K257" s="121">
        <f>K137</f>
        <v>107</v>
      </c>
      <c r="L257" s="123">
        <f>L137</f>
        <v>0.40555555555555556</v>
      </c>
      <c r="M257" s="121">
        <f>(M137)</f>
        <v>2</v>
      </c>
      <c r="N257" s="122">
        <f>(N137)</f>
        <v>0</v>
      </c>
      <c r="O257" s="121">
        <f>(O137)</f>
        <v>2</v>
      </c>
      <c r="P257" s="123">
        <f>(P137)</f>
        <v>0</v>
      </c>
      <c r="Q257" s="121">
        <f t="shared" ref="Q257:X257" si="71">Q137</f>
        <v>2</v>
      </c>
      <c r="R257" s="122">
        <f t="shared" si="71"/>
        <v>0</v>
      </c>
      <c r="S257" s="121">
        <f t="shared" si="71"/>
        <v>2</v>
      </c>
      <c r="T257" s="123">
        <f t="shared" si="71"/>
        <v>0</v>
      </c>
      <c r="U257" s="122">
        <f t="shared" si="71"/>
        <v>15</v>
      </c>
      <c r="V257" s="122">
        <f t="shared" si="71"/>
        <v>32</v>
      </c>
      <c r="W257" s="122">
        <f t="shared" si="71"/>
        <v>0</v>
      </c>
      <c r="X257" s="124">
        <f t="shared" si="71"/>
        <v>1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65</v>
      </c>
      <c r="G258" s="125">
        <f t="shared" si="72"/>
        <v>83</v>
      </c>
      <c r="H258" s="127">
        <f t="shared" si="72"/>
        <v>0.4391891891891892</v>
      </c>
      <c r="I258" s="125">
        <f t="shared" si="72"/>
        <v>113</v>
      </c>
      <c r="J258" s="126">
        <f t="shared" si="72"/>
        <v>44</v>
      </c>
      <c r="K258" s="125">
        <f t="shared" si="72"/>
        <v>69</v>
      </c>
      <c r="L258" s="127">
        <f t="shared" si="72"/>
        <v>0.38938053097345132</v>
      </c>
      <c r="M258" s="125">
        <f t="shared" si="72"/>
        <v>11</v>
      </c>
      <c r="N258" s="126">
        <f t="shared" si="72"/>
        <v>0</v>
      </c>
      <c r="O258" s="125">
        <f t="shared" si="72"/>
        <v>11</v>
      </c>
      <c r="P258" s="127">
        <f t="shared" si="72"/>
        <v>0</v>
      </c>
      <c r="Q258" s="125">
        <f t="shared" si="72"/>
        <v>20</v>
      </c>
      <c r="R258" s="126">
        <f t="shared" si="72"/>
        <v>1</v>
      </c>
      <c r="S258" s="125">
        <f t="shared" si="72"/>
        <v>19</v>
      </c>
      <c r="T258" s="127">
        <f t="shared" si="72"/>
        <v>0.05</v>
      </c>
      <c r="U258" s="128">
        <f t="shared" si="72"/>
        <v>7</v>
      </c>
      <c r="V258" s="128">
        <f t="shared" si="72"/>
        <v>34</v>
      </c>
      <c r="W258" s="128">
        <f t="shared" si="72"/>
        <v>1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60</v>
      </c>
      <c r="G259" s="130">
        <f t="shared" ref="G259:G260" si="75">G243</f>
        <v>146</v>
      </c>
      <c r="H259" s="132">
        <f t="shared" ref="H259:H260" si="76">H243</f>
        <v>0.29126213592233008</v>
      </c>
      <c r="I259" s="130">
        <f t="shared" ref="I259:I260" si="77">I243</f>
        <v>263</v>
      </c>
      <c r="J259" s="131">
        <f t="shared" ref="J259:J260" si="78">J243</f>
        <v>79</v>
      </c>
      <c r="K259" s="130">
        <f t="shared" ref="K259:K260" si="79">K243</f>
        <v>184</v>
      </c>
      <c r="L259" s="132">
        <f t="shared" ref="L259:L260" si="80">L243</f>
        <v>0.30038022813688214</v>
      </c>
      <c r="M259" s="130">
        <f t="shared" ref="M259:M260" si="81">M243</f>
        <v>15</v>
      </c>
      <c r="N259" s="131">
        <f t="shared" ref="N259:N260" si="82">N243</f>
        <v>0</v>
      </c>
      <c r="O259" s="130">
        <f t="shared" ref="O259:O260" si="83">O243</f>
        <v>15</v>
      </c>
      <c r="P259" s="132">
        <f t="shared" ref="P259:P260" si="84">P243</f>
        <v>0</v>
      </c>
      <c r="Q259" s="130">
        <f t="shared" ref="Q259:Q260" si="85">Q243</f>
        <v>14</v>
      </c>
      <c r="R259" s="131">
        <f t="shared" ref="R259:R260" si="86">R243</f>
        <v>0</v>
      </c>
      <c r="S259" s="130">
        <f t="shared" ref="S259:S260" si="87">S243</f>
        <v>14</v>
      </c>
      <c r="T259" s="132">
        <f t="shared" ref="T259:T260" si="88">T243</f>
        <v>0</v>
      </c>
      <c r="U259" s="131">
        <f t="shared" ref="U259:U260" si="89">U243</f>
        <v>6</v>
      </c>
      <c r="V259" s="131">
        <f t="shared" ref="V259:V260" si="90">V243</f>
        <v>95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1032</v>
      </c>
      <c r="F260" s="134">
        <f t="shared" si="74"/>
        <v>602</v>
      </c>
      <c r="G260" s="134">
        <f t="shared" si="75"/>
        <v>430</v>
      </c>
      <c r="H260" s="135">
        <f t="shared" si="76"/>
        <v>0.58333333333333337</v>
      </c>
      <c r="I260" s="134">
        <f t="shared" si="77"/>
        <v>1271</v>
      </c>
      <c r="J260" s="134">
        <f t="shared" si="78"/>
        <v>514</v>
      </c>
      <c r="K260" s="134">
        <f t="shared" si="79"/>
        <v>757</v>
      </c>
      <c r="L260" s="135">
        <f t="shared" si="80"/>
        <v>0.40440597954366642</v>
      </c>
      <c r="M260" s="134">
        <f t="shared" si="81"/>
        <v>44</v>
      </c>
      <c r="N260" s="134">
        <f t="shared" si="82"/>
        <v>8</v>
      </c>
      <c r="O260" s="134">
        <f t="shared" si="83"/>
        <v>36</v>
      </c>
      <c r="P260" s="135">
        <f t="shared" si="84"/>
        <v>0.18181818181818182</v>
      </c>
      <c r="Q260" s="134">
        <f t="shared" si="85"/>
        <v>58</v>
      </c>
      <c r="R260" s="134">
        <f t="shared" si="86"/>
        <v>11</v>
      </c>
      <c r="S260" s="134">
        <f t="shared" si="87"/>
        <v>47</v>
      </c>
      <c r="T260" s="135">
        <f t="shared" si="88"/>
        <v>0.18965517241379309</v>
      </c>
      <c r="U260" s="134">
        <f t="shared" si="89"/>
        <v>39</v>
      </c>
      <c r="V260" s="134">
        <f t="shared" si="90"/>
        <v>188</v>
      </c>
      <c r="W260" s="134">
        <f t="shared" si="91"/>
        <v>2</v>
      </c>
      <c r="X260" s="136">
        <f t="shared" si="92"/>
        <v>9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542</v>
      </c>
      <c r="F268" s="117">
        <f t="shared" ref="F268:F272" si="94">F256+N256</f>
        <v>417</v>
      </c>
      <c r="G268" s="116">
        <f t="shared" ref="G268:G272" si="95">G256+O256</f>
        <v>125</v>
      </c>
      <c r="H268" s="118">
        <f t="shared" ref="H268:H272" si="96">F268/E268</f>
        <v>0.76937269372693728</v>
      </c>
      <c r="I268" s="116">
        <f t="shared" ref="I268:I272" si="97">I256+Q256</f>
        <v>737</v>
      </c>
      <c r="J268" s="117">
        <f t="shared" ref="J268:J272" si="98">J256+R256</f>
        <v>328</v>
      </c>
      <c r="K268" s="116">
        <f t="shared" ref="K268:K272" si="99">K256+S256</f>
        <v>409</v>
      </c>
      <c r="L268" s="137">
        <f t="shared" ref="L268:L272" si="100">J268/I268</f>
        <v>0.4450474898236092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154</v>
      </c>
      <c r="F269" s="139">
        <f t="shared" si="94"/>
        <v>68</v>
      </c>
      <c r="G269" s="138">
        <f t="shared" si="95"/>
        <v>86</v>
      </c>
      <c r="H269" s="140">
        <f t="shared" si="96"/>
        <v>0.44155844155844154</v>
      </c>
      <c r="I269" s="138">
        <f t="shared" si="97"/>
        <v>182</v>
      </c>
      <c r="J269" s="139">
        <f t="shared" si="98"/>
        <v>73</v>
      </c>
      <c r="K269" s="138">
        <f t="shared" si="99"/>
        <v>109</v>
      </c>
      <c r="L269" s="141">
        <f t="shared" si="100"/>
        <v>0.40109890109890112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65</v>
      </c>
      <c r="G270" s="125">
        <f t="shared" si="95"/>
        <v>94</v>
      </c>
      <c r="H270" s="127">
        <f t="shared" si="96"/>
        <v>0.4088050314465409</v>
      </c>
      <c r="I270" s="125">
        <f t="shared" si="97"/>
        <v>133</v>
      </c>
      <c r="J270" s="126">
        <f t="shared" si="98"/>
        <v>45</v>
      </c>
      <c r="K270" s="125">
        <f t="shared" si="99"/>
        <v>88</v>
      </c>
      <c r="L270" s="142">
        <f t="shared" si="100"/>
        <v>0.33834586466165412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60</v>
      </c>
      <c r="G271" s="130">
        <f t="shared" si="95"/>
        <v>161</v>
      </c>
      <c r="H271" s="132">
        <f t="shared" si="96"/>
        <v>0.27149321266968324</v>
      </c>
      <c r="I271" s="130">
        <f t="shared" si="97"/>
        <v>277</v>
      </c>
      <c r="J271" s="131">
        <f t="shared" si="98"/>
        <v>79</v>
      </c>
      <c r="K271" s="130">
        <f t="shared" si="99"/>
        <v>198</v>
      </c>
      <c r="L271" s="143">
        <f t="shared" si="100"/>
        <v>0.2851985559566787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1076</v>
      </c>
      <c r="F272" s="134">
        <f t="shared" si="94"/>
        <v>610</v>
      </c>
      <c r="G272" s="144">
        <f t="shared" si="95"/>
        <v>466</v>
      </c>
      <c r="H272" s="145">
        <f t="shared" si="96"/>
        <v>0.56691449814126393</v>
      </c>
      <c r="I272" s="144">
        <f t="shared" si="97"/>
        <v>1329</v>
      </c>
      <c r="J272" s="134">
        <f t="shared" si="98"/>
        <v>525</v>
      </c>
      <c r="K272" s="144">
        <f t="shared" si="99"/>
        <v>804</v>
      </c>
      <c r="L272" s="146">
        <f t="shared" si="100"/>
        <v>0.39503386004514673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44101</v>
      </c>
      <c r="F278" s="149">
        <v>44102</v>
      </c>
      <c r="G278" s="149">
        <v>44103</v>
      </c>
      <c r="H278" s="149">
        <v>44104</v>
      </c>
      <c r="I278" s="149">
        <v>44105</v>
      </c>
      <c r="J278" s="149">
        <v>44106</v>
      </c>
      <c r="K278" s="149">
        <v>44107</v>
      </c>
      <c r="L278" s="149">
        <v>44108</v>
      </c>
      <c r="M278" s="149">
        <v>44109</v>
      </c>
      <c r="N278" s="149">
        <v>44110</v>
      </c>
      <c r="O278" s="149">
        <v>44111</v>
      </c>
      <c r="P278" s="149">
        <v>44112</v>
      </c>
      <c r="Q278" s="149">
        <v>44113</v>
      </c>
      <c r="R278" s="149">
        <v>44114</v>
      </c>
      <c r="S278" s="149">
        <v>44115</v>
      </c>
      <c r="T278" s="149">
        <v>44116</v>
      </c>
      <c r="U278" s="149">
        <v>44117</v>
      </c>
      <c r="V278" s="149">
        <v>44118</v>
      </c>
      <c r="W278" s="149">
        <v>44119</v>
      </c>
      <c r="X278" s="149">
        <v>44120</v>
      </c>
      <c r="Y278" s="149">
        <v>44121</v>
      </c>
      <c r="Z278" s="149">
        <v>44122</v>
      </c>
      <c r="AA278" s="149">
        <v>44123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0.79</v>
      </c>
      <c r="F279" s="151">
        <v>0.79</v>
      </c>
      <c r="G279" s="151">
        <v>0.79</v>
      </c>
      <c r="H279" s="151">
        <v>0.8</v>
      </c>
      <c r="I279" s="151">
        <v>0.8</v>
      </c>
      <c r="J279" s="151">
        <v>0.8</v>
      </c>
      <c r="K279" s="151">
        <v>0.79</v>
      </c>
      <c r="L279" s="151">
        <v>0.79</v>
      </c>
      <c r="M279" s="151">
        <v>0.78</v>
      </c>
      <c r="N279" s="151">
        <v>0.77</v>
      </c>
      <c r="O279" s="151">
        <v>0.76</v>
      </c>
      <c r="P279" s="151">
        <v>0.75</v>
      </c>
      <c r="Q279" s="151">
        <v>0.74</v>
      </c>
      <c r="R279" s="151">
        <v>0.73</v>
      </c>
      <c r="S279" s="151">
        <v>0.73</v>
      </c>
      <c r="T279" s="151">
        <v>0.72</v>
      </c>
      <c r="U279" s="151">
        <v>0.72</v>
      </c>
      <c r="V279" s="151">
        <v>0.72</v>
      </c>
      <c r="W279" s="151">
        <v>0.71</v>
      </c>
      <c r="X279" s="151">
        <v>0.72</v>
      </c>
      <c r="Y279" s="151">
        <v>0.72</v>
      </c>
      <c r="Z279" s="151">
        <v>0.73</v>
      </c>
      <c r="AA279" s="151">
        <v>0.74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0.49</v>
      </c>
      <c r="F280" s="153">
        <v>0.49</v>
      </c>
      <c r="G280" s="153">
        <v>0.48</v>
      </c>
      <c r="H280" s="153">
        <v>0.48</v>
      </c>
      <c r="I280" s="153">
        <v>0.49</v>
      </c>
      <c r="J280" s="153">
        <v>0.49</v>
      </c>
      <c r="K280" s="153">
        <v>0.49</v>
      </c>
      <c r="L280" s="153">
        <v>0.48</v>
      </c>
      <c r="M280" s="153">
        <v>0.47</v>
      </c>
      <c r="N280" s="153">
        <v>0.47</v>
      </c>
      <c r="O280" s="153">
        <v>0.46</v>
      </c>
      <c r="P280" s="153">
        <v>0.46</v>
      </c>
      <c r="Q280" s="153">
        <v>0.46</v>
      </c>
      <c r="R280" s="153">
        <v>0.46</v>
      </c>
      <c r="S280" s="153">
        <v>0.46</v>
      </c>
      <c r="T280" s="153">
        <v>0.46</v>
      </c>
      <c r="U280" s="153">
        <v>0.45</v>
      </c>
      <c r="V280" s="153">
        <v>0.45</v>
      </c>
      <c r="W280" s="153">
        <v>0.46</v>
      </c>
      <c r="X280" s="153">
        <v>0.46</v>
      </c>
      <c r="Y280" s="153">
        <v>0.47</v>
      </c>
      <c r="Z280" s="153">
        <v>0.47</v>
      </c>
      <c r="AA280" s="153">
        <v>0.48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0.69</v>
      </c>
      <c r="F281" s="153">
        <v>0.68</v>
      </c>
      <c r="G281" s="153">
        <v>0.63</v>
      </c>
      <c r="H281" s="153">
        <v>0.59</v>
      </c>
      <c r="I281" s="153">
        <v>0.60000000000000009</v>
      </c>
      <c r="J281" s="153">
        <v>0.63</v>
      </c>
      <c r="K281" s="153">
        <v>0.64</v>
      </c>
      <c r="L281" s="153">
        <v>0.66</v>
      </c>
      <c r="M281" s="153">
        <v>0.63</v>
      </c>
      <c r="N281" s="153">
        <v>0.65</v>
      </c>
      <c r="O281" s="153">
        <v>0.63</v>
      </c>
      <c r="P281" s="153">
        <v>0.61</v>
      </c>
      <c r="Q281" s="153">
        <v>0.57000000000000006</v>
      </c>
      <c r="R281" s="153">
        <v>0.54</v>
      </c>
      <c r="S281" s="153">
        <v>0.46</v>
      </c>
      <c r="T281" s="153">
        <v>0.45</v>
      </c>
      <c r="U281" s="153">
        <v>0.44</v>
      </c>
      <c r="V281" s="153">
        <v>0.43</v>
      </c>
      <c r="W281" s="153">
        <v>0.41</v>
      </c>
      <c r="X281" s="153">
        <v>0.39</v>
      </c>
      <c r="Y281" s="153">
        <v>0.38</v>
      </c>
      <c r="Z281" s="153">
        <v>0.41</v>
      </c>
      <c r="AA281" s="153">
        <v>0.42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0.34</v>
      </c>
      <c r="F282" s="155">
        <v>0.36</v>
      </c>
      <c r="G282" s="155">
        <v>0.34</v>
      </c>
      <c r="H282" s="155">
        <v>0.36</v>
      </c>
      <c r="I282" s="155">
        <v>0.37</v>
      </c>
      <c r="J282" s="155">
        <v>0.4</v>
      </c>
      <c r="K282" s="155">
        <v>0.4</v>
      </c>
      <c r="L282" s="155">
        <v>0.4</v>
      </c>
      <c r="M282" s="155">
        <v>0.38</v>
      </c>
      <c r="N282" s="155">
        <v>0.4</v>
      </c>
      <c r="O282" s="155">
        <v>0.42</v>
      </c>
      <c r="P282" s="155">
        <v>0.44</v>
      </c>
      <c r="Q282" s="155">
        <v>0.44</v>
      </c>
      <c r="R282" s="155">
        <v>0.4</v>
      </c>
      <c r="S282" s="155">
        <v>0.42</v>
      </c>
      <c r="T282" s="155">
        <v>0.45</v>
      </c>
      <c r="U282" s="155">
        <v>0.44</v>
      </c>
      <c r="V282" s="155">
        <v>0.42</v>
      </c>
      <c r="W282" s="155">
        <v>0.4</v>
      </c>
      <c r="X282" s="155">
        <v>0.42</v>
      </c>
      <c r="Y282" s="155">
        <v>0.47</v>
      </c>
      <c r="Z282" s="155">
        <v>0.46</v>
      </c>
      <c r="AA282" s="155">
        <v>0.44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0.62</v>
      </c>
      <c r="F283" s="157">
        <v>0.61</v>
      </c>
      <c r="G283" s="157">
        <v>0.61</v>
      </c>
      <c r="H283" s="157">
        <v>0.61</v>
      </c>
      <c r="I283" s="157">
        <v>0.61</v>
      </c>
      <c r="J283" s="157">
        <v>0.60000000000000009</v>
      </c>
      <c r="K283" s="157">
        <v>0.60000000000000009</v>
      </c>
      <c r="L283" s="157">
        <v>0.59</v>
      </c>
      <c r="M283" s="157">
        <v>0.59</v>
      </c>
      <c r="N283" s="157">
        <v>0.57999999999999996</v>
      </c>
      <c r="O283" s="157">
        <v>0.57999999999999996</v>
      </c>
      <c r="P283" s="157">
        <v>0.57999999999999996</v>
      </c>
      <c r="Q283" s="157">
        <v>0.57000000000000006</v>
      </c>
      <c r="R283" s="157">
        <v>0.57999999999999996</v>
      </c>
      <c r="S283" s="157">
        <v>0.57000000000000006</v>
      </c>
      <c r="T283" s="157">
        <v>0.57000000000000006</v>
      </c>
      <c r="U283" s="157">
        <v>0.57000000000000006</v>
      </c>
      <c r="V283" s="157">
        <v>0.56000000000000005</v>
      </c>
      <c r="W283" s="157">
        <v>0.55000000000000004</v>
      </c>
      <c r="X283" s="157">
        <v>0.54</v>
      </c>
      <c r="Y283" s="157">
        <v>0.53</v>
      </c>
      <c r="Z283" s="157">
        <v>0.51</v>
      </c>
      <c r="AA283" s="157">
        <v>0.5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0.49</v>
      </c>
      <c r="F284" s="157">
        <v>0.49</v>
      </c>
      <c r="G284" s="157">
        <v>0.49</v>
      </c>
      <c r="H284" s="157">
        <v>0.5</v>
      </c>
      <c r="I284" s="157">
        <v>0.5</v>
      </c>
      <c r="J284" s="157">
        <v>0.5</v>
      </c>
      <c r="K284" s="157">
        <v>0.5</v>
      </c>
      <c r="L284" s="157">
        <v>0.5</v>
      </c>
      <c r="M284" s="157">
        <v>0.49</v>
      </c>
      <c r="N284" s="157">
        <v>0.49</v>
      </c>
      <c r="O284" s="157">
        <v>0.49</v>
      </c>
      <c r="P284" s="157">
        <v>0.47</v>
      </c>
      <c r="Q284" s="157">
        <v>0.46</v>
      </c>
      <c r="R284" s="157">
        <v>0.43</v>
      </c>
      <c r="S284" s="157">
        <v>0.42</v>
      </c>
      <c r="T284" s="157">
        <v>0.41</v>
      </c>
      <c r="U284" s="157">
        <v>0.41</v>
      </c>
      <c r="V284" s="157">
        <v>0.4</v>
      </c>
      <c r="W284" s="157">
        <v>0.4</v>
      </c>
      <c r="X284" s="157">
        <v>0.4</v>
      </c>
      <c r="Y284" s="157">
        <v>0</v>
      </c>
      <c r="Z284" s="157">
        <v>0.4</v>
      </c>
      <c r="AA284" s="157">
        <v>0.4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0.43</v>
      </c>
      <c r="F285" s="157">
        <v>0.5</v>
      </c>
      <c r="G285" s="157">
        <v>0.5</v>
      </c>
      <c r="H285" s="157">
        <v>0.5</v>
      </c>
      <c r="I285" s="157">
        <v>0.5</v>
      </c>
      <c r="J285" s="157">
        <v>0.5</v>
      </c>
      <c r="K285" s="157">
        <v>0.5</v>
      </c>
      <c r="L285" s="157">
        <v>0.5</v>
      </c>
      <c r="M285" s="157">
        <v>0.5</v>
      </c>
      <c r="N285" s="157">
        <v>0.43</v>
      </c>
      <c r="O285" s="157">
        <v>0.36</v>
      </c>
      <c r="P285" s="157">
        <v>0.36</v>
      </c>
      <c r="Q285" s="157">
        <v>0.36</v>
      </c>
      <c r="R285" s="157">
        <v>0.36</v>
      </c>
      <c r="S285" s="157">
        <v>0.36</v>
      </c>
      <c r="T285" s="157">
        <v>0.36</v>
      </c>
      <c r="U285" s="157">
        <v>0.43</v>
      </c>
      <c r="V285" s="157">
        <v>0.5</v>
      </c>
      <c r="W285" s="157">
        <v>0.5</v>
      </c>
      <c r="X285" s="157">
        <v>0.5</v>
      </c>
      <c r="Y285" s="157">
        <v>0.5</v>
      </c>
      <c r="Z285" s="157">
        <v>0.43</v>
      </c>
      <c r="AA285" s="157">
        <v>0.36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0.33</v>
      </c>
      <c r="F286" s="157">
        <v>0.28999999999999998</v>
      </c>
      <c r="G286" s="157">
        <v>0.28999999999999998</v>
      </c>
      <c r="H286" s="157">
        <v>0.28999999999999998</v>
      </c>
      <c r="I286" s="157">
        <v>0.24</v>
      </c>
      <c r="J286" s="157">
        <v>0.14000000000000001</v>
      </c>
      <c r="K286" s="157">
        <v>0.05</v>
      </c>
      <c r="L286" s="157">
        <v>0</v>
      </c>
      <c r="M286" s="157">
        <v>0</v>
      </c>
      <c r="N286" s="157">
        <v>0</v>
      </c>
      <c r="O286" s="157">
        <v>0</v>
      </c>
      <c r="P286" s="157">
        <v>0</v>
      </c>
      <c r="Q286" s="157">
        <v>0</v>
      </c>
      <c r="R286" s="157">
        <v>0</v>
      </c>
      <c r="S286" s="157">
        <v>0</v>
      </c>
      <c r="T286" s="157">
        <v>0</v>
      </c>
      <c r="U286" s="157">
        <v>0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0.51</v>
      </c>
      <c r="F287" s="159">
        <v>0.51</v>
      </c>
      <c r="G287" s="159">
        <v>0.51</v>
      </c>
      <c r="H287" s="159">
        <v>0.5</v>
      </c>
      <c r="I287" s="159">
        <v>0.5</v>
      </c>
      <c r="J287" s="159">
        <v>0.49</v>
      </c>
      <c r="K287" s="159">
        <v>0.49</v>
      </c>
      <c r="L287" s="159">
        <v>0.48</v>
      </c>
      <c r="M287" s="159">
        <v>0.48</v>
      </c>
      <c r="N287" s="159">
        <v>0.46</v>
      </c>
      <c r="O287" s="159">
        <v>0.46</v>
      </c>
      <c r="P287" s="159">
        <v>0.45</v>
      </c>
      <c r="Q287" s="159">
        <v>0.45</v>
      </c>
      <c r="R287" s="159">
        <v>0.45</v>
      </c>
      <c r="S287" s="159">
        <v>0.45</v>
      </c>
      <c r="T287" s="159">
        <v>0.45</v>
      </c>
      <c r="U287" s="159">
        <v>0.46</v>
      </c>
      <c r="V287" s="159">
        <v>0.46</v>
      </c>
      <c r="W287" s="159">
        <v>0.47</v>
      </c>
      <c r="X287" s="159">
        <v>0.47</v>
      </c>
      <c r="Y287" s="159">
        <v>0.46</v>
      </c>
      <c r="Z287" s="159">
        <v>0.44</v>
      </c>
      <c r="AA287" s="159">
        <v>0.44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0.19</v>
      </c>
      <c r="F288" s="161">
        <v>0.19</v>
      </c>
      <c r="G288" s="161">
        <v>0.2</v>
      </c>
      <c r="H288" s="161">
        <v>0.2</v>
      </c>
      <c r="I288" s="161">
        <v>0.24</v>
      </c>
      <c r="J288" s="161">
        <v>0.28000000000000003</v>
      </c>
      <c r="K288" s="161">
        <v>0.32</v>
      </c>
      <c r="L288" s="161">
        <v>0.36</v>
      </c>
      <c r="M288" s="161">
        <v>0.4</v>
      </c>
      <c r="N288" s="161">
        <v>0.45</v>
      </c>
      <c r="O288" s="161">
        <v>0.5</v>
      </c>
      <c r="P288" s="161">
        <v>0.5</v>
      </c>
      <c r="Q288" s="161">
        <v>0.52</v>
      </c>
      <c r="R288" s="161">
        <v>0.52</v>
      </c>
      <c r="S288" s="161">
        <v>0.52</v>
      </c>
      <c r="T288" s="161">
        <v>0.53</v>
      </c>
      <c r="U288" s="161">
        <v>0.52</v>
      </c>
      <c r="V288" s="161">
        <v>0.52</v>
      </c>
      <c r="W288" s="161">
        <v>0.52</v>
      </c>
      <c r="X288" s="161">
        <v>0.52</v>
      </c>
      <c r="Y288" s="161">
        <v>0.52</v>
      </c>
      <c r="Z288" s="161">
        <v>0.51</v>
      </c>
      <c r="AA288" s="161">
        <v>0.49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0.16</v>
      </c>
      <c r="F289" s="161">
        <v>0.13</v>
      </c>
      <c r="G289" s="161">
        <v>0.13</v>
      </c>
      <c r="H289" s="161">
        <v>0.14000000000000001</v>
      </c>
      <c r="I289" s="161">
        <v>0.08</v>
      </c>
      <c r="J289" s="161">
        <v>0.1</v>
      </c>
      <c r="K289" s="161">
        <v>0.12</v>
      </c>
      <c r="L289" s="161">
        <v>0.13</v>
      </c>
      <c r="M289" s="161">
        <v>0.14000000000000001</v>
      </c>
      <c r="N289" s="161">
        <v>0.13</v>
      </c>
      <c r="O289" s="161">
        <v>0.12</v>
      </c>
      <c r="P289" s="161">
        <v>0.09</v>
      </c>
      <c r="Q289" s="161">
        <v>0.06</v>
      </c>
      <c r="R289" s="161">
        <v>0.05</v>
      </c>
      <c r="S289" s="161">
        <v>0.04</v>
      </c>
      <c r="T289" s="161">
        <v>0.03</v>
      </c>
      <c r="U289" s="161">
        <v>0.03</v>
      </c>
      <c r="V289" s="161">
        <v>0.03</v>
      </c>
      <c r="W289" s="161">
        <v>0.04</v>
      </c>
      <c r="X289" s="161">
        <v>0.06</v>
      </c>
      <c r="Y289" s="161">
        <v>0.08</v>
      </c>
      <c r="Z289" s="161">
        <v>0.09</v>
      </c>
      <c r="AA289" s="161">
        <v>0.09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0.11</v>
      </c>
      <c r="F290" s="163">
        <v>0.1</v>
      </c>
      <c r="G290" s="163">
        <v>0.1</v>
      </c>
      <c r="H290" s="163">
        <v>0.08</v>
      </c>
      <c r="I290" s="163">
        <v>0.08</v>
      </c>
      <c r="J290" s="163">
        <v>0.08</v>
      </c>
      <c r="K290" s="163">
        <v>0.08</v>
      </c>
      <c r="L290" s="163">
        <v>0.09</v>
      </c>
      <c r="M290" s="163">
        <v>0.1</v>
      </c>
      <c r="N290" s="163">
        <v>0.1</v>
      </c>
      <c r="O290" s="163">
        <v>0.1</v>
      </c>
      <c r="P290" s="163">
        <v>0.45</v>
      </c>
      <c r="Q290" s="163">
        <v>0.1</v>
      </c>
      <c r="R290" s="163">
        <v>0.09</v>
      </c>
      <c r="S290" s="163">
        <v>0.08</v>
      </c>
      <c r="T290" s="163">
        <v>0.06</v>
      </c>
      <c r="U290" s="163">
        <v>0.05</v>
      </c>
      <c r="V290" s="163">
        <v>0.05</v>
      </c>
      <c r="W290" s="163">
        <v>0.04</v>
      </c>
      <c r="X290" s="163">
        <v>0.04</v>
      </c>
      <c r="Y290" s="163">
        <v>0.04</v>
      </c>
      <c r="Z290" s="163">
        <v>0.05</v>
      </c>
      <c r="AA290" s="163">
        <v>0.06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0.57000000000000006</v>
      </c>
      <c r="F291" s="165">
        <v>0.56000000000000005</v>
      </c>
      <c r="G291" s="165">
        <v>0.54</v>
      </c>
      <c r="H291" s="165">
        <v>0.53</v>
      </c>
      <c r="I291" s="165">
        <v>0.53</v>
      </c>
      <c r="J291" s="165">
        <v>0.52</v>
      </c>
      <c r="K291" s="165">
        <v>0.5</v>
      </c>
      <c r="L291" s="165">
        <v>0.49</v>
      </c>
      <c r="M291" s="165">
        <v>0.48</v>
      </c>
      <c r="N291" s="165">
        <v>0.47</v>
      </c>
      <c r="O291" s="165">
        <v>0.47</v>
      </c>
      <c r="P291" s="165">
        <v>0.45</v>
      </c>
      <c r="Q291" s="165">
        <v>0.44</v>
      </c>
      <c r="R291" s="165">
        <v>0.43</v>
      </c>
      <c r="S291" s="165">
        <v>0.43</v>
      </c>
      <c r="T291" s="165">
        <v>0.42</v>
      </c>
      <c r="U291" s="165">
        <v>0.42</v>
      </c>
      <c r="V291" s="165">
        <v>0.4</v>
      </c>
      <c r="W291" s="165">
        <v>0.4</v>
      </c>
      <c r="X291" s="165">
        <v>0.39</v>
      </c>
      <c r="Y291" s="165">
        <v>0.37</v>
      </c>
      <c r="Z291" s="165">
        <v>0.36</v>
      </c>
      <c r="AA291" s="165">
        <v>0.34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0.41</v>
      </c>
      <c r="F292" s="165">
        <v>0.4</v>
      </c>
      <c r="G292" s="165">
        <v>0.41</v>
      </c>
      <c r="H292" s="165">
        <v>0.41</v>
      </c>
      <c r="I292" s="165">
        <v>0.42</v>
      </c>
      <c r="J292" s="165">
        <v>0.41</v>
      </c>
      <c r="K292" s="165">
        <v>0.41</v>
      </c>
      <c r="L292" s="165">
        <v>0.43</v>
      </c>
      <c r="M292" s="165">
        <v>0.44</v>
      </c>
      <c r="N292" s="165">
        <v>0.44</v>
      </c>
      <c r="O292" s="165">
        <v>0.44</v>
      </c>
      <c r="P292" s="165">
        <v>0.44</v>
      </c>
      <c r="Q292" s="165">
        <v>0.44</v>
      </c>
      <c r="R292" s="165">
        <v>0.41</v>
      </c>
      <c r="S292" s="165">
        <v>0.39</v>
      </c>
      <c r="T292" s="165">
        <v>0.37</v>
      </c>
      <c r="U292" s="165">
        <v>0.35</v>
      </c>
      <c r="V292" s="165">
        <v>0.32</v>
      </c>
      <c r="W292" s="165">
        <v>0.31</v>
      </c>
      <c r="X292" s="165">
        <v>0.3</v>
      </c>
      <c r="Y292" s="165">
        <v>0.3</v>
      </c>
      <c r="Z292" s="165">
        <v>0.31</v>
      </c>
      <c r="AA292" s="165">
        <v>0.31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0.12</v>
      </c>
      <c r="F293" s="165">
        <v>0.1</v>
      </c>
      <c r="G293" s="165">
        <v>0.1</v>
      </c>
      <c r="H293" s="165">
        <v>0.11</v>
      </c>
      <c r="I293" s="165">
        <v>0.12</v>
      </c>
      <c r="J293" s="165">
        <v>0.12</v>
      </c>
      <c r="K293" s="165">
        <v>0.13</v>
      </c>
      <c r="L293" s="165">
        <v>0.12</v>
      </c>
      <c r="M293" s="165">
        <v>0.12</v>
      </c>
      <c r="N293" s="165">
        <v>0.14000000000000001</v>
      </c>
      <c r="O293" s="165">
        <v>0.14000000000000001</v>
      </c>
      <c r="P293" s="165">
        <v>0.14000000000000001</v>
      </c>
      <c r="Q293" s="165">
        <v>0.13</v>
      </c>
      <c r="R293" s="165">
        <v>0.11</v>
      </c>
      <c r="S293" s="165">
        <v>0.11</v>
      </c>
      <c r="T293" s="165">
        <v>0.1</v>
      </c>
      <c r="U293" s="165">
        <v>0.09</v>
      </c>
      <c r="V293" s="165">
        <v>7.0000000000000007E-2</v>
      </c>
      <c r="W293" s="165">
        <v>0.06</v>
      </c>
      <c r="X293" s="165">
        <v>0.06</v>
      </c>
      <c r="Y293" s="165">
        <v>7.0000000000000007E-2</v>
      </c>
      <c r="Z293" s="165">
        <v>7.0000000000000007E-2</v>
      </c>
      <c r="AA293" s="165">
        <v>0.06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0.1</v>
      </c>
      <c r="F294" s="165">
        <v>0.08</v>
      </c>
      <c r="G294" s="165">
        <v>0.06</v>
      </c>
      <c r="H294" s="165">
        <v>0.05</v>
      </c>
      <c r="I294" s="165">
        <v>0.05</v>
      </c>
      <c r="J294" s="165">
        <v>0.08</v>
      </c>
      <c r="K294" s="165">
        <v>0.1</v>
      </c>
      <c r="L294" s="165">
        <v>0.13</v>
      </c>
      <c r="M294" s="165">
        <v>0.16</v>
      </c>
      <c r="N294" s="165">
        <v>0.19</v>
      </c>
      <c r="O294" s="165">
        <v>0.21</v>
      </c>
      <c r="P294" s="165">
        <v>0.22</v>
      </c>
      <c r="Q294" s="165">
        <v>0.22</v>
      </c>
      <c r="R294" s="165">
        <v>0.2</v>
      </c>
      <c r="S294" s="165">
        <v>0.17</v>
      </c>
      <c r="T294" s="165">
        <v>0.14000000000000001</v>
      </c>
      <c r="U294" s="165">
        <v>0.1</v>
      </c>
      <c r="V294" s="165">
        <v>0.06</v>
      </c>
      <c r="W294" s="165">
        <v>0.03</v>
      </c>
      <c r="X294" s="165">
        <v>0</v>
      </c>
      <c r="Y294" s="165">
        <v>0</v>
      </c>
      <c r="Z294" s="165">
        <v>0</v>
      </c>
      <c r="AA294" s="165">
        <v>0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0.69</v>
      </c>
      <c r="F295" s="167">
        <v>0.68</v>
      </c>
      <c r="G295" s="167">
        <v>0.68</v>
      </c>
      <c r="H295" s="167">
        <v>0.68</v>
      </c>
      <c r="I295" s="167">
        <v>0.68</v>
      </c>
      <c r="J295" s="167">
        <v>0.67</v>
      </c>
      <c r="K295" s="167">
        <v>0.67</v>
      </c>
      <c r="L295" s="167">
        <v>0.66</v>
      </c>
      <c r="M295" s="167">
        <v>0.65</v>
      </c>
      <c r="N295" s="167">
        <v>0.64</v>
      </c>
      <c r="O295" s="167">
        <v>0.64</v>
      </c>
      <c r="P295" s="167">
        <v>0.63</v>
      </c>
      <c r="Q295" s="167">
        <v>0.62</v>
      </c>
      <c r="R295" s="167">
        <v>0.61</v>
      </c>
      <c r="S295" s="167">
        <v>0.61</v>
      </c>
      <c r="T295" s="245">
        <v>0.61</v>
      </c>
      <c r="U295" s="245">
        <v>0.61</v>
      </c>
      <c r="V295" s="245">
        <v>0.60000000000000009</v>
      </c>
      <c r="W295" s="245">
        <v>0.59</v>
      </c>
      <c r="X295" s="245">
        <v>0.59</v>
      </c>
      <c r="Y295" s="245">
        <v>0.59</v>
      </c>
      <c r="Z295" s="245">
        <v>0.57999999999999996</v>
      </c>
      <c r="AA295" s="245">
        <v>0.57999999999999996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0.42</v>
      </c>
      <c r="F296" s="169">
        <v>0.42</v>
      </c>
      <c r="G296" s="169">
        <v>0.42</v>
      </c>
      <c r="H296" s="169">
        <v>0.42</v>
      </c>
      <c r="I296" s="169">
        <v>0.43</v>
      </c>
      <c r="J296" s="169">
        <v>0.44</v>
      </c>
      <c r="K296" s="169">
        <v>0.44</v>
      </c>
      <c r="L296" s="169">
        <v>0.45</v>
      </c>
      <c r="M296" s="169">
        <v>0.45</v>
      </c>
      <c r="N296" s="169">
        <v>0.46</v>
      </c>
      <c r="O296" s="169">
        <v>0.47</v>
      </c>
      <c r="P296" s="169">
        <v>0.46</v>
      </c>
      <c r="Q296" s="169">
        <v>0.46</v>
      </c>
      <c r="R296" s="169">
        <v>0.45</v>
      </c>
      <c r="S296" s="169">
        <v>0.45</v>
      </c>
      <c r="T296" s="169">
        <v>0.44</v>
      </c>
      <c r="U296" s="169">
        <v>0.43</v>
      </c>
      <c r="V296" s="169">
        <v>0.42</v>
      </c>
      <c r="W296" s="169">
        <v>0.42</v>
      </c>
      <c r="X296" s="169">
        <v>0.42</v>
      </c>
      <c r="Y296" s="169">
        <v>0.43</v>
      </c>
      <c r="Z296" s="169">
        <v>0.43</v>
      </c>
      <c r="AA296" s="169">
        <v>0.43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0.35</v>
      </c>
      <c r="F297" s="169">
        <v>0.34</v>
      </c>
      <c r="G297" s="169">
        <v>0.32</v>
      </c>
      <c r="H297" s="169">
        <v>0.31</v>
      </c>
      <c r="I297" s="169">
        <v>0.30000000000000004</v>
      </c>
      <c r="J297" s="169">
        <v>0.32</v>
      </c>
      <c r="K297" s="169">
        <v>0.33</v>
      </c>
      <c r="L297" s="169">
        <v>0.34</v>
      </c>
      <c r="M297" s="169">
        <v>0.33</v>
      </c>
      <c r="N297" s="169">
        <v>0.34</v>
      </c>
      <c r="O297" s="169">
        <v>0.32</v>
      </c>
      <c r="P297" s="169">
        <v>0.31</v>
      </c>
      <c r="Q297" s="169">
        <v>0.28999999999999998</v>
      </c>
      <c r="R297" s="169">
        <v>0.27</v>
      </c>
      <c r="S297" s="169">
        <v>0.24</v>
      </c>
      <c r="T297" s="169">
        <v>0.22</v>
      </c>
      <c r="U297" s="169">
        <v>0.22</v>
      </c>
      <c r="V297" s="169">
        <v>0.21</v>
      </c>
      <c r="W297" s="169">
        <v>0.2</v>
      </c>
      <c r="X297" s="169">
        <v>0.2</v>
      </c>
      <c r="Y297" s="169">
        <v>0.2</v>
      </c>
      <c r="Z297" s="169">
        <v>0.21</v>
      </c>
      <c r="AA297" s="169">
        <v>0.21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0.21</v>
      </c>
      <c r="F298" s="171">
        <v>0.2</v>
      </c>
      <c r="G298" s="171">
        <v>0.19</v>
      </c>
      <c r="H298" s="171">
        <v>0.19</v>
      </c>
      <c r="I298" s="171">
        <v>0.19</v>
      </c>
      <c r="J298" s="171">
        <v>0.2</v>
      </c>
      <c r="K298" s="171">
        <v>0.2</v>
      </c>
      <c r="L298" s="171">
        <v>0.21</v>
      </c>
      <c r="M298" s="171">
        <v>0.21</v>
      </c>
      <c r="N298" s="171">
        <v>0.23</v>
      </c>
      <c r="O298" s="171">
        <v>0.24</v>
      </c>
      <c r="P298" s="171">
        <v>0.25</v>
      </c>
      <c r="Q298" s="171">
        <v>0.25</v>
      </c>
      <c r="R298" s="171">
        <v>0.23</v>
      </c>
      <c r="S298" s="171">
        <v>0.23</v>
      </c>
      <c r="T298" s="171">
        <v>0.22</v>
      </c>
      <c r="U298" s="171">
        <v>0.21</v>
      </c>
      <c r="V298" s="171">
        <v>0.19</v>
      </c>
      <c r="W298" s="171">
        <v>0.17</v>
      </c>
      <c r="X298" s="171">
        <v>0.17</v>
      </c>
      <c r="Y298" s="171">
        <v>0.19</v>
      </c>
      <c r="Z298" s="171">
        <v>0.19</v>
      </c>
      <c r="AA298" s="171">
        <v>0.18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1032</v>
      </c>
      <c r="F304" s="179">
        <f>F244</f>
        <v>602</v>
      </c>
      <c r="G304" s="179">
        <f>G244</f>
        <v>430</v>
      </c>
      <c r="H304" s="291">
        <f t="shared" ref="H304:H308" si="101">F304/E304</f>
        <v>0.58333333333333337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1271</v>
      </c>
      <c r="F305" s="179">
        <f>J244</f>
        <v>514</v>
      </c>
      <c r="G305" s="179">
        <f>K244</f>
        <v>757</v>
      </c>
      <c r="H305" s="291">
        <f t="shared" si="101"/>
        <v>0.40440597954366642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8</v>
      </c>
      <c r="G306" s="179">
        <f>O244</f>
        <v>36</v>
      </c>
      <c r="H306" s="291">
        <f t="shared" si="101"/>
        <v>0.18181818181818182</v>
      </c>
      <c r="I306" s="291"/>
    </row>
    <row r="307" spans="1:14" ht="14.65" customHeight="1" x14ac:dyDescent="0.2">
      <c r="D307" s="178" t="s">
        <v>419</v>
      </c>
      <c r="E307" s="179">
        <f>Q244</f>
        <v>58</v>
      </c>
      <c r="F307" s="179">
        <f>R244</f>
        <v>11</v>
      </c>
      <c r="G307" s="179">
        <f>S244</f>
        <v>47</v>
      </c>
      <c r="H307" s="291">
        <f t="shared" si="101"/>
        <v>0.18965517241379309</v>
      </c>
      <c r="I307" s="291"/>
    </row>
    <row r="308" spans="1:14" ht="14.65" customHeight="1" x14ac:dyDescent="0.2">
      <c r="D308" s="180" t="s">
        <v>406</v>
      </c>
      <c r="E308" s="144">
        <f>SUM(E304:E307)</f>
        <v>2405</v>
      </c>
      <c r="F308" s="144">
        <f>SUM(F304:F307)</f>
        <v>1135</v>
      </c>
      <c r="G308" s="144">
        <f>SUM(G304:G307)</f>
        <v>1270</v>
      </c>
      <c r="H308" s="293">
        <f t="shared" si="101"/>
        <v>0.47193347193347196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602</v>
      </c>
      <c r="F311" s="179">
        <f>U244</f>
        <v>39</v>
      </c>
      <c r="G311" s="179">
        <v>53</v>
      </c>
      <c r="H311" s="295">
        <f t="shared" ref="H311:H314" si="103">E311+F311+G311</f>
        <v>694</v>
      </c>
      <c r="I311" s="295">
        <f>SUM(E311:H311)</f>
        <v>1388</v>
      </c>
      <c r="J311" s="4"/>
    </row>
    <row r="312" spans="1:14" ht="14.65" customHeight="1" x14ac:dyDescent="0.2">
      <c r="D312" s="178" t="s">
        <v>418</v>
      </c>
      <c r="E312" s="179">
        <f t="shared" si="102"/>
        <v>514</v>
      </c>
      <c r="F312" s="179">
        <f>V244</f>
        <v>188</v>
      </c>
      <c r="G312" s="179">
        <v>110</v>
      </c>
      <c r="H312" s="295">
        <f t="shared" si="103"/>
        <v>812</v>
      </c>
      <c r="I312" s="295"/>
    </row>
    <row r="313" spans="1:14" ht="14.65" customHeight="1" x14ac:dyDescent="0.2">
      <c r="D313" s="178" t="s">
        <v>412</v>
      </c>
      <c r="E313" s="179">
        <f t="shared" si="102"/>
        <v>8</v>
      </c>
      <c r="F313" s="179">
        <f>W244</f>
        <v>2</v>
      </c>
      <c r="G313" s="182">
        <v>0</v>
      </c>
      <c r="H313" s="295">
        <f t="shared" si="103"/>
        <v>10</v>
      </c>
      <c r="I313" s="295"/>
    </row>
    <row r="314" spans="1:14" ht="14.65" customHeight="1" x14ac:dyDescent="0.2">
      <c r="D314" s="178" t="s">
        <v>419</v>
      </c>
      <c r="E314" s="179">
        <f t="shared" si="102"/>
        <v>11</v>
      </c>
      <c r="F314" s="179">
        <f>X244</f>
        <v>9</v>
      </c>
      <c r="G314" s="182">
        <v>1</v>
      </c>
      <c r="H314" s="295">
        <f t="shared" si="103"/>
        <v>21</v>
      </c>
      <c r="I314" s="295"/>
    </row>
    <row r="315" spans="1:14" ht="14.65" customHeight="1" x14ac:dyDescent="0.2">
      <c r="D315" s="180" t="s">
        <v>406</v>
      </c>
      <c r="E315" s="183">
        <f>SUM(E311:E314)</f>
        <v>1135</v>
      </c>
      <c r="F315" s="183">
        <f>SUM(F311:F314)</f>
        <v>238</v>
      </c>
      <c r="G315" s="183">
        <f>SUM(G311:G314)</f>
        <v>164</v>
      </c>
      <c r="H315" s="296">
        <f>H311+H312+H313+H314</f>
        <v>1537</v>
      </c>
      <c r="I315" s="296">
        <f>F315+G315+H315</f>
        <v>1939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383</v>
      </c>
      <c r="F322" s="189">
        <v>268</v>
      </c>
      <c r="G322" s="189">
        <f t="shared" ref="G322:G324" si="105">SUM(E322:F322)</f>
        <v>651</v>
      </c>
      <c r="H322" s="190">
        <v>15</v>
      </c>
      <c r="I322" s="190">
        <v>38</v>
      </c>
      <c r="J322" s="190">
        <f t="shared" ref="J322:J323" si="106">SUM(H322:I322)</f>
        <v>53</v>
      </c>
      <c r="K322" s="191">
        <f t="shared" ref="K322:K323" si="107">M322-L322</f>
        <v>398</v>
      </c>
      <c r="L322" s="191">
        <f t="shared" ref="L322:L323" si="108">F322+I322</f>
        <v>306</v>
      </c>
      <c r="M322" s="192">
        <f t="shared" ref="M322:M323" si="109">H311+H313</f>
        <v>704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458</v>
      </c>
      <c r="F323" s="189">
        <v>264</v>
      </c>
      <c r="G323" s="189">
        <f t="shared" si="105"/>
        <v>722</v>
      </c>
      <c r="H323" s="190">
        <v>38</v>
      </c>
      <c r="I323" s="190">
        <v>73</v>
      </c>
      <c r="J323" s="190">
        <f t="shared" si="106"/>
        <v>111</v>
      </c>
      <c r="K323" s="191">
        <f t="shared" si="107"/>
        <v>496</v>
      </c>
      <c r="L323" s="191">
        <f t="shared" si="108"/>
        <v>337</v>
      </c>
      <c r="M323" s="192">
        <f t="shared" si="109"/>
        <v>833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841</v>
      </c>
      <c r="F324" s="194">
        <f>SUM(F322:F323)</f>
        <v>532</v>
      </c>
      <c r="G324" s="194">
        <f t="shared" si="105"/>
        <v>1373</v>
      </c>
      <c r="H324" s="195">
        <f t="shared" ref="H324:M324" si="110">SUM(H322:H323)</f>
        <v>53</v>
      </c>
      <c r="I324" s="195">
        <f t="shared" si="110"/>
        <v>111</v>
      </c>
      <c r="J324" s="195">
        <f t="shared" si="110"/>
        <v>164</v>
      </c>
      <c r="K324" s="196">
        <f t="shared" si="110"/>
        <v>894</v>
      </c>
      <c r="L324" s="196">
        <f t="shared" si="110"/>
        <v>643</v>
      </c>
      <c r="M324" s="197">
        <f t="shared" si="110"/>
        <v>1537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44101</v>
      </c>
      <c r="F328" s="199">
        <v>44102</v>
      </c>
      <c r="G328" s="199">
        <v>44103</v>
      </c>
      <c r="H328" s="199">
        <v>44104</v>
      </c>
      <c r="I328" s="199">
        <v>44105</v>
      </c>
      <c r="J328" s="199">
        <v>44106</v>
      </c>
      <c r="K328" s="199">
        <v>44107</v>
      </c>
      <c r="L328" s="199">
        <v>44108</v>
      </c>
      <c r="M328" s="199">
        <v>44109</v>
      </c>
      <c r="N328" s="199">
        <v>44110</v>
      </c>
      <c r="O328" s="199">
        <v>44111</v>
      </c>
      <c r="P328" s="199">
        <v>44112</v>
      </c>
      <c r="Q328" s="199">
        <v>44113</v>
      </c>
      <c r="R328" s="199">
        <v>44114</v>
      </c>
      <c r="S328" s="199">
        <v>44115</v>
      </c>
      <c r="T328" s="199">
        <v>44116</v>
      </c>
      <c r="U328" s="199">
        <v>44117</v>
      </c>
      <c r="V328" s="199">
        <v>44118</v>
      </c>
      <c r="W328" s="199">
        <v>44119</v>
      </c>
      <c r="X328" s="199">
        <v>44120</v>
      </c>
      <c r="Y328" s="199">
        <v>44121</v>
      </c>
      <c r="Z328" s="199">
        <v>44122</v>
      </c>
      <c r="AA328" s="199">
        <v>44123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876</v>
      </c>
      <c r="F329" s="201">
        <v>892</v>
      </c>
      <c r="G329" s="201">
        <v>881</v>
      </c>
      <c r="H329" s="201">
        <v>893</v>
      </c>
      <c r="I329" s="201">
        <v>897</v>
      </c>
      <c r="J329" s="201">
        <v>851</v>
      </c>
      <c r="K329" s="201">
        <v>815</v>
      </c>
      <c r="L329" s="201">
        <v>794</v>
      </c>
      <c r="M329" s="201">
        <v>795</v>
      </c>
      <c r="N329" s="201">
        <v>783</v>
      </c>
      <c r="O329" s="201">
        <v>820</v>
      </c>
      <c r="P329" s="201">
        <v>788</v>
      </c>
      <c r="Q329" s="201">
        <v>774</v>
      </c>
      <c r="R329" s="201">
        <v>783</v>
      </c>
      <c r="S329" s="201">
        <v>763</v>
      </c>
      <c r="T329" s="201">
        <v>751</v>
      </c>
      <c r="U329" s="201">
        <v>768</v>
      </c>
      <c r="V329" s="201">
        <v>721</v>
      </c>
      <c r="W329" s="201">
        <v>710</v>
      </c>
      <c r="X329" s="201">
        <v>716</v>
      </c>
      <c r="Y329" s="201">
        <v>710</v>
      </c>
      <c r="Z329" s="201">
        <v>694</v>
      </c>
      <c r="AA329" s="201">
        <v>704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1013</v>
      </c>
      <c r="F330" s="203">
        <v>1013</v>
      </c>
      <c r="G330" s="203">
        <v>1055</v>
      </c>
      <c r="H330" s="203">
        <v>1040</v>
      </c>
      <c r="I330" s="203">
        <v>1046</v>
      </c>
      <c r="J330" s="203">
        <v>969</v>
      </c>
      <c r="K330" s="203">
        <v>967</v>
      </c>
      <c r="L330" s="203">
        <v>961</v>
      </c>
      <c r="M330" s="203">
        <v>926</v>
      </c>
      <c r="N330" s="203">
        <v>986</v>
      </c>
      <c r="O330" s="203">
        <v>998</v>
      </c>
      <c r="P330" s="203">
        <v>967</v>
      </c>
      <c r="Q330" s="203">
        <v>982</v>
      </c>
      <c r="R330" s="203">
        <v>934</v>
      </c>
      <c r="S330" s="203">
        <v>918</v>
      </c>
      <c r="T330" s="203">
        <v>933</v>
      </c>
      <c r="U330" s="203">
        <v>927</v>
      </c>
      <c r="V330" s="203">
        <v>951</v>
      </c>
      <c r="W330" s="203">
        <v>947</v>
      </c>
      <c r="X330" s="203">
        <v>915</v>
      </c>
      <c r="Y330" s="203">
        <v>905</v>
      </c>
      <c r="Z330" s="203">
        <v>886</v>
      </c>
      <c r="AA330" s="203">
        <v>833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1889</v>
      </c>
      <c r="F331" s="205">
        <f t="shared" si="111"/>
        <v>1905</v>
      </c>
      <c r="G331" s="205">
        <f t="shared" si="111"/>
        <v>1936</v>
      </c>
      <c r="H331" s="205">
        <f t="shared" si="111"/>
        <v>1933</v>
      </c>
      <c r="I331" s="205">
        <f t="shared" si="111"/>
        <v>1943</v>
      </c>
      <c r="J331" s="205">
        <f t="shared" si="111"/>
        <v>1820</v>
      </c>
      <c r="K331" s="205">
        <f t="shared" si="111"/>
        <v>1782</v>
      </c>
      <c r="L331" s="205">
        <f t="shared" si="111"/>
        <v>1755</v>
      </c>
      <c r="M331" s="205">
        <f t="shared" si="111"/>
        <v>1721</v>
      </c>
      <c r="N331" s="205">
        <f t="shared" si="111"/>
        <v>1769</v>
      </c>
      <c r="O331" s="205">
        <f t="shared" si="111"/>
        <v>1818</v>
      </c>
      <c r="P331" s="205">
        <f t="shared" si="111"/>
        <v>1755</v>
      </c>
      <c r="Q331" s="205">
        <f t="shared" si="111"/>
        <v>1756</v>
      </c>
      <c r="R331" s="205">
        <f t="shared" si="111"/>
        <v>1717</v>
      </c>
      <c r="S331" s="205">
        <f t="shared" si="111"/>
        <v>1681</v>
      </c>
      <c r="T331" s="205">
        <f t="shared" si="111"/>
        <v>1684</v>
      </c>
      <c r="U331" s="205">
        <f t="shared" si="111"/>
        <v>1695</v>
      </c>
      <c r="V331" s="205">
        <f t="shared" si="111"/>
        <v>1672</v>
      </c>
      <c r="W331" s="205">
        <f t="shared" si="111"/>
        <v>1657</v>
      </c>
      <c r="X331" s="205">
        <f t="shared" si="111"/>
        <v>1631</v>
      </c>
      <c r="Y331" s="205">
        <f t="shared" si="111"/>
        <v>1615</v>
      </c>
      <c r="Z331" s="205">
        <f t="shared" si="111"/>
        <v>1580</v>
      </c>
      <c r="AA331" s="205">
        <f t="shared" si="111"/>
        <v>1537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2977</v>
      </c>
      <c r="I335" s="318"/>
      <c r="J335" s="319">
        <f>H335/H341</f>
        <v>0.17384956785797712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3886</v>
      </c>
      <c r="U335" s="324"/>
      <c r="V335" s="325">
        <f>T335/T341</f>
        <v>0.16705356375204194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668</v>
      </c>
      <c r="I336" s="318"/>
      <c r="J336" s="319">
        <f>H336/H341</f>
        <v>3.9009577201588416E-2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1144</v>
      </c>
      <c r="U336" s="324"/>
      <c r="V336" s="325">
        <f>T336/T341</f>
        <v>4.9178918407703553E-2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1.1679514132212099E-4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4.7287421545868797E-4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1.2896569512509673E-4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3647</v>
      </c>
      <c r="I339" s="318">
        <f>SUM(H339:H339)</f>
        <v>3647</v>
      </c>
      <c r="J339" s="319">
        <f>H339/H341</f>
        <v>0.21297594020088764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5044</v>
      </c>
      <c r="U339" s="324"/>
      <c r="V339" s="325">
        <f>T339/T341</f>
        <v>0.21683432207032929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13477</v>
      </c>
      <c r="I340" s="318"/>
      <c r="J340" s="319">
        <f>H340/H341</f>
        <v>0.78702405979911239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18218</v>
      </c>
      <c r="U340" s="324"/>
      <c r="V340" s="325">
        <f>T340/T341</f>
        <v>0.78316567792967073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17124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23262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7294</v>
      </c>
      <c r="I342" s="267">
        <f>SUM(I335:I339)</f>
        <v>3647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207">
        <v>44101</v>
      </c>
      <c r="F345" s="207">
        <v>44102</v>
      </c>
      <c r="G345" s="207">
        <v>44103</v>
      </c>
      <c r="H345" s="207">
        <v>44104</v>
      </c>
      <c r="I345" s="207">
        <v>44105</v>
      </c>
      <c r="J345" s="207">
        <v>44106</v>
      </c>
      <c r="K345" s="207">
        <v>44107</v>
      </c>
      <c r="L345" s="207">
        <v>44108</v>
      </c>
      <c r="M345" s="207">
        <v>44109</v>
      </c>
      <c r="N345" s="207">
        <v>44110</v>
      </c>
      <c r="O345" s="207">
        <v>44111</v>
      </c>
      <c r="P345" s="207">
        <v>44112</v>
      </c>
      <c r="Q345" s="207">
        <v>44113</v>
      </c>
      <c r="R345" s="207">
        <v>44114</v>
      </c>
      <c r="S345" s="207">
        <v>44115</v>
      </c>
      <c r="T345" s="207">
        <v>44116</v>
      </c>
      <c r="U345" s="207">
        <v>44117</v>
      </c>
      <c r="V345" s="207">
        <v>44118</v>
      </c>
      <c r="W345" s="207">
        <v>44119</v>
      </c>
      <c r="X345" s="207">
        <v>44120</v>
      </c>
      <c r="Y345" s="207">
        <v>44121</v>
      </c>
      <c r="Z345" s="207">
        <v>44122</v>
      </c>
      <c r="AA345" s="207">
        <v>44123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9">
        <v>4439</v>
      </c>
      <c r="F346" s="209">
        <v>4464</v>
      </c>
      <c r="G346" s="209">
        <v>4468</v>
      </c>
      <c r="H346" s="209">
        <v>4504</v>
      </c>
      <c r="I346" s="209">
        <v>4532</v>
      </c>
      <c r="J346" s="209">
        <v>4555</v>
      </c>
      <c r="K346" s="209">
        <v>4586</v>
      </c>
      <c r="L346" s="209">
        <v>4605</v>
      </c>
      <c r="M346" s="209">
        <v>4629</v>
      </c>
      <c r="N346" s="209">
        <v>4652</v>
      </c>
      <c r="O346" s="209">
        <v>4807</v>
      </c>
      <c r="P346" s="209">
        <v>4835</v>
      </c>
      <c r="Q346" s="209">
        <v>4851</v>
      </c>
      <c r="R346" s="209">
        <v>4860</v>
      </c>
      <c r="S346" s="209">
        <v>4890</v>
      </c>
      <c r="T346" s="209">
        <v>4913</v>
      </c>
      <c r="U346" s="209">
        <v>4932</v>
      </c>
      <c r="V346" s="209">
        <v>4959</v>
      </c>
      <c r="W346" s="209">
        <v>4980</v>
      </c>
      <c r="X346" s="209">
        <v>5001</v>
      </c>
      <c r="Y346" s="209">
        <v>5012</v>
      </c>
      <c r="Z346" s="209">
        <v>5023</v>
      </c>
      <c r="AA346" s="209">
        <v>5044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11">
        <v>15929</v>
      </c>
      <c r="F347" s="211">
        <v>15984</v>
      </c>
      <c r="G347" s="211">
        <v>15992</v>
      </c>
      <c r="H347" s="211">
        <v>16147</v>
      </c>
      <c r="I347" s="211">
        <v>16221</v>
      </c>
      <c r="J347" s="211">
        <v>16314</v>
      </c>
      <c r="K347" s="211">
        <v>16409</v>
      </c>
      <c r="L347" s="211">
        <v>16488</v>
      </c>
      <c r="M347" s="211">
        <v>16554</v>
      </c>
      <c r="N347" s="211">
        <v>16624</v>
      </c>
      <c r="O347" s="211">
        <v>17401</v>
      </c>
      <c r="P347" s="211">
        <v>17615</v>
      </c>
      <c r="Q347" s="211">
        <v>17586</v>
      </c>
      <c r="R347" s="211">
        <v>17652</v>
      </c>
      <c r="S347" s="211">
        <v>17726</v>
      </c>
      <c r="T347" s="211">
        <v>17773</v>
      </c>
      <c r="U347" s="211">
        <v>17820</v>
      </c>
      <c r="V347" s="211">
        <v>17883</v>
      </c>
      <c r="W347" s="211">
        <v>17975</v>
      </c>
      <c r="X347" s="211">
        <v>18035</v>
      </c>
      <c r="Y347" s="211">
        <v>18102</v>
      </c>
      <c r="Z347" s="211">
        <v>18179</v>
      </c>
      <c r="AA347" s="211">
        <v>18218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13">
        <f t="shared" ref="E348:AA348" si="113">SUM(E346:E347)</f>
        <v>20368</v>
      </c>
      <c r="F348" s="213">
        <f t="shared" si="113"/>
        <v>20448</v>
      </c>
      <c r="G348" s="213">
        <f t="shared" si="113"/>
        <v>20460</v>
      </c>
      <c r="H348" s="213">
        <f t="shared" si="113"/>
        <v>20651</v>
      </c>
      <c r="I348" s="213">
        <f t="shared" si="113"/>
        <v>20753</v>
      </c>
      <c r="J348" s="213">
        <f t="shared" si="113"/>
        <v>20869</v>
      </c>
      <c r="K348" s="213">
        <f t="shared" si="113"/>
        <v>20995</v>
      </c>
      <c r="L348" s="213">
        <f t="shared" si="113"/>
        <v>21093</v>
      </c>
      <c r="M348" s="213">
        <f t="shared" si="113"/>
        <v>21183</v>
      </c>
      <c r="N348" s="213">
        <f t="shared" si="113"/>
        <v>21276</v>
      </c>
      <c r="O348" s="213">
        <f t="shared" si="113"/>
        <v>22208</v>
      </c>
      <c r="P348" s="213">
        <f t="shared" si="113"/>
        <v>22450</v>
      </c>
      <c r="Q348" s="213">
        <f t="shared" si="113"/>
        <v>22437</v>
      </c>
      <c r="R348" s="213">
        <f t="shared" si="113"/>
        <v>22512</v>
      </c>
      <c r="S348" s="213">
        <f t="shared" si="113"/>
        <v>22616</v>
      </c>
      <c r="T348" s="213">
        <f t="shared" si="113"/>
        <v>22686</v>
      </c>
      <c r="U348" s="213">
        <f t="shared" si="113"/>
        <v>22752</v>
      </c>
      <c r="V348" s="213">
        <f t="shared" si="113"/>
        <v>22842</v>
      </c>
      <c r="W348" s="213">
        <f t="shared" si="113"/>
        <v>22955</v>
      </c>
      <c r="X348" s="213">
        <f t="shared" si="113"/>
        <v>23036</v>
      </c>
      <c r="Y348" s="213">
        <f t="shared" si="113"/>
        <v>23114</v>
      </c>
      <c r="Z348" s="213">
        <f t="shared" si="113"/>
        <v>23202</v>
      </c>
      <c r="AA348" s="213">
        <f t="shared" si="113"/>
        <v>23262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10156</v>
      </c>
      <c r="L371" s="361"/>
      <c r="M371" s="361"/>
      <c r="N371" s="361"/>
      <c r="O371" s="361"/>
      <c r="P371" s="362">
        <f>K371/K379</f>
        <v>0.59308572763373046</v>
      </c>
      <c r="Q371" s="362"/>
      <c r="R371" s="362"/>
      <c r="S371" s="362">
        <f t="shared" ref="S371:S379" si="114">SUM(P371:R371)</f>
        <v>0.59308572763373046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2097</v>
      </c>
      <c r="L372" s="361"/>
      <c r="M372" s="361"/>
      <c r="N372" s="361"/>
      <c r="O372" s="361"/>
      <c r="P372" s="362">
        <f>K372/K379</f>
        <v>0.12245970567624387</v>
      </c>
      <c r="Q372" s="362"/>
      <c r="R372" s="362"/>
      <c r="S372" s="362">
        <f t="shared" si="114"/>
        <v>0.12245970567624387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1197</v>
      </c>
      <c r="L373" s="361"/>
      <c r="M373" s="361"/>
      <c r="N373" s="361"/>
      <c r="O373" s="361"/>
      <c r="P373" s="362">
        <f>K373/K379</f>
        <v>6.9901892081289413E-2</v>
      </c>
      <c r="Q373" s="362"/>
      <c r="R373" s="362"/>
      <c r="S373" s="362">
        <f t="shared" si="114"/>
        <v>6.9901892081289413E-2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919</v>
      </c>
      <c r="L374" s="361"/>
      <c r="M374" s="361"/>
      <c r="N374" s="361"/>
      <c r="O374" s="361"/>
      <c r="P374" s="362">
        <f>K374/K379</f>
        <v>5.3667367437514601E-2</v>
      </c>
      <c r="Q374" s="362"/>
      <c r="R374" s="362"/>
      <c r="S374" s="362">
        <f t="shared" si="114"/>
        <v>5.3667367437514601E-2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771</v>
      </c>
      <c r="L375" s="361"/>
      <c r="M375" s="361"/>
      <c r="N375" s="361"/>
      <c r="O375" s="361"/>
      <c r="P375" s="362">
        <f>K375/K379</f>
        <v>4.5024526979677647E-2</v>
      </c>
      <c r="Q375" s="362"/>
      <c r="R375" s="362"/>
      <c r="S375" s="362">
        <f t="shared" si="114"/>
        <v>4.5024526979677647E-2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646</v>
      </c>
      <c r="L376" s="361"/>
      <c r="M376" s="361"/>
      <c r="N376" s="361"/>
      <c r="O376" s="361"/>
      <c r="P376" s="362">
        <f>K376/K379</f>
        <v>3.7724830647045085E-2</v>
      </c>
      <c r="Q376" s="362"/>
      <c r="R376" s="362"/>
      <c r="S376" s="362">
        <f t="shared" si="114"/>
        <v>3.7724830647045085E-2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426+203+119+88+86+90</f>
        <v>1012</v>
      </c>
      <c r="L377" s="361"/>
      <c r="M377" s="361"/>
      <c r="N377" s="361"/>
      <c r="O377" s="361"/>
      <c r="P377" s="362">
        <f>K377/K379</f>
        <v>5.9098341508993228E-2</v>
      </c>
      <c r="Q377" s="362"/>
      <c r="R377" s="362"/>
      <c r="S377" s="362">
        <f t="shared" si="114"/>
        <v>5.9098341508993228E-2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17124-16798</f>
        <v>326</v>
      </c>
      <c r="L378" s="361"/>
      <c r="M378" s="361"/>
      <c r="N378" s="361"/>
      <c r="O378" s="361"/>
      <c r="P378" s="362">
        <f>K378/K379</f>
        <v>1.9037608035505724E-2</v>
      </c>
      <c r="Q378" s="362"/>
      <c r="R378" s="362"/>
      <c r="S378" s="362">
        <f t="shared" si="114"/>
        <v>1.9037608035505724E-2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17124</v>
      </c>
      <c r="L379" s="364"/>
      <c r="M379" s="364"/>
      <c r="N379" s="364"/>
      <c r="O379" s="364">
        <f>SUM(K379:N379)</f>
        <v>17124</v>
      </c>
      <c r="P379" s="365">
        <f>SUM(P371:P378)</f>
        <v>0.99999999999999989</v>
      </c>
      <c r="Q379" s="365"/>
      <c r="R379" s="365"/>
      <c r="S379" s="365">
        <f t="shared" si="114"/>
        <v>0.99999999999999989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workbookViewId="0">
      <selection activeCell="AA348" sqref="AA348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44106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>
        <v>1</v>
      </c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20</v>
      </c>
      <c r="G13" s="30">
        <f t="shared" ref="G13:G14" si="0">E13-F13</f>
        <v>0</v>
      </c>
      <c r="H13" s="31">
        <f t="shared" ref="H13:H14" si="1">F13/E13</f>
        <v>1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9</v>
      </c>
      <c r="K14" s="30">
        <f t="shared" si="2"/>
        <v>1</v>
      </c>
      <c r="L14" s="32">
        <f t="shared" si="3"/>
        <v>0.9</v>
      </c>
      <c r="M14" s="40"/>
      <c r="N14" s="37"/>
      <c r="O14" s="35"/>
      <c r="P14" s="31"/>
      <c r="Q14" s="40"/>
      <c r="R14" s="29"/>
      <c r="S14" s="30"/>
      <c r="T14" s="32"/>
      <c r="U14" s="37">
        <v>1</v>
      </c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10</v>
      </c>
      <c r="F16" s="29">
        <v>6</v>
      </c>
      <c r="G16" s="30">
        <f t="shared" ref="G16:G17" si="4">E16-F16</f>
        <v>4</v>
      </c>
      <c r="H16" s="31">
        <f t="shared" ref="H16:H17" si="5">F16/E16</f>
        <v>0.6</v>
      </c>
      <c r="I16" s="30">
        <v>15</v>
      </c>
      <c r="J16" s="29">
        <v>3</v>
      </c>
      <c r="K16" s="30">
        <f t="shared" ref="K16:K17" si="6">I16-J16</f>
        <v>12</v>
      </c>
      <c r="L16" s="32">
        <f t="shared" ref="L16:L17" si="7">J16/I16</f>
        <v>0.2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65</v>
      </c>
      <c r="F17" s="29">
        <v>46</v>
      </c>
      <c r="G17" s="30">
        <f t="shared" si="4"/>
        <v>19</v>
      </c>
      <c r="H17" s="31">
        <f t="shared" si="5"/>
        <v>0.70769230769230773</v>
      </c>
      <c r="I17" s="30">
        <v>70</v>
      </c>
      <c r="J17" s="29">
        <v>28</v>
      </c>
      <c r="K17" s="30">
        <f t="shared" si="6"/>
        <v>42</v>
      </c>
      <c r="L17" s="32">
        <f t="shared" si="7"/>
        <v>0.4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50</v>
      </c>
      <c r="G19" s="30">
        <f>E19-F19</f>
        <v>11</v>
      </c>
      <c r="H19" s="31">
        <f>F19/E19</f>
        <v>0.81967213114754101</v>
      </c>
      <c r="I19" s="30">
        <v>83</v>
      </c>
      <c r="J19" s="29">
        <v>68</v>
      </c>
      <c r="K19" s="30">
        <f>I19-J19</f>
        <v>15</v>
      </c>
      <c r="L19" s="32">
        <f>J19/I19</f>
        <v>0.81927710843373491</v>
      </c>
      <c r="M19" s="40">
        <v>5</v>
      </c>
      <c r="N19" s="37">
        <v>4</v>
      </c>
      <c r="O19" s="35">
        <f t="shared" ref="O19:O20" si="8">M19-N19</f>
        <v>1</v>
      </c>
      <c r="P19" s="31">
        <f t="shared" ref="P19:P20" si="9">N19/M19</f>
        <v>0.8</v>
      </c>
      <c r="Q19" s="40"/>
      <c r="R19" s="29"/>
      <c r="S19" s="30"/>
      <c r="T19" s="32"/>
      <c r="U19" s="37"/>
      <c r="V19" s="37"/>
      <c r="W19" s="37"/>
      <c r="X19" s="38">
        <v>8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7</v>
      </c>
      <c r="S20" s="30">
        <f>Q20-R20</f>
        <v>3</v>
      </c>
      <c r="T20" s="32">
        <f>R20/Q20</f>
        <v>0.7</v>
      </c>
      <c r="U20" s="37">
        <v>3</v>
      </c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1</v>
      </c>
      <c r="K22" s="30">
        <f>I22-J22</f>
        <v>7</v>
      </c>
      <c r="L22" s="32">
        <f>J22/I22</f>
        <v>0.125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27</v>
      </c>
      <c r="G24" s="30">
        <f t="shared" ref="G24:G25" si="10">E24-F24</f>
        <v>6</v>
      </c>
      <c r="H24" s="31">
        <f t="shared" ref="H24:H25" si="11">F24/E24</f>
        <v>0.81818181818181823</v>
      </c>
      <c r="I24" s="30">
        <v>48</v>
      </c>
      <c r="J24" s="29">
        <v>34</v>
      </c>
      <c r="K24" s="30">
        <f t="shared" ref="K24:K25" si="12">I24-J24</f>
        <v>14</v>
      </c>
      <c r="L24" s="32">
        <f t="shared" ref="L24:L25" si="13">J24/I24</f>
        <v>0.70833333333333337</v>
      </c>
      <c r="M24" s="40">
        <v>6</v>
      </c>
      <c r="N24" s="37">
        <v>3</v>
      </c>
      <c r="O24" s="35">
        <f>M24-N24</f>
        <v>3</v>
      </c>
      <c r="P24" s="31">
        <f>N24/M24</f>
        <v>0.5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54</v>
      </c>
      <c r="G25" s="30">
        <f t="shared" si="10"/>
        <v>8</v>
      </c>
      <c r="H25" s="31">
        <f t="shared" si="11"/>
        <v>0.87096774193548387</v>
      </c>
      <c r="I25" s="41">
        <v>90</v>
      </c>
      <c r="J25" s="42">
        <v>89</v>
      </c>
      <c r="K25" s="30">
        <f t="shared" si="12"/>
        <v>1</v>
      </c>
      <c r="L25" s="32">
        <f t="shared" si="13"/>
        <v>0.98888888888888893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22</v>
      </c>
      <c r="F27" s="29">
        <v>20</v>
      </c>
      <c r="G27" s="30">
        <f>E27-F27</f>
        <v>2</v>
      </c>
      <c r="H27" s="31">
        <f>F27/E27</f>
        <v>0.90909090909090906</v>
      </c>
      <c r="I27" s="30">
        <v>20</v>
      </c>
      <c r="J27" s="29">
        <v>11</v>
      </c>
      <c r="K27" s="30">
        <f>I27-J27</f>
        <v>9</v>
      </c>
      <c r="L27" s="32">
        <f>J27/I27</f>
        <v>0.55000000000000004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35</v>
      </c>
      <c r="G29" s="30">
        <f t="shared" ref="G29:G30" si="14">E29-F29</f>
        <v>17</v>
      </c>
      <c r="H29" s="31">
        <f t="shared" ref="H29:H30" si="15">F29/E29</f>
        <v>0.67307692307692313</v>
      </c>
      <c r="I29" s="30">
        <v>32</v>
      </c>
      <c r="J29" s="29">
        <v>8</v>
      </c>
      <c r="K29" s="30">
        <f>I29-J29</f>
        <v>24</v>
      </c>
      <c r="L29" s="32">
        <f>J29/I29</f>
        <v>0.25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2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2</v>
      </c>
      <c r="X33" s="38">
        <v>1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6</v>
      </c>
      <c r="G34" s="30">
        <f t="shared" ref="G34:G35" si="16">E34-F34</f>
        <v>2</v>
      </c>
      <c r="H34" s="31">
        <f t="shared" ref="H34:H35" si="17">F34/E34</f>
        <v>0.75</v>
      </c>
      <c r="I34" s="30">
        <v>10</v>
      </c>
      <c r="J34" s="29">
        <v>9</v>
      </c>
      <c r="K34" s="30">
        <f t="shared" ref="K34:K35" si="18">I34-J34</f>
        <v>1</v>
      </c>
      <c r="L34" s="32">
        <f t="shared" ref="L34:L35" si="19">J34/I34</f>
        <v>0.9</v>
      </c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116</v>
      </c>
      <c r="G35" s="30">
        <f t="shared" si="16"/>
        <v>9</v>
      </c>
      <c r="H35" s="31">
        <f t="shared" si="17"/>
        <v>0.92800000000000005</v>
      </c>
      <c r="I35" s="30">
        <v>212</v>
      </c>
      <c r="J35" s="29">
        <v>55</v>
      </c>
      <c r="K35" s="30">
        <f t="shared" si="18"/>
        <v>157</v>
      </c>
      <c r="L35" s="32">
        <f t="shared" si="19"/>
        <v>0.25943396226415094</v>
      </c>
      <c r="M35" s="40"/>
      <c r="N35" s="37"/>
      <c r="O35" s="35"/>
      <c r="P35" s="31"/>
      <c r="Q35" s="40"/>
      <c r="R35" s="29"/>
      <c r="S35" s="30"/>
      <c r="T35" s="32"/>
      <c r="U35" s="37">
        <v>3</v>
      </c>
      <c r="V35" s="37">
        <v>5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3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>
        <v>1</v>
      </c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3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/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84</v>
      </c>
      <c r="E50" s="39">
        <v>30</v>
      </c>
      <c r="F50" s="29">
        <v>24</v>
      </c>
      <c r="G50" s="30">
        <f>E50-F50</f>
        <v>6</v>
      </c>
      <c r="H50" s="31">
        <f>F50/E50</f>
        <v>0.8</v>
      </c>
      <c r="I50" s="30">
        <v>34</v>
      </c>
      <c r="J50" s="29">
        <v>26</v>
      </c>
      <c r="K50" s="30">
        <f>I50-J50</f>
        <v>8</v>
      </c>
      <c r="L50" s="32">
        <f>J50/I50</f>
        <v>0.76470588235294112</v>
      </c>
      <c r="M50" s="40"/>
      <c r="N50" s="37"/>
      <c r="O50" s="35"/>
      <c r="P50" s="31"/>
      <c r="Q50" s="40"/>
      <c r="R50" s="29"/>
      <c r="S50" s="30"/>
      <c r="T50" s="32"/>
      <c r="U50" s="37">
        <v>1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>
        <v>1</v>
      </c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3</v>
      </c>
      <c r="G65" s="30">
        <f>E65-F65</f>
        <v>1</v>
      </c>
      <c r="H65" s="31">
        <f>F65/E65</f>
        <v>0.75</v>
      </c>
      <c r="I65" s="30">
        <v>4</v>
      </c>
      <c r="J65" s="29">
        <v>3</v>
      </c>
      <c r="K65" s="30">
        <f>I65-J65</f>
        <v>1</v>
      </c>
      <c r="L65" s="32">
        <f>J65/I65</f>
        <v>0.75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5</v>
      </c>
      <c r="G67" s="30">
        <f>E67-F67</f>
        <v>15</v>
      </c>
      <c r="H67" s="31">
        <f>F67/E67</f>
        <v>0.25</v>
      </c>
      <c r="I67" s="30">
        <v>60</v>
      </c>
      <c r="J67" s="29">
        <v>4</v>
      </c>
      <c r="K67" s="30">
        <f>I67-J67</f>
        <v>56</v>
      </c>
      <c r="L67" s="32">
        <f>J67/I67</f>
        <v>6.6666666666666666E-2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2</v>
      </c>
      <c r="G71" s="30">
        <f>E71-F71</f>
        <v>8</v>
      </c>
      <c r="H71" s="31">
        <f>F71/E71</f>
        <v>0.2</v>
      </c>
      <c r="I71" s="30">
        <v>20</v>
      </c>
      <c r="J71" s="29">
        <v>2</v>
      </c>
      <c r="K71" s="30">
        <f>I71-J71</f>
        <v>18</v>
      </c>
      <c r="L71" s="32">
        <f>J71/I71</f>
        <v>0.1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3</v>
      </c>
      <c r="G73" s="30">
        <f t="shared" ref="G73:G74" si="20">E73-F73</f>
        <v>1</v>
      </c>
      <c r="H73" s="31">
        <f t="shared" ref="H73:H74" si="21">F73/E73</f>
        <v>0.75</v>
      </c>
      <c r="I73" s="30">
        <v>8</v>
      </c>
      <c r="J73" s="29">
        <v>2</v>
      </c>
      <c r="K73" s="30">
        <f t="shared" ref="K73:K74" si="22">I73-J73</f>
        <v>6</v>
      </c>
      <c r="L73" s="32">
        <f t="shared" ref="L73:L74" si="23">J73/I73</f>
        <v>0.25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1</v>
      </c>
      <c r="G74" s="30">
        <f t="shared" si="20"/>
        <v>1</v>
      </c>
      <c r="H74" s="31">
        <f t="shared" si="21"/>
        <v>0.5</v>
      </c>
      <c r="I74" s="30">
        <v>4</v>
      </c>
      <c r="J74" s="29">
        <v>1</v>
      </c>
      <c r="K74" s="30">
        <f t="shared" si="22"/>
        <v>3</v>
      </c>
      <c r="L74" s="32">
        <f t="shared" si="23"/>
        <v>0.25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/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11</v>
      </c>
      <c r="G80" s="30">
        <f t="shared" ref="G80:G84" si="24">E80-F80</f>
        <v>9</v>
      </c>
      <c r="H80" s="31">
        <f t="shared" ref="H80:H84" si="25">F80/E80</f>
        <v>0.55000000000000004</v>
      </c>
      <c r="I80" s="30">
        <v>20</v>
      </c>
      <c r="J80" s="29">
        <v>2</v>
      </c>
      <c r="K80" s="30">
        <f t="shared" ref="K80:K84" si="26">I80-J80</f>
        <v>18</v>
      </c>
      <c r="L80" s="32">
        <f t="shared" ref="L80:L84" si="27">J80/I80</f>
        <v>0.1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4</v>
      </c>
      <c r="K81" s="30">
        <f t="shared" si="26"/>
        <v>2</v>
      </c>
      <c r="L81" s="32">
        <f t="shared" si="27"/>
        <v>0.66666666666666663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/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575</v>
      </c>
      <c r="F82" s="45">
        <f>SUM(F10:F81)</f>
        <v>452</v>
      </c>
      <c r="G82" s="45">
        <f t="shared" si="24"/>
        <v>123</v>
      </c>
      <c r="H82" s="10">
        <f t="shared" si="25"/>
        <v>0.7860869565217391</v>
      </c>
      <c r="I82" s="9">
        <f>SUM(I10:I81)</f>
        <v>764</v>
      </c>
      <c r="J82" s="9">
        <f>SUM(J10:J81)</f>
        <v>359</v>
      </c>
      <c r="K82" s="9">
        <f t="shared" si="26"/>
        <v>405</v>
      </c>
      <c r="L82" s="46">
        <f t="shared" si="27"/>
        <v>0.46989528795811519</v>
      </c>
      <c r="M82" s="45">
        <f>SUM(M10:M81)</f>
        <v>16</v>
      </c>
      <c r="N82" s="45">
        <f>SUM(N10:N81)</f>
        <v>12</v>
      </c>
      <c r="O82" s="47">
        <f t="shared" ref="O82:O83" si="30">M82-N82</f>
        <v>4</v>
      </c>
      <c r="P82" s="10">
        <f t="shared" ref="P82:P83" si="31">N82/M82</f>
        <v>0.75</v>
      </c>
      <c r="Q82" s="45">
        <f>SUM(Q10:Q81)</f>
        <v>22</v>
      </c>
      <c r="R82" s="45">
        <f>SUM(R10:R81)</f>
        <v>9</v>
      </c>
      <c r="S82" s="9">
        <f t="shared" si="28"/>
        <v>13</v>
      </c>
      <c r="T82" s="46">
        <f t="shared" si="29"/>
        <v>0.40909090909090912</v>
      </c>
      <c r="U82" s="45">
        <f>SUM(U10:U81)</f>
        <v>10</v>
      </c>
      <c r="V82" s="45">
        <f>SUM(V10:V81)</f>
        <v>27</v>
      </c>
      <c r="W82" s="45">
        <f>SUM(W10:W81)</f>
        <v>2</v>
      </c>
      <c r="X82" s="48">
        <f>SUM(X10:X81)</f>
        <v>9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2</v>
      </c>
      <c r="G83" s="54">
        <f t="shared" si="24"/>
        <v>5</v>
      </c>
      <c r="H83" s="55">
        <f t="shared" si="25"/>
        <v>0.2857142857142857</v>
      </c>
      <c r="I83" s="54">
        <v>7</v>
      </c>
      <c r="J83" s="53">
        <v>3</v>
      </c>
      <c r="K83" s="56">
        <f t="shared" si="26"/>
        <v>4</v>
      </c>
      <c r="L83" s="57">
        <f t="shared" si="27"/>
        <v>0.42857142857142855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15</v>
      </c>
      <c r="J84" s="61">
        <v>1</v>
      </c>
      <c r="K84" s="64">
        <f t="shared" si="26"/>
        <v>14</v>
      </c>
      <c r="L84" s="65">
        <f t="shared" si="27"/>
        <v>6.6666666666666666E-2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7</v>
      </c>
      <c r="G87" s="62">
        <f>E87-F87</f>
        <v>3</v>
      </c>
      <c r="H87" s="63">
        <f>F87/E87</f>
        <v>0.7</v>
      </c>
      <c r="I87" s="62">
        <v>20</v>
      </c>
      <c r="J87" s="61">
        <v>13</v>
      </c>
      <c r="K87" s="64">
        <f>I87-J87</f>
        <v>7</v>
      </c>
      <c r="L87" s="65">
        <f>J87/I87</f>
        <v>0.65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1</v>
      </c>
      <c r="G89" s="62">
        <f>E89-F89</f>
        <v>9</v>
      </c>
      <c r="H89" s="63">
        <f>F89/E89</f>
        <v>0.1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>
        <v>1</v>
      </c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5</v>
      </c>
      <c r="G100" s="62">
        <f>E100-F100</f>
        <v>5</v>
      </c>
      <c r="H100" s="63">
        <f>F100/E100</f>
        <v>0.5</v>
      </c>
      <c r="I100" s="62">
        <v>10</v>
      </c>
      <c r="J100" s="61">
        <v>6</v>
      </c>
      <c r="K100" s="64">
        <f>I100-J100</f>
        <v>4</v>
      </c>
      <c r="L100" s="65">
        <f>J100/I100</f>
        <v>0.6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3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/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3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28</v>
      </c>
      <c r="G106" s="62">
        <f>E106-F106</f>
        <v>2</v>
      </c>
      <c r="H106" s="63">
        <f>F106/E106</f>
        <v>0.93333333333333335</v>
      </c>
      <c r="I106" s="62">
        <v>52</v>
      </c>
      <c r="J106" s="61">
        <v>36</v>
      </c>
      <c r="K106" s="64">
        <f>I106-J106</f>
        <v>16</v>
      </c>
      <c r="L106" s="65">
        <f>J106/I106</f>
        <v>0.69230769230769229</v>
      </c>
      <c r="M106" s="62"/>
      <c r="N106" s="61"/>
      <c r="O106" s="64"/>
      <c r="P106" s="63"/>
      <c r="Q106" s="62"/>
      <c r="R106" s="61"/>
      <c r="S106" s="64"/>
      <c r="T106" s="65"/>
      <c r="U106" s="66">
        <v>9</v>
      </c>
      <c r="V106" s="61">
        <v>19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>
        <v>1</v>
      </c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15</v>
      </c>
      <c r="G109" s="62">
        <f t="shared" ref="G109:G111" si="32">E109-F109</f>
        <v>15</v>
      </c>
      <c r="H109" s="63">
        <f t="shared" ref="H109:H111" si="33">F109/E109</f>
        <v>0.5</v>
      </c>
      <c r="I109" s="62">
        <v>27</v>
      </c>
      <c r="J109" s="61">
        <v>19</v>
      </c>
      <c r="K109" s="64">
        <f t="shared" ref="K109:K111" si="34">I109-J109</f>
        <v>8</v>
      </c>
      <c r="L109" s="65">
        <f t="shared" ref="L109:L111" si="35">J109/I109</f>
        <v>0.70370370370370372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13</v>
      </c>
      <c r="K110" s="64">
        <f t="shared" si="34"/>
        <v>15</v>
      </c>
      <c r="L110" s="65">
        <f t="shared" si="35"/>
        <v>0.4642857142857143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2</v>
      </c>
      <c r="G111" s="62">
        <f t="shared" si="32"/>
        <v>0</v>
      </c>
      <c r="H111" s="63">
        <f t="shared" si="33"/>
        <v>1</v>
      </c>
      <c r="I111" s="62">
        <v>4</v>
      </c>
      <c r="J111" s="61">
        <v>0</v>
      </c>
      <c r="K111" s="64">
        <f t="shared" si="34"/>
        <v>4</v>
      </c>
      <c r="L111" s="65">
        <f t="shared" si="35"/>
        <v>0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>
        <v>1</v>
      </c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>
        <v>1</v>
      </c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1</v>
      </c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/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11</v>
      </c>
      <c r="G128" s="62">
        <f t="shared" ref="G128:G129" si="36">E128-F128</f>
        <v>3</v>
      </c>
      <c r="H128" s="63">
        <f t="shared" ref="H128:H129" si="37">F128/E128</f>
        <v>0.7857142857142857</v>
      </c>
      <c r="I128" s="62">
        <v>14</v>
      </c>
      <c r="J128" s="61">
        <v>2</v>
      </c>
      <c r="K128" s="64">
        <f>I128-J128</f>
        <v>12</v>
      </c>
      <c r="L128" s="65">
        <f>J128/I128</f>
        <v>0.14285714285714285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10</v>
      </c>
      <c r="G129" s="62">
        <f t="shared" si="36"/>
        <v>14</v>
      </c>
      <c r="H129" s="63">
        <f t="shared" si="37"/>
        <v>0.41666666666666669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>
        <v>2</v>
      </c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92</v>
      </c>
      <c r="G137" s="70">
        <f t="shared" ref="G137:G138" si="38">E137-F137</f>
        <v>64</v>
      </c>
      <c r="H137" s="71">
        <f t="shared" ref="H137:H138" si="39">F137/E137</f>
        <v>0.58974358974358976</v>
      </c>
      <c r="I137" s="70">
        <f>SUM(I83:I136)</f>
        <v>184</v>
      </c>
      <c r="J137" s="70">
        <f>SUM(J83:J136)</f>
        <v>93</v>
      </c>
      <c r="K137" s="72">
        <f t="shared" ref="K137:K138" si="40">I137-J137</f>
        <v>91</v>
      </c>
      <c r="L137" s="73">
        <f t="shared" ref="L137:L138" si="41">J137/I137</f>
        <v>0.50543478260869568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14</v>
      </c>
      <c r="V137" s="70">
        <f>SUM(V83:V136)</f>
        <v>40</v>
      </c>
      <c r="W137" s="70">
        <f>SUM(W83:W136)</f>
        <v>0</v>
      </c>
      <c r="X137" s="74">
        <f>SUM(X83:X136)</f>
        <v>3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9</v>
      </c>
      <c r="G138" s="78">
        <f t="shared" si="38"/>
        <v>6</v>
      </c>
      <c r="H138" s="79">
        <f t="shared" si="39"/>
        <v>0.6</v>
      </c>
      <c r="I138" s="78">
        <v>10</v>
      </c>
      <c r="J138" s="77">
        <v>5</v>
      </c>
      <c r="K138" s="80">
        <f t="shared" si="40"/>
        <v>5</v>
      </c>
      <c r="L138" s="81">
        <f t="shared" si="41"/>
        <v>0.5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/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3</v>
      </c>
      <c r="K141" s="89">
        <f>I141-J141</f>
        <v>2</v>
      </c>
      <c r="L141" s="90">
        <f>J141/I141</f>
        <v>0.6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>
        <v>1</v>
      </c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1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6</v>
      </c>
      <c r="K147" s="89">
        <f t="shared" ref="K147:K148" si="44">I147-J147</f>
        <v>4</v>
      </c>
      <c r="L147" s="90">
        <f t="shared" ref="L147:L148" si="45">J147/I147</f>
        <v>0.6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0</v>
      </c>
      <c r="K148" s="89">
        <f t="shared" si="44"/>
        <v>5</v>
      </c>
      <c r="L148" s="90">
        <f t="shared" si="45"/>
        <v>0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>
        <v>1</v>
      </c>
      <c r="V149" s="83"/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>
        <v>1</v>
      </c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0</v>
      </c>
      <c r="G157" s="87">
        <f t="shared" ref="G157:G158" si="46">E157-F157</f>
        <v>6</v>
      </c>
      <c r="H157" s="88">
        <f t="shared" ref="H157:H158" si="47">F157/E157</f>
        <v>0</v>
      </c>
      <c r="I157" s="87">
        <v>6</v>
      </c>
      <c r="J157" s="83">
        <v>3</v>
      </c>
      <c r="K157" s="89">
        <f t="shared" ref="K157:K158" si="48">I157-J157</f>
        <v>3</v>
      </c>
      <c r="L157" s="90">
        <f t="shared" ref="L157:L158" si="49">J157/I157</f>
        <v>0.5</v>
      </c>
      <c r="M157" s="87"/>
      <c r="N157" s="83"/>
      <c r="O157" s="89"/>
      <c r="P157" s="88"/>
      <c r="Q157" s="87"/>
      <c r="R157" s="83"/>
      <c r="S157" s="89"/>
      <c r="T157" s="90"/>
      <c r="U157" s="82"/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4</v>
      </c>
      <c r="K158" s="89">
        <f t="shared" si="48"/>
        <v>6</v>
      </c>
      <c r="L158" s="90">
        <f t="shared" si="49"/>
        <v>0.4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>
        <v>1</v>
      </c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>
        <v>1</v>
      </c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5</v>
      </c>
      <c r="G170" s="87">
        <f t="shared" ref="G170:G173" si="50">E170-F170</f>
        <v>5</v>
      </c>
      <c r="H170" s="88">
        <f t="shared" ref="H170:H173" si="51">F170/E170</f>
        <v>0.5</v>
      </c>
      <c r="I170" s="87">
        <v>5</v>
      </c>
      <c r="J170" s="83">
        <v>0</v>
      </c>
      <c r="K170" s="89">
        <f t="shared" ref="K170:K172" si="52">I170-J170</f>
        <v>5</v>
      </c>
      <c r="L170" s="90">
        <f t="shared" ref="L170:L172" si="53">J170/I170</f>
        <v>0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>
        <v>3</v>
      </c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14</v>
      </c>
      <c r="G171" s="87">
        <f t="shared" si="50"/>
        <v>11</v>
      </c>
      <c r="H171" s="88">
        <f t="shared" si="51"/>
        <v>0.56000000000000005</v>
      </c>
      <c r="I171" s="87">
        <v>20</v>
      </c>
      <c r="J171" s="83">
        <v>5</v>
      </c>
      <c r="K171" s="89">
        <f t="shared" si="52"/>
        <v>15</v>
      </c>
      <c r="L171" s="90">
        <f t="shared" si="53"/>
        <v>0.25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10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9</v>
      </c>
      <c r="G172" s="87">
        <f t="shared" si="50"/>
        <v>1</v>
      </c>
      <c r="H172" s="88">
        <f t="shared" si="51"/>
        <v>0.9</v>
      </c>
      <c r="I172" s="87">
        <v>10</v>
      </c>
      <c r="J172" s="83">
        <v>4</v>
      </c>
      <c r="K172" s="89">
        <f t="shared" si="52"/>
        <v>6</v>
      </c>
      <c r="L172" s="90">
        <f t="shared" si="53"/>
        <v>0.4</v>
      </c>
      <c r="M172" s="87">
        <v>9</v>
      </c>
      <c r="N172" s="83">
        <v>1</v>
      </c>
      <c r="O172" s="89">
        <f>M172-N172</f>
        <v>8</v>
      </c>
      <c r="P172" s="88">
        <f>N172/M172</f>
        <v>0.1111111111111111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>
        <v>1</v>
      </c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4</v>
      </c>
      <c r="G173" s="87">
        <f t="shared" si="50"/>
        <v>6</v>
      </c>
      <c r="H173" s="88">
        <f t="shared" si="51"/>
        <v>0.4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1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9</v>
      </c>
      <c r="G176" s="87">
        <f>E176-F176</f>
        <v>11</v>
      </c>
      <c r="H176" s="88">
        <f>F176/E176</f>
        <v>0.45</v>
      </c>
      <c r="I176" s="87">
        <v>20</v>
      </c>
      <c r="J176" s="83">
        <v>11</v>
      </c>
      <c r="K176" s="89">
        <f>I176-J176</f>
        <v>9</v>
      </c>
      <c r="L176" s="90">
        <f>J176/I176</f>
        <v>0.55000000000000004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6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7</v>
      </c>
      <c r="G179" s="87">
        <f>E179-F179</f>
        <v>5</v>
      </c>
      <c r="H179" s="88">
        <f>F179/E179</f>
        <v>0.58333333333333337</v>
      </c>
      <c r="I179" s="87">
        <v>12</v>
      </c>
      <c r="J179" s="83">
        <v>5</v>
      </c>
      <c r="K179" s="89">
        <f>I179-J179</f>
        <v>7</v>
      </c>
      <c r="L179" s="90">
        <f>J179/I179</f>
        <v>0.41666666666666669</v>
      </c>
      <c r="M179" s="87">
        <v>2</v>
      </c>
      <c r="N179" s="83">
        <v>1</v>
      </c>
      <c r="O179" s="89">
        <f>M179-N179</f>
        <v>1</v>
      </c>
      <c r="P179" s="88">
        <f>N179/M179</f>
        <v>0.5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1</v>
      </c>
      <c r="V179" s="83">
        <v>4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67</v>
      </c>
      <c r="G181" s="45">
        <f t="shared" ref="G181:G182" si="54">E181-F181</f>
        <v>81</v>
      </c>
      <c r="H181" s="10">
        <f t="shared" ref="H181:H182" si="55">F181/E181</f>
        <v>0.45270270270270269</v>
      </c>
      <c r="I181" s="45">
        <f>SUM(I138:I180)</f>
        <v>113</v>
      </c>
      <c r="J181" s="45">
        <f>SUM(J138:J180)</f>
        <v>46</v>
      </c>
      <c r="K181" s="9">
        <f t="shared" ref="K181:K182" si="56">I181-J181</f>
        <v>67</v>
      </c>
      <c r="L181" s="46">
        <f t="shared" ref="L181:L182" si="57">J181/I181</f>
        <v>0.40707964601769914</v>
      </c>
      <c r="M181" s="45">
        <f>SUM(M138:M180)</f>
        <v>11</v>
      </c>
      <c r="N181" s="45">
        <f>SUM(N138:N180)</f>
        <v>2</v>
      </c>
      <c r="O181" s="9">
        <f>M181-N181</f>
        <v>9</v>
      </c>
      <c r="P181" s="10">
        <f>N181/M181</f>
        <v>0.18181818181818182</v>
      </c>
      <c r="Q181" s="45">
        <f>SUM(Q138:Q180)</f>
        <v>20</v>
      </c>
      <c r="R181" s="45">
        <f>SUM(R138:R180)</f>
        <v>1</v>
      </c>
      <c r="S181" s="9">
        <f>Q181-R181</f>
        <v>19</v>
      </c>
      <c r="T181" s="46">
        <f>R181/Q181</f>
        <v>0.05</v>
      </c>
      <c r="U181" s="44">
        <f>SUM(U138:U180)</f>
        <v>6</v>
      </c>
      <c r="V181" s="45">
        <f>SUM(V138:V180)</f>
        <v>31</v>
      </c>
      <c r="W181" s="45">
        <f>SUM(W138:W180)</f>
        <v>2</v>
      </c>
      <c r="X181" s="48">
        <f>SUM(X138:X180)</f>
        <v>2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11</v>
      </c>
      <c r="G182" s="96">
        <f t="shared" si="54"/>
        <v>19</v>
      </c>
      <c r="H182" s="97">
        <f t="shared" si="55"/>
        <v>0.36666666666666664</v>
      </c>
      <c r="I182" s="96">
        <v>40</v>
      </c>
      <c r="J182" s="95">
        <v>6</v>
      </c>
      <c r="K182" s="98">
        <f t="shared" si="56"/>
        <v>34</v>
      </c>
      <c r="L182" s="99">
        <f t="shared" si="57"/>
        <v>0.15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100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7</v>
      </c>
      <c r="G186" s="100">
        <f>E186-F186</f>
        <v>6</v>
      </c>
      <c r="H186" s="103">
        <f>F186/E186</f>
        <v>0.53846153846153844</v>
      </c>
      <c r="I186" s="100">
        <v>20</v>
      </c>
      <c r="J186" s="101">
        <v>10</v>
      </c>
      <c r="K186" s="102">
        <f>I186-J186</f>
        <v>10</v>
      </c>
      <c r="L186" s="104">
        <f>J186/I186</f>
        <v>0.5</v>
      </c>
      <c r="M186" s="100"/>
      <c r="N186" s="101"/>
      <c r="O186" s="102"/>
      <c r="P186" s="103"/>
      <c r="Q186" s="100"/>
      <c r="R186" s="101"/>
      <c r="S186" s="102"/>
      <c r="T186" s="104"/>
      <c r="U186" s="101">
        <v>1</v>
      </c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3</v>
      </c>
      <c r="S187" s="102">
        <f>Q187-R187</f>
        <v>11</v>
      </c>
      <c r="T187" s="104">
        <f>R187/Q187</f>
        <v>0.21428571428571427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15</v>
      </c>
      <c r="G191" s="100">
        <f t="shared" ref="G191:G192" si="58">E191-F191</f>
        <v>35</v>
      </c>
      <c r="H191" s="103">
        <f t="shared" ref="H191:H192" si="59">F191/E191</f>
        <v>0.3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45</v>
      </c>
      <c r="G192" s="100">
        <f t="shared" si="58"/>
        <v>21</v>
      </c>
      <c r="H192" s="103">
        <f t="shared" si="59"/>
        <v>0.68181818181818177</v>
      </c>
      <c r="I192" s="100">
        <v>96</v>
      </c>
      <c r="J192" s="101">
        <v>60</v>
      </c>
      <c r="K192" s="102">
        <f>I192-J192</f>
        <v>36</v>
      </c>
      <c r="L192" s="104">
        <f>J192/I192</f>
        <v>0.625</v>
      </c>
      <c r="M192" s="100">
        <v>14</v>
      </c>
      <c r="N192" s="101">
        <v>2</v>
      </c>
      <c r="O192" s="102">
        <f>M192-N192</f>
        <v>12</v>
      </c>
      <c r="P192" s="103">
        <f>N192/M192</f>
        <v>0.14285714285714285</v>
      </c>
      <c r="Q192" s="100"/>
      <c r="R192" s="101"/>
      <c r="S192" s="102"/>
      <c r="T192" s="104"/>
      <c r="U192" s="101">
        <v>11</v>
      </c>
      <c r="V192" s="101">
        <v>26</v>
      </c>
      <c r="W192" s="101"/>
      <c r="X192" s="105">
        <v>1</v>
      </c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3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4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10</v>
      </c>
      <c r="G216" s="100">
        <f>E216-F216</f>
        <v>0</v>
      </c>
      <c r="H216" s="103">
        <f>F216/E216</f>
        <v>1</v>
      </c>
      <c r="I216" s="100">
        <v>10</v>
      </c>
      <c r="J216" s="101">
        <v>10</v>
      </c>
      <c r="K216" s="102">
        <f>I216-J216</f>
        <v>0</v>
      </c>
      <c r="L216" s="104">
        <f>J216/I216</f>
        <v>1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>
        <v>1</v>
      </c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0</v>
      </c>
      <c r="G218" s="100">
        <f>E218-F218</f>
        <v>1</v>
      </c>
      <c r="H218" s="103">
        <f>F218/E218</f>
        <v>0</v>
      </c>
      <c r="I218" s="100">
        <v>10</v>
      </c>
      <c r="J218" s="101">
        <v>5</v>
      </c>
      <c r="K218" s="102">
        <f>I218-J218</f>
        <v>5</v>
      </c>
      <c r="L218" s="104">
        <f>J218/I218</f>
        <v>0.5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2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6</v>
      </c>
      <c r="G226" s="100">
        <f>E226-F226</f>
        <v>4</v>
      </c>
      <c r="H226" s="103">
        <f>F226/E226</f>
        <v>0.6</v>
      </c>
      <c r="I226" s="100">
        <v>9</v>
      </c>
      <c r="J226" s="101">
        <v>7</v>
      </c>
      <c r="K226" s="102">
        <f>I226-J226</f>
        <v>2</v>
      </c>
      <c r="L226" s="104">
        <f>J226/I226</f>
        <v>0.77777777777777779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>
        <v>1</v>
      </c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6</v>
      </c>
      <c r="G235" s="100">
        <f t="shared" ref="G235:G237" si="60">E235-F235</f>
        <v>14</v>
      </c>
      <c r="H235" s="103">
        <f t="shared" ref="H235:H237" si="61">F235/E235</f>
        <v>0.3</v>
      </c>
      <c r="I235" s="100">
        <v>60</v>
      </c>
      <c r="J235" s="101">
        <v>7</v>
      </c>
      <c r="K235" s="102">
        <f t="shared" ref="K235:K237" si="62">I235-J235</f>
        <v>53</v>
      </c>
      <c r="L235" s="104">
        <f t="shared" ref="L235:L237" si="63">J235/I235</f>
        <v>0.11666666666666667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1</v>
      </c>
      <c r="G236" s="100">
        <f t="shared" si="60"/>
        <v>3</v>
      </c>
      <c r="H236" s="103">
        <f t="shared" si="61"/>
        <v>0.25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1</v>
      </c>
      <c r="K237" s="102">
        <f t="shared" si="62"/>
        <v>3</v>
      </c>
      <c r="L237" s="104">
        <f t="shared" si="63"/>
        <v>0.25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101</v>
      </c>
      <c r="G243" s="45">
        <f>E243-F243</f>
        <v>105</v>
      </c>
      <c r="H243" s="10">
        <f t="shared" ref="H243:H244" si="64">F243/E243</f>
        <v>0.49029126213592233</v>
      </c>
      <c r="I243" s="45">
        <f>SUM(I182:I242)</f>
        <v>263</v>
      </c>
      <c r="J243" s="45">
        <f>SUM(J182:J242)</f>
        <v>106</v>
      </c>
      <c r="K243" s="45">
        <f>I243-J243</f>
        <v>157</v>
      </c>
      <c r="L243" s="46">
        <f t="shared" ref="L243:L244" si="65">J243/I243</f>
        <v>0.40304182509505704</v>
      </c>
      <c r="M243" s="45">
        <f>SUM(M182:M242)</f>
        <v>15</v>
      </c>
      <c r="N243" s="45">
        <f>SUM(N182:N242)</f>
        <v>2</v>
      </c>
      <c r="O243" s="45">
        <f>M243-N243</f>
        <v>13</v>
      </c>
      <c r="P243" s="10">
        <f t="shared" ref="P243:P244" si="66">N243/M243</f>
        <v>0.13333333333333333</v>
      </c>
      <c r="Q243" s="45">
        <f>SUM(Q182:Q242)</f>
        <v>14</v>
      </c>
      <c r="R243" s="45">
        <f>SUM(R182:R242)</f>
        <v>3</v>
      </c>
      <c r="S243" s="45">
        <f>Q243-R243</f>
        <v>11</v>
      </c>
      <c r="T243" s="46">
        <f t="shared" ref="T243:T244" si="67">R243/Q243</f>
        <v>0.21428571428571427</v>
      </c>
      <c r="U243" s="45">
        <f>SUM(U182:U242)</f>
        <v>15</v>
      </c>
      <c r="V243" s="45">
        <f>SUM(V182:V242)</f>
        <v>147</v>
      </c>
      <c r="W243" s="45">
        <f>SUM(W182:W242)</f>
        <v>0</v>
      </c>
      <c r="X243" s="48">
        <f>SUM(X182:X242)</f>
        <v>1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1085</v>
      </c>
      <c r="F244" s="108">
        <f>F82+F137+F181+F243</f>
        <v>712</v>
      </c>
      <c r="G244" s="108">
        <f>G82+G137+G181+G243</f>
        <v>373</v>
      </c>
      <c r="H244" s="109">
        <f t="shared" si="64"/>
        <v>0.65622119815668201</v>
      </c>
      <c r="I244" s="108">
        <f>I82+I137+I181+I243</f>
        <v>1324</v>
      </c>
      <c r="J244" s="108">
        <f>J82+J137+J181+J243</f>
        <v>604</v>
      </c>
      <c r="K244" s="108">
        <f>K82+K137+K181+K243</f>
        <v>720</v>
      </c>
      <c r="L244" s="110">
        <f t="shared" si="65"/>
        <v>0.45619335347432022</v>
      </c>
      <c r="M244" s="108">
        <f>M82+M137+M181+M243</f>
        <v>44</v>
      </c>
      <c r="N244" s="108">
        <f>N82+N137+N181+N243</f>
        <v>17</v>
      </c>
      <c r="O244" s="108">
        <f>O82+O137+O181+O243</f>
        <v>27</v>
      </c>
      <c r="P244" s="109">
        <f t="shared" si="66"/>
        <v>0.38636363636363635</v>
      </c>
      <c r="Q244" s="108">
        <f>Q82+Q137+Q181+Q243</f>
        <v>59</v>
      </c>
      <c r="R244" s="108">
        <f>R82+R137+R181+R243</f>
        <v>13</v>
      </c>
      <c r="S244" s="108">
        <f>S82+S137+S181+S243</f>
        <v>46</v>
      </c>
      <c r="T244" s="110">
        <f t="shared" si="67"/>
        <v>0.22033898305084745</v>
      </c>
      <c r="U244" s="107">
        <f>U82+U137+U181+U243</f>
        <v>45</v>
      </c>
      <c r="V244" s="108">
        <f>V82+V137+V181+V243</f>
        <v>245</v>
      </c>
      <c r="W244" s="108">
        <f>W82+W137+W181+W243</f>
        <v>4</v>
      </c>
      <c r="X244" s="111">
        <f>X82+X137+X181+X243</f>
        <v>15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485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575</v>
      </c>
      <c r="F256" s="117">
        <f>F82</f>
        <v>452</v>
      </c>
      <c r="G256" s="116">
        <f>G82</f>
        <v>123</v>
      </c>
      <c r="H256" s="118">
        <f t="shared" ref="H256:H257" si="68">F256/E256</f>
        <v>0.7860869565217391</v>
      </c>
      <c r="I256" s="116">
        <f t="shared" ref="I256:O256" si="69">(I82)</f>
        <v>764</v>
      </c>
      <c r="J256" s="117">
        <f t="shared" si="69"/>
        <v>359</v>
      </c>
      <c r="K256" s="116">
        <f t="shared" si="69"/>
        <v>405</v>
      </c>
      <c r="L256" s="118">
        <f t="shared" si="69"/>
        <v>0.46989528795811519</v>
      </c>
      <c r="M256" s="116">
        <f t="shared" si="69"/>
        <v>16</v>
      </c>
      <c r="N256" s="117">
        <f t="shared" si="69"/>
        <v>12</v>
      </c>
      <c r="O256" s="116">
        <f t="shared" si="69"/>
        <v>4</v>
      </c>
      <c r="P256" s="118">
        <f t="shared" ref="P256:X256" si="70">P82</f>
        <v>0.75</v>
      </c>
      <c r="Q256" s="116">
        <f t="shared" si="70"/>
        <v>22</v>
      </c>
      <c r="R256" s="117">
        <f t="shared" si="70"/>
        <v>9</v>
      </c>
      <c r="S256" s="116">
        <f t="shared" si="70"/>
        <v>13</v>
      </c>
      <c r="T256" s="118">
        <f t="shared" si="70"/>
        <v>0.40909090909090912</v>
      </c>
      <c r="U256" s="119">
        <f t="shared" si="70"/>
        <v>10</v>
      </c>
      <c r="V256" s="119">
        <f t="shared" si="70"/>
        <v>27</v>
      </c>
      <c r="W256" s="119">
        <f t="shared" si="70"/>
        <v>2</v>
      </c>
      <c r="X256" s="120">
        <f t="shared" si="70"/>
        <v>9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92</v>
      </c>
      <c r="G257" s="121">
        <f>G137</f>
        <v>64</v>
      </c>
      <c r="H257" s="123">
        <f t="shared" si="68"/>
        <v>0.58974358974358976</v>
      </c>
      <c r="I257" s="121">
        <f>I137</f>
        <v>184</v>
      </c>
      <c r="J257" s="122">
        <f>J137</f>
        <v>93</v>
      </c>
      <c r="K257" s="121">
        <f>K137</f>
        <v>91</v>
      </c>
      <c r="L257" s="123">
        <f>L137</f>
        <v>0.50543478260869568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14</v>
      </c>
      <c r="V257" s="122">
        <f t="shared" si="71"/>
        <v>40</v>
      </c>
      <c r="W257" s="122">
        <f t="shared" si="71"/>
        <v>0</v>
      </c>
      <c r="X257" s="124">
        <f t="shared" si="71"/>
        <v>3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67</v>
      </c>
      <c r="G258" s="125">
        <f t="shared" si="72"/>
        <v>81</v>
      </c>
      <c r="H258" s="127">
        <f t="shared" si="72"/>
        <v>0.45270270270270269</v>
      </c>
      <c r="I258" s="125">
        <f t="shared" si="72"/>
        <v>113</v>
      </c>
      <c r="J258" s="126">
        <f t="shared" si="72"/>
        <v>46</v>
      </c>
      <c r="K258" s="125">
        <f t="shared" si="72"/>
        <v>67</v>
      </c>
      <c r="L258" s="127">
        <f t="shared" si="72"/>
        <v>0.40707964601769914</v>
      </c>
      <c r="M258" s="125">
        <f t="shared" si="72"/>
        <v>11</v>
      </c>
      <c r="N258" s="126">
        <f t="shared" si="72"/>
        <v>2</v>
      </c>
      <c r="O258" s="125">
        <f t="shared" si="72"/>
        <v>9</v>
      </c>
      <c r="P258" s="127">
        <f t="shared" si="72"/>
        <v>0.18181818181818182</v>
      </c>
      <c r="Q258" s="125">
        <f t="shared" si="72"/>
        <v>20</v>
      </c>
      <c r="R258" s="126">
        <f t="shared" si="72"/>
        <v>1</v>
      </c>
      <c r="S258" s="125">
        <f t="shared" si="72"/>
        <v>19</v>
      </c>
      <c r="T258" s="127">
        <f t="shared" si="72"/>
        <v>0.05</v>
      </c>
      <c r="U258" s="128">
        <f t="shared" si="72"/>
        <v>6</v>
      </c>
      <c r="V258" s="128">
        <f t="shared" si="72"/>
        <v>31</v>
      </c>
      <c r="W258" s="128">
        <f t="shared" si="72"/>
        <v>2</v>
      </c>
      <c r="X258" s="129">
        <f t="shared" si="72"/>
        <v>2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101</v>
      </c>
      <c r="G259" s="130">
        <f t="shared" ref="G259:G260" si="75">G243</f>
        <v>105</v>
      </c>
      <c r="H259" s="132">
        <f t="shared" ref="H259:H260" si="76">H243</f>
        <v>0.49029126213592233</v>
      </c>
      <c r="I259" s="130">
        <f t="shared" ref="I259:I260" si="77">I243</f>
        <v>263</v>
      </c>
      <c r="J259" s="131">
        <f t="shared" ref="J259:J260" si="78">J243</f>
        <v>106</v>
      </c>
      <c r="K259" s="130">
        <f t="shared" ref="K259:K260" si="79">K243</f>
        <v>157</v>
      </c>
      <c r="L259" s="132">
        <f t="shared" ref="L259:L260" si="80">L243</f>
        <v>0.40304182509505704</v>
      </c>
      <c r="M259" s="130">
        <f t="shared" ref="M259:M260" si="81">M243</f>
        <v>15</v>
      </c>
      <c r="N259" s="131">
        <f t="shared" ref="N259:N260" si="82">N243</f>
        <v>2</v>
      </c>
      <c r="O259" s="130">
        <f t="shared" ref="O259:O260" si="83">O243</f>
        <v>13</v>
      </c>
      <c r="P259" s="132">
        <f t="shared" ref="P259:P260" si="84">P243</f>
        <v>0.13333333333333333</v>
      </c>
      <c r="Q259" s="130">
        <f t="shared" ref="Q259:Q260" si="85">Q243</f>
        <v>14</v>
      </c>
      <c r="R259" s="131">
        <f t="shared" ref="R259:R260" si="86">R243</f>
        <v>3</v>
      </c>
      <c r="S259" s="130">
        <f t="shared" ref="S259:S260" si="87">S243</f>
        <v>11</v>
      </c>
      <c r="T259" s="132">
        <f t="shared" ref="T259:T260" si="88">T243</f>
        <v>0.21428571428571427</v>
      </c>
      <c r="U259" s="131">
        <f t="shared" ref="U259:U260" si="89">U243</f>
        <v>15</v>
      </c>
      <c r="V259" s="131">
        <f t="shared" ref="V259:V260" si="90">V243</f>
        <v>147</v>
      </c>
      <c r="W259" s="131">
        <f t="shared" ref="W259:W260" si="91">W243</f>
        <v>0</v>
      </c>
      <c r="X259" s="133">
        <f t="shared" ref="X259:X260" si="92">X243</f>
        <v>1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1085</v>
      </c>
      <c r="F260" s="134">
        <f t="shared" si="74"/>
        <v>712</v>
      </c>
      <c r="G260" s="134">
        <f t="shared" si="75"/>
        <v>373</v>
      </c>
      <c r="H260" s="135">
        <f t="shared" si="76"/>
        <v>0.65622119815668201</v>
      </c>
      <c r="I260" s="134">
        <f t="shared" si="77"/>
        <v>1324</v>
      </c>
      <c r="J260" s="134">
        <f t="shared" si="78"/>
        <v>604</v>
      </c>
      <c r="K260" s="134">
        <f t="shared" si="79"/>
        <v>720</v>
      </c>
      <c r="L260" s="135">
        <f t="shared" si="80"/>
        <v>0.45619335347432022</v>
      </c>
      <c r="M260" s="134">
        <f t="shared" si="81"/>
        <v>44</v>
      </c>
      <c r="N260" s="134">
        <f t="shared" si="82"/>
        <v>17</v>
      </c>
      <c r="O260" s="134">
        <f t="shared" si="83"/>
        <v>27</v>
      </c>
      <c r="P260" s="135">
        <f t="shared" si="84"/>
        <v>0.38636363636363635</v>
      </c>
      <c r="Q260" s="134">
        <f t="shared" si="85"/>
        <v>59</v>
      </c>
      <c r="R260" s="134">
        <f t="shared" si="86"/>
        <v>13</v>
      </c>
      <c r="S260" s="134">
        <f t="shared" si="87"/>
        <v>46</v>
      </c>
      <c r="T260" s="135">
        <f t="shared" si="88"/>
        <v>0.22033898305084745</v>
      </c>
      <c r="U260" s="134">
        <f t="shared" si="89"/>
        <v>45</v>
      </c>
      <c r="V260" s="134">
        <f t="shared" si="90"/>
        <v>245</v>
      </c>
      <c r="W260" s="134">
        <f t="shared" si="91"/>
        <v>4</v>
      </c>
      <c r="X260" s="136">
        <f t="shared" si="92"/>
        <v>15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591</v>
      </c>
      <c r="F268" s="117">
        <f t="shared" ref="F268:F272" si="94">F256+N256</f>
        <v>464</v>
      </c>
      <c r="G268" s="116">
        <f t="shared" ref="G268:G272" si="95">G256+O256</f>
        <v>127</v>
      </c>
      <c r="H268" s="118">
        <f t="shared" ref="H268:H272" si="96">F268/E268</f>
        <v>0.78510998307952617</v>
      </c>
      <c r="I268" s="116">
        <f t="shared" ref="I268:I272" si="97">I256+Q256</f>
        <v>786</v>
      </c>
      <c r="J268" s="117">
        <f t="shared" ref="J268:J272" si="98">J256+R256</f>
        <v>368</v>
      </c>
      <c r="K268" s="116">
        <f t="shared" ref="K268:K272" si="99">K256+S256</f>
        <v>418</v>
      </c>
      <c r="L268" s="137">
        <f t="shared" ref="L268:L272" si="100">J268/I268</f>
        <v>0.4681933842239186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93</v>
      </c>
      <c r="G269" s="138">
        <f t="shared" si="95"/>
        <v>65</v>
      </c>
      <c r="H269" s="140">
        <f t="shared" si="96"/>
        <v>0.58860759493670889</v>
      </c>
      <c r="I269" s="138">
        <f t="shared" si="97"/>
        <v>187</v>
      </c>
      <c r="J269" s="139">
        <f t="shared" si="98"/>
        <v>93</v>
      </c>
      <c r="K269" s="138">
        <f t="shared" si="99"/>
        <v>94</v>
      </c>
      <c r="L269" s="141">
        <f t="shared" si="100"/>
        <v>0.49732620320855614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69</v>
      </c>
      <c r="G270" s="125">
        <f t="shared" si="95"/>
        <v>90</v>
      </c>
      <c r="H270" s="127">
        <f t="shared" si="96"/>
        <v>0.43396226415094341</v>
      </c>
      <c r="I270" s="125">
        <f t="shared" si="97"/>
        <v>133</v>
      </c>
      <c r="J270" s="126">
        <f t="shared" si="98"/>
        <v>47</v>
      </c>
      <c r="K270" s="125">
        <f t="shared" si="99"/>
        <v>86</v>
      </c>
      <c r="L270" s="142">
        <f t="shared" si="100"/>
        <v>0.35338345864661652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103</v>
      </c>
      <c r="G271" s="130">
        <f t="shared" si="95"/>
        <v>118</v>
      </c>
      <c r="H271" s="132">
        <f t="shared" si="96"/>
        <v>0.4660633484162896</v>
      </c>
      <c r="I271" s="130">
        <f t="shared" si="97"/>
        <v>277</v>
      </c>
      <c r="J271" s="131">
        <f t="shared" si="98"/>
        <v>109</v>
      </c>
      <c r="K271" s="130">
        <f t="shared" si="99"/>
        <v>168</v>
      </c>
      <c r="L271" s="143">
        <f t="shared" si="100"/>
        <v>0.39350180505415161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1129</v>
      </c>
      <c r="F272" s="134">
        <f t="shared" si="94"/>
        <v>729</v>
      </c>
      <c r="G272" s="144">
        <f t="shared" si="95"/>
        <v>400</v>
      </c>
      <c r="H272" s="145">
        <f t="shared" si="96"/>
        <v>0.64570416297608502</v>
      </c>
      <c r="I272" s="144">
        <f t="shared" si="97"/>
        <v>1383</v>
      </c>
      <c r="J272" s="134">
        <f t="shared" si="98"/>
        <v>617</v>
      </c>
      <c r="K272" s="144">
        <f t="shared" si="99"/>
        <v>766</v>
      </c>
      <c r="L272" s="146">
        <f t="shared" si="100"/>
        <v>0.44613159797541574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44084</v>
      </c>
      <c r="F278" s="149">
        <v>44085</v>
      </c>
      <c r="G278" s="149">
        <v>44086</v>
      </c>
      <c r="H278" s="149">
        <v>44087</v>
      </c>
      <c r="I278" s="149">
        <v>44088</v>
      </c>
      <c r="J278" s="149">
        <v>44089</v>
      </c>
      <c r="K278" s="149">
        <v>44090</v>
      </c>
      <c r="L278" s="149">
        <v>44091</v>
      </c>
      <c r="M278" s="149">
        <v>44092</v>
      </c>
      <c r="N278" s="149">
        <v>44093</v>
      </c>
      <c r="O278" s="149">
        <v>44094</v>
      </c>
      <c r="P278" s="149">
        <v>44095</v>
      </c>
      <c r="Q278" s="149">
        <v>44096</v>
      </c>
      <c r="R278" s="149">
        <v>44097</v>
      </c>
      <c r="S278" s="149">
        <v>44098</v>
      </c>
      <c r="T278" s="149">
        <v>44099</v>
      </c>
      <c r="U278" s="149">
        <v>44100</v>
      </c>
      <c r="V278" s="149">
        <v>44101</v>
      </c>
      <c r="W278" s="149">
        <v>44102</v>
      </c>
      <c r="X278" s="149">
        <v>44103</v>
      </c>
      <c r="Y278" s="149">
        <v>44104</v>
      </c>
      <c r="Z278" s="149">
        <v>44105</v>
      </c>
      <c r="AA278" s="149">
        <v>44106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0.83</v>
      </c>
      <c r="F279" s="151">
        <v>0.84</v>
      </c>
      <c r="G279" s="151">
        <v>0.83</v>
      </c>
      <c r="H279" s="151">
        <v>0.83</v>
      </c>
      <c r="I279" s="151">
        <v>0.84</v>
      </c>
      <c r="J279" s="151">
        <v>0.84</v>
      </c>
      <c r="K279" s="151">
        <v>0.85</v>
      </c>
      <c r="L279" s="151">
        <v>0.85</v>
      </c>
      <c r="M279" s="151">
        <v>0.85</v>
      </c>
      <c r="N279" s="151">
        <v>0.85</v>
      </c>
      <c r="O279" s="151">
        <v>0.84</v>
      </c>
      <c r="P279" s="151">
        <v>0.83</v>
      </c>
      <c r="Q279" s="151">
        <v>0.82</v>
      </c>
      <c r="R279" s="151">
        <v>0.82</v>
      </c>
      <c r="S279" s="151">
        <v>0.81</v>
      </c>
      <c r="T279" s="151">
        <v>0.8</v>
      </c>
      <c r="U279" s="151">
        <v>0.8</v>
      </c>
      <c r="V279" s="151">
        <v>0.79</v>
      </c>
      <c r="W279" s="151">
        <v>0.79</v>
      </c>
      <c r="X279" s="151">
        <v>0.79</v>
      </c>
      <c r="Y279" s="151">
        <v>0.8</v>
      </c>
      <c r="Z279" s="151">
        <v>0.8</v>
      </c>
      <c r="AA279" s="151">
        <v>0.8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0.55000000000000004</v>
      </c>
      <c r="F280" s="153">
        <v>0.55000000000000004</v>
      </c>
      <c r="G280" s="153">
        <v>0.55000000000000004</v>
      </c>
      <c r="H280" s="153">
        <v>0.55000000000000004</v>
      </c>
      <c r="I280" s="153">
        <v>0.54</v>
      </c>
      <c r="J280" s="153">
        <v>0.54</v>
      </c>
      <c r="K280" s="153">
        <v>0.53</v>
      </c>
      <c r="L280" s="153">
        <v>0.53</v>
      </c>
      <c r="M280" s="153">
        <v>0.52</v>
      </c>
      <c r="N280" s="153">
        <v>0.52</v>
      </c>
      <c r="O280" s="153">
        <v>0.51</v>
      </c>
      <c r="P280" s="153">
        <v>0.51</v>
      </c>
      <c r="Q280" s="153">
        <v>0.51</v>
      </c>
      <c r="R280" s="153">
        <v>0.51</v>
      </c>
      <c r="S280" s="153">
        <v>0.5</v>
      </c>
      <c r="T280" s="153">
        <v>0.49</v>
      </c>
      <c r="U280" s="153">
        <v>0.49</v>
      </c>
      <c r="V280" s="153">
        <v>0.49</v>
      </c>
      <c r="W280" s="153">
        <v>0.49</v>
      </c>
      <c r="X280" s="153">
        <v>0.48</v>
      </c>
      <c r="Y280" s="153">
        <v>0.48</v>
      </c>
      <c r="Z280" s="153">
        <v>0.49</v>
      </c>
      <c r="AA280" s="153">
        <v>0.49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0.4</v>
      </c>
      <c r="F281" s="153">
        <v>0.41</v>
      </c>
      <c r="G281" s="153">
        <v>0.41</v>
      </c>
      <c r="H281" s="153">
        <v>0.4</v>
      </c>
      <c r="I281" s="153">
        <v>0.41</v>
      </c>
      <c r="J281" s="153">
        <v>0.45</v>
      </c>
      <c r="K281" s="153">
        <v>0.49</v>
      </c>
      <c r="L281" s="153">
        <v>0.5</v>
      </c>
      <c r="M281" s="153">
        <v>0.5</v>
      </c>
      <c r="N281" s="153">
        <v>0.5</v>
      </c>
      <c r="O281" s="153">
        <v>0.53</v>
      </c>
      <c r="P281" s="153">
        <v>0.57999999999999996</v>
      </c>
      <c r="Q281" s="153">
        <v>0.60000000000000009</v>
      </c>
      <c r="R281" s="153">
        <v>0.64</v>
      </c>
      <c r="S281" s="153">
        <v>0.67</v>
      </c>
      <c r="T281" s="153">
        <v>0.68</v>
      </c>
      <c r="U281" s="153">
        <v>0.7</v>
      </c>
      <c r="V281" s="153">
        <v>0.69</v>
      </c>
      <c r="W281" s="153">
        <v>0.68</v>
      </c>
      <c r="X281" s="153">
        <v>0.63</v>
      </c>
      <c r="Y281" s="153">
        <v>0.59</v>
      </c>
      <c r="Z281" s="153">
        <v>0.60000000000000009</v>
      </c>
      <c r="AA281" s="153">
        <v>0.63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0.2</v>
      </c>
      <c r="F282" s="155">
        <v>0.2</v>
      </c>
      <c r="G282" s="155">
        <v>0.2</v>
      </c>
      <c r="H282" s="155">
        <v>0.2</v>
      </c>
      <c r="I282" s="155">
        <v>0.21</v>
      </c>
      <c r="J282" s="155">
        <v>0.22</v>
      </c>
      <c r="K282" s="155">
        <v>0.27</v>
      </c>
      <c r="L282" s="155">
        <v>0.28999999999999998</v>
      </c>
      <c r="M282" s="155">
        <v>0.31</v>
      </c>
      <c r="N282" s="155">
        <v>0.35</v>
      </c>
      <c r="O282" s="155">
        <v>0.38</v>
      </c>
      <c r="P282" s="155">
        <v>0.4</v>
      </c>
      <c r="Q282" s="155">
        <v>0.43</v>
      </c>
      <c r="R282" s="155">
        <v>0.4</v>
      </c>
      <c r="S282" s="155">
        <v>0.36</v>
      </c>
      <c r="T282" s="155">
        <v>0.35</v>
      </c>
      <c r="U282" s="155">
        <v>0.34</v>
      </c>
      <c r="V282" s="155">
        <v>0.34</v>
      </c>
      <c r="W282" s="155">
        <v>0.36</v>
      </c>
      <c r="X282" s="155">
        <v>0.34</v>
      </c>
      <c r="Y282" s="155">
        <v>0.36</v>
      </c>
      <c r="Z282" s="155">
        <v>0.37</v>
      </c>
      <c r="AA282" s="155">
        <v>0.4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0.57000000000000006</v>
      </c>
      <c r="F283" s="157">
        <v>0.59</v>
      </c>
      <c r="G283" s="157">
        <v>0.60000000000000009</v>
      </c>
      <c r="H283" s="157">
        <v>0.62</v>
      </c>
      <c r="I283" s="157">
        <v>0.63</v>
      </c>
      <c r="J283" s="157">
        <v>0.64</v>
      </c>
      <c r="K283" s="157">
        <v>0.65</v>
      </c>
      <c r="L283" s="157">
        <v>0.65</v>
      </c>
      <c r="M283" s="157">
        <v>0.66</v>
      </c>
      <c r="N283" s="157">
        <v>0.66</v>
      </c>
      <c r="O283" s="157">
        <v>0.65</v>
      </c>
      <c r="P283" s="157">
        <v>0.66</v>
      </c>
      <c r="Q283" s="157">
        <v>0.65</v>
      </c>
      <c r="R283" s="157">
        <v>0.65</v>
      </c>
      <c r="S283" s="157">
        <v>0.64</v>
      </c>
      <c r="T283" s="157">
        <v>0.63</v>
      </c>
      <c r="U283" s="157">
        <v>0.63</v>
      </c>
      <c r="V283" s="157">
        <v>0.62</v>
      </c>
      <c r="W283" s="157">
        <v>0.61</v>
      </c>
      <c r="X283" s="157">
        <v>0.61</v>
      </c>
      <c r="Y283" s="157">
        <v>0.61</v>
      </c>
      <c r="Z283" s="157">
        <v>0.61</v>
      </c>
      <c r="AA283" s="157">
        <v>0.60000000000000009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0.52</v>
      </c>
      <c r="F284" s="157">
        <v>0.52</v>
      </c>
      <c r="G284" s="157">
        <v>0.5</v>
      </c>
      <c r="H284" s="157">
        <v>0.5</v>
      </c>
      <c r="I284" s="157">
        <v>0.5</v>
      </c>
      <c r="J284" s="157">
        <v>0.48</v>
      </c>
      <c r="K284" s="157">
        <v>0.47</v>
      </c>
      <c r="L284" s="157">
        <v>0.47</v>
      </c>
      <c r="M284" s="157">
        <v>0.47</v>
      </c>
      <c r="N284" s="157">
        <v>0.46</v>
      </c>
      <c r="O284" s="157">
        <v>0.46</v>
      </c>
      <c r="P284" s="157">
        <v>0.46</v>
      </c>
      <c r="Q284" s="157">
        <v>0.46</v>
      </c>
      <c r="R284" s="157">
        <v>0.46</v>
      </c>
      <c r="S284" s="157">
        <v>0.46</v>
      </c>
      <c r="T284" s="157">
        <v>0.46</v>
      </c>
      <c r="U284" s="157">
        <v>0.48</v>
      </c>
      <c r="V284" s="157">
        <v>0.49</v>
      </c>
      <c r="W284" s="157">
        <v>0.49</v>
      </c>
      <c r="X284" s="157">
        <v>0.49</v>
      </c>
      <c r="Y284" s="157">
        <v>0.5</v>
      </c>
      <c r="Z284" s="157">
        <v>0.5</v>
      </c>
      <c r="AA284" s="157">
        <v>0.5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0.5</v>
      </c>
      <c r="F285" s="157">
        <v>0.5</v>
      </c>
      <c r="G285" s="157">
        <v>0.5</v>
      </c>
      <c r="H285" s="157">
        <v>0.43</v>
      </c>
      <c r="I285" s="157">
        <v>0.36</v>
      </c>
      <c r="J285" s="157">
        <v>0.28999999999999998</v>
      </c>
      <c r="K285" s="157">
        <v>0.21</v>
      </c>
      <c r="L285" s="157">
        <v>0.14000000000000001</v>
      </c>
      <c r="M285" s="157">
        <v>7.0000000000000007E-2</v>
      </c>
      <c r="N285" s="157">
        <v>0</v>
      </c>
      <c r="O285" s="157">
        <v>7.0000000000000007E-2</v>
      </c>
      <c r="P285" s="157">
        <v>7.0000000000000007E-2</v>
      </c>
      <c r="Q285" s="157">
        <v>0.14000000000000001</v>
      </c>
      <c r="R285" s="157">
        <v>0.21</v>
      </c>
      <c r="S285" s="157">
        <v>0.28999999999999998</v>
      </c>
      <c r="T285" s="157">
        <v>0.36</v>
      </c>
      <c r="U285" s="157">
        <v>0.43</v>
      </c>
      <c r="V285" s="157">
        <v>0.43</v>
      </c>
      <c r="W285" s="157">
        <v>0.5</v>
      </c>
      <c r="X285" s="157">
        <v>0.5</v>
      </c>
      <c r="Y285" s="157">
        <v>0.5</v>
      </c>
      <c r="Z285" s="157">
        <v>0.5</v>
      </c>
      <c r="AA285" s="157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0.52</v>
      </c>
      <c r="F286" s="157">
        <v>0.43</v>
      </c>
      <c r="G286" s="157">
        <v>0.33</v>
      </c>
      <c r="H286" s="157">
        <v>0.24</v>
      </c>
      <c r="I286" s="157">
        <v>0.1</v>
      </c>
      <c r="J286" s="157">
        <v>0.05</v>
      </c>
      <c r="K286" s="157">
        <v>0.05</v>
      </c>
      <c r="L286" s="157">
        <v>0.05</v>
      </c>
      <c r="M286" s="157">
        <v>0.05</v>
      </c>
      <c r="N286" s="157">
        <v>0.05</v>
      </c>
      <c r="O286" s="157">
        <v>0.05</v>
      </c>
      <c r="P286" s="157">
        <v>0.1</v>
      </c>
      <c r="Q286" s="157">
        <v>0.1</v>
      </c>
      <c r="R286" s="157">
        <v>0.1</v>
      </c>
      <c r="S286" s="157">
        <v>0.14000000000000001</v>
      </c>
      <c r="T286" s="157">
        <v>0.24</v>
      </c>
      <c r="U286" s="157">
        <v>0.33</v>
      </c>
      <c r="V286" s="157">
        <v>0.33</v>
      </c>
      <c r="W286" s="157">
        <v>0.28999999999999998</v>
      </c>
      <c r="X286" s="157">
        <v>0.28999999999999998</v>
      </c>
      <c r="Y286" s="157">
        <v>0.28999999999999998</v>
      </c>
      <c r="Z286" s="157">
        <v>0.24</v>
      </c>
      <c r="AA286" s="157">
        <v>0.14000000000000001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0.61</v>
      </c>
      <c r="F287" s="159">
        <v>0.60000000000000009</v>
      </c>
      <c r="G287" s="159">
        <v>0.57999999999999996</v>
      </c>
      <c r="H287" s="159">
        <v>0.57000000000000006</v>
      </c>
      <c r="I287" s="159">
        <v>0.57999999999999996</v>
      </c>
      <c r="J287" s="159">
        <v>0.54</v>
      </c>
      <c r="K287" s="159">
        <v>0.52</v>
      </c>
      <c r="L287" s="159">
        <v>0.5</v>
      </c>
      <c r="M287" s="159">
        <v>0.49</v>
      </c>
      <c r="N287" s="159">
        <v>0.49</v>
      </c>
      <c r="O287" s="159">
        <v>0.48</v>
      </c>
      <c r="P287" s="159">
        <v>0.48</v>
      </c>
      <c r="Q287" s="159">
        <v>0.49</v>
      </c>
      <c r="R287" s="159">
        <v>0.5</v>
      </c>
      <c r="S287" s="159">
        <v>0.51</v>
      </c>
      <c r="T287" s="159">
        <v>0.52</v>
      </c>
      <c r="U287" s="159">
        <v>0.52</v>
      </c>
      <c r="V287" s="159">
        <v>0.51</v>
      </c>
      <c r="W287" s="159">
        <v>0.51</v>
      </c>
      <c r="X287" s="159">
        <v>0.51</v>
      </c>
      <c r="Y287" s="159">
        <v>0.5</v>
      </c>
      <c r="Z287" s="159">
        <v>0.5</v>
      </c>
      <c r="AA287" s="159">
        <v>0.49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0.32</v>
      </c>
      <c r="F288" s="161">
        <v>0.31</v>
      </c>
      <c r="G288" s="161">
        <v>0.31</v>
      </c>
      <c r="H288" s="161">
        <v>0.30000000000000004</v>
      </c>
      <c r="I288" s="161">
        <v>0.30000000000000004</v>
      </c>
      <c r="J288" s="161">
        <v>0.28999999999999998</v>
      </c>
      <c r="K288" s="161">
        <v>0.28999999999999998</v>
      </c>
      <c r="L288" s="161">
        <v>0.28000000000000003</v>
      </c>
      <c r="M288" s="161">
        <v>0.28000000000000003</v>
      </c>
      <c r="N288" s="161">
        <v>0.27</v>
      </c>
      <c r="O288" s="161">
        <v>0.26</v>
      </c>
      <c r="P288" s="161">
        <v>0.25</v>
      </c>
      <c r="Q288" s="161">
        <v>0.24</v>
      </c>
      <c r="R288" s="161">
        <v>0.22</v>
      </c>
      <c r="S288" s="161">
        <v>0.21</v>
      </c>
      <c r="T288" s="161">
        <v>0.2</v>
      </c>
      <c r="U288" s="161">
        <v>0.2</v>
      </c>
      <c r="V288" s="161">
        <v>0.19</v>
      </c>
      <c r="W288" s="161">
        <v>0.19</v>
      </c>
      <c r="X288" s="161">
        <v>0.2</v>
      </c>
      <c r="Y288" s="161">
        <v>0.2</v>
      </c>
      <c r="Z288" s="161">
        <v>0.24</v>
      </c>
      <c r="AA288" s="161">
        <v>0.28000000000000003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0.12</v>
      </c>
      <c r="F289" s="161">
        <v>0.12</v>
      </c>
      <c r="G289" s="161">
        <v>0.1</v>
      </c>
      <c r="H289" s="161">
        <v>0.09</v>
      </c>
      <c r="I289" s="161">
        <v>0.09</v>
      </c>
      <c r="J289" s="161">
        <v>0.09</v>
      </c>
      <c r="K289" s="161">
        <v>0.09</v>
      </c>
      <c r="L289" s="161">
        <v>0.1</v>
      </c>
      <c r="M289" s="161">
        <v>0.1</v>
      </c>
      <c r="N289" s="161">
        <v>0.12</v>
      </c>
      <c r="O289" s="161">
        <v>0.12</v>
      </c>
      <c r="P289" s="161">
        <v>0.12</v>
      </c>
      <c r="Q289" s="161">
        <v>0.13</v>
      </c>
      <c r="R289" s="161">
        <v>0.13</v>
      </c>
      <c r="S289" s="161">
        <v>0.21</v>
      </c>
      <c r="T289" s="161">
        <v>0.19</v>
      </c>
      <c r="U289" s="161">
        <v>0.17</v>
      </c>
      <c r="V289" s="161">
        <v>0.16</v>
      </c>
      <c r="W289" s="161">
        <v>0.13</v>
      </c>
      <c r="X289" s="161">
        <v>0.13</v>
      </c>
      <c r="Y289" s="161">
        <v>0.14000000000000001</v>
      </c>
      <c r="Z289" s="161">
        <v>0.08</v>
      </c>
      <c r="AA289" s="161">
        <v>0.1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0.11</v>
      </c>
      <c r="F290" s="163">
        <v>0.11</v>
      </c>
      <c r="G290" s="163">
        <v>0.11</v>
      </c>
      <c r="H290" s="163">
        <v>0.12</v>
      </c>
      <c r="I290" s="163">
        <v>0.13</v>
      </c>
      <c r="J290" s="163">
        <v>0.14000000000000001</v>
      </c>
      <c r="K290" s="163">
        <v>0.16</v>
      </c>
      <c r="L290" s="163">
        <v>0.17</v>
      </c>
      <c r="M290" s="163">
        <v>0.16</v>
      </c>
      <c r="N290" s="163">
        <v>0.14000000000000001</v>
      </c>
      <c r="O290" s="163">
        <v>0.14000000000000001</v>
      </c>
      <c r="P290" s="163">
        <v>0.14000000000000001</v>
      </c>
      <c r="Q290" s="163">
        <v>0.13</v>
      </c>
      <c r="R290" s="163">
        <v>0.14000000000000001</v>
      </c>
      <c r="S290" s="163">
        <v>0.13</v>
      </c>
      <c r="T290" s="163">
        <v>0.12</v>
      </c>
      <c r="U290" s="163">
        <v>0.13</v>
      </c>
      <c r="V290" s="163">
        <v>0.11</v>
      </c>
      <c r="W290" s="163">
        <v>0.1</v>
      </c>
      <c r="X290" s="163">
        <v>0.1</v>
      </c>
      <c r="Y290" s="163">
        <v>0.08</v>
      </c>
      <c r="Z290" s="163">
        <v>0.08</v>
      </c>
      <c r="AA290" s="163">
        <v>0.08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0.62</v>
      </c>
      <c r="F291" s="165">
        <v>0.63</v>
      </c>
      <c r="G291" s="165">
        <v>0.64</v>
      </c>
      <c r="H291" s="165">
        <v>0.64</v>
      </c>
      <c r="I291" s="165">
        <v>0.65</v>
      </c>
      <c r="J291" s="165">
        <v>0.65</v>
      </c>
      <c r="K291" s="165">
        <v>0.67</v>
      </c>
      <c r="L291" s="165">
        <v>0.66</v>
      </c>
      <c r="M291" s="165">
        <v>0.65</v>
      </c>
      <c r="N291" s="165">
        <v>0.65</v>
      </c>
      <c r="O291" s="165">
        <v>0.64</v>
      </c>
      <c r="P291" s="165">
        <v>0.63</v>
      </c>
      <c r="Q291" s="165">
        <v>0.63</v>
      </c>
      <c r="R291" s="165">
        <v>0.61</v>
      </c>
      <c r="S291" s="165">
        <v>0.60000000000000009</v>
      </c>
      <c r="T291" s="165">
        <v>0.59</v>
      </c>
      <c r="U291" s="165">
        <v>0.57999999999999996</v>
      </c>
      <c r="V291" s="165">
        <v>0.57000000000000006</v>
      </c>
      <c r="W291" s="165">
        <v>0.56000000000000005</v>
      </c>
      <c r="X291" s="165">
        <v>0.54</v>
      </c>
      <c r="Y291" s="165">
        <v>0.53</v>
      </c>
      <c r="Z291" s="165">
        <v>0.53</v>
      </c>
      <c r="AA291" s="165">
        <v>0.52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0.52</v>
      </c>
      <c r="F292" s="165">
        <v>0.52</v>
      </c>
      <c r="G292" s="165">
        <v>0.53</v>
      </c>
      <c r="H292" s="165">
        <v>0.53</v>
      </c>
      <c r="I292" s="165">
        <v>0.52</v>
      </c>
      <c r="J292" s="165">
        <v>0.51</v>
      </c>
      <c r="K292" s="165">
        <v>0.49</v>
      </c>
      <c r="L292" s="165">
        <v>0.49</v>
      </c>
      <c r="M292" s="165">
        <v>0.48</v>
      </c>
      <c r="N292" s="165">
        <v>0.48</v>
      </c>
      <c r="O292" s="165">
        <v>0.47</v>
      </c>
      <c r="P292" s="165">
        <v>0.48</v>
      </c>
      <c r="Q292" s="165">
        <v>0.47</v>
      </c>
      <c r="R292" s="165">
        <v>0.46</v>
      </c>
      <c r="S292" s="165">
        <v>0.46</v>
      </c>
      <c r="T292" s="165">
        <v>0.45</v>
      </c>
      <c r="U292" s="165">
        <v>0.44</v>
      </c>
      <c r="V292" s="165">
        <v>0.41</v>
      </c>
      <c r="W292" s="165">
        <v>0.4</v>
      </c>
      <c r="X292" s="165">
        <v>0.41</v>
      </c>
      <c r="Y292" s="165">
        <v>0.41</v>
      </c>
      <c r="Z292" s="165">
        <v>0.42</v>
      </c>
      <c r="AA292" s="165">
        <v>0.41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0.30000000000000004</v>
      </c>
      <c r="F293" s="165">
        <v>0.30000000000000004</v>
      </c>
      <c r="G293" s="165">
        <v>0.31</v>
      </c>
      <c r="H293" s="165">
        <v>0.30000000000000004</v>
      </c>
      <c r="I293" s="165">
        <v>0.28000000000000003</v>
      </c>
      <c r="J293" s="165">
        <v>0.28000000000000003</v>
      </c>
      <c r="K293" s="165">
        <v>0.30000000000000004</v>
      </c>
      <c r="L293" s="165">
        <v>0.31</v>
      </c>
      <c r="M293" s="165">
        <v>0.31</v>
      </c>
      <c r="N293" s="165">
        <v>0.30000000000000004</v>
      </c>
      <c r="O293" s="165">
        <v>0.31</v>
      </c>
      <c r="P293" s="165">
        <v>0.31</v>
      </c>
      <c r="Q293" s="165">
        <v>0.30000000000000004</v>
      </c>
      <c r="R293" s="165">
        <v>0.25</v>
      </c>
      <c r="S293" s="165">
        <v>0.2</v>
      </c>
      <c r="T293" s="165">
        <v>0.18</v>
      </c>
      <c r="U293" s="165">
        <v>0.15</v>
      </c>
      <c r="V293" s="165">
        <v>0.12</v>
      </c>
      <c r="W293" s="165">
        <v>0.1</v>
      </c>
      <c r="X293" s="165">
        <v>0.1</v>
      </c>
      <c r="Y293" s="165">
        <v>0.11</v>
      </c>
      <c r="Z293" s="165">
        <v>0.12</v>
      </c>
      <c r="AA293" s="165">
        <v>0.12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0.06</v>
      </c>
      <c r="F294" s="165">
        <v>0.08</v>
      </c>
      <c r="G294" s="165">
        <v>0.08</v>
      </c>
      <c r="H294" s="165">
        <v>0.08</v>
      </c>
      <c r="I294" s="165">
        <v>0.11</v>
      </c>
      <c r="J294" s="165">
        <v>0.11</v>
      </c>
      <c r="K294" s="165">
        <v>7.0000000000000007E-2</v>
      </c>
      <c r="L294" s="165">
        <v>0.05</v>
      </c>
      <c r="M294" s="165">
        <v>0.05</v>
      </c>
      <c r="N294" s="165">
        <v>0.03</v>
      </c>
      <c r="O294" s="165">
        <v>0.04</v>
      </c>
      <c r="P294" s="165">
        <v>0.06</v>
      </c>
      <c r="Q294" s="165">
        <v>0.09</v>
      </c>
      <c r="R294" s="165">
        <v>0.12</v>
      </c>
      <c r="S294" s="165">
        <v>0.14000000000000001</v>
      </c>
      <c r="T294" s="165">
        <v>0.12</v>
      </c>
      <c r="U294" s="165">
        <v>0.11</v>
      </c>
      <c r="V294" s="165">
        <v>0.1</v>
      </c>
      <c r="W294" s="165">
        <v>0.08</v>
      </c>
      <c r="X294" s="165">
        <v>0.06</v>
      </c>
      <c r="Y294" s="165">
        <v>0.05</v>
      </c>
      <c r="Z294" s="165">
        <v>0.05</v>
      </c>
      <c r="AA294" s="165">
        <v>0.08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0.73</v>
      </c>
      <c r="F295" s="167">
        <v>0.73</v>
      </c>
      <c r="G295" s="167">
        <v>0.73</v>
      </c>
      <c r="H295" s="167">
        <v>0.73</v>
      </c>
      <c r="I295" s="167">
        <v>0.74</v>
      </c>
      <c r="J295" s="167">
        <v>0.74</v>
      </c>
      <c r="K295" s="167">
        <v>0.74</v>
      </c>
      <c r="L295" s="167">
        <v>0.74</v>
      </c>
      <c r="M295" s="167">
        <v>0.74</v>
      </c>
      <c r="N295" s="167">
        <v>0.74</v>
      </c>
      <c r="O295" s="167">
        <v>0.73</v>
      </c>
      <c r="P295" s="167">
        <v>0.72</v>
      </c>
      <c r="Q295" s="167">
        <v>0.72</v>
      </c>
      <c r="R295" s="167">
        <v>0.71</v>
      </c>
      <c r="S295" s="167">
        <v>0.71</v>
      </c>
      <c r="T295" s="167">
        <v>0.7</v>
      </c>
      <c r="U295" s="167">
        <v>0.69</v>
      </c>
      <c r="V295" s="167">
        <v>0.69</v>
      </c>
      <c r="W295" s="167">
        <v>0.68</v>
      </c>
      <c r="X295" s="167">
        <v>0.68</v>
      </c>
      <c r="Y295" s="167">
        <v>0.68</v>
      </c>
      <c r="Z295" s="167">
        <v>0.68</v>
      </c>
      <c r="AA295" s="167">
        <v>0.67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0.5</v>
      </c>
      <c r="F296" s="169">
        <v>0.5</v>
      </c>
      <c r="G296" s="169">
        <v>0.5</v>
      </c>
      <c r="H296" s="169">
        <v>0.5</v>
      </c>
      <c r="I296" s="169">
        <v>0.49</v>
      </c>
      <c r="J296" s="169">
        <v>0.48</v>
      </c>
      <c r="K296" s="169">
        <v>0.48</v>
      </c>
      <c r="L296" s="169">
        <v>0.47</v>
      </c>
      <c r="M296" s="169">
        <v>0.47</v>
      </c>
      <c r="N296" s="169">
        <v>0.46</v>
      </c>
      <c r="O296" s="169">
        <v>0.45</v>
      </c>
      <c r="P296" s="169">
        <v>0.45</v>
      </c>
      <c r="Q296" s="169">
        <v>0.45</v>
      </c>
      <c r="R296" s="169">
        <v>0.44</v>
      </c>
      <c r="S296" s="169">
        <v>0.43</v>
      </c>
      <c r="T296" s="169">
        <v>0.43</v>
      </c>
      <c r="U296" s="169">
        <v>0.42</v>
      </c>
      <c r="V296" s="169">
        <v>0.42</v>
      </c>
      <c r="W296" s="169">
        <v>0.42</v>
      </c>
      <c r="X296" s="169">
        <v>0.42</v>
      </c>
      <c r="Y296" s="169">
        <v>0.42</v>
      </c>
      <c r="Z296" s="169">
        <v>0.43</v>
      </c>
      <c r="AA296" s="169">
        <v>0.44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0.31</v>
      </c>
      <c r="F297" s="169">
        <v>0.31</v>
      </c>
      <c r="G297" s="169">
        <v>0.31</v>
      </c>
      <c r="H297" s="169">
        <v>0.28999999999999998</v>
      </c>
      <c r="I297" s="169">
        <v>0.28000000000000003</v>
      </c>
      <c r="J297" s="169">
        <v>0.28999999999999998</v>
      </c>
      <c r="K297" s="169">
        <v>0.31</v>
      </c>
      <c r="L297" s="169">
        <v>0.32</v>
      </c>
      <c r="M297" s="169">
        <v>0.31</v>
      </c>
      <c r="N297" s="169">
        <v>0.31</v>
      </c>
      <c r="O297" s="169">
        <v>0.33</v>
      </c>
      <c r="P297" s="169">
        <v>0.35</v>
      </c>
      <c r="Q297" s="169">
        <v>0.36</v>
      </c>
      <c r="R297" s="169">
        <v>0.36</v>
      </c>
      <c r="S297" s="169">
        <v>0.38</v>
      </c>
      <c r="T297" s="169">
        <v>0.37</v>
      </c>
      <c r="U297" s="169">
        <v>0.37</v>
      </c>
      <c r="V297" s="169">
        <v>0.35</v>
      </c>
      <c r="W297" s="169">
        <v>0.34</v>
      </c>
      <c r="X297" s="169">
        <v>0.32</v>
      </c>
      <c r="Y297" s="169">
        <v>0.31</v>
      </c>
      <c r="Z297" s="169">
        <v>0.30000000000000004</v>
      </c>
      <c r="AA297" s="169">
        <v>0.32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0.16</v>
      </c>
      <c r="F298" s="171">
        <v>0.16</v>
      </c>
      <c r="G298" s="171">
        <v>0.16</v>
      </c>
      <c r="H298" s="171">
        <v>0.15</v>
      </c>
      <c r="I298" s="171">
        <v>0.16</v>
      </c>
      <c r="J298" s="171">
        <v>0.16</v>
      </c>
      <c r="K298" s="171">
        <v>0.18</v>
      </c>
      <c r="L298" s="171">
        <v>0.19</v>
      </c>
      <c r="M298" s="171">
        <v>0.19</v>
      </c>
      <c r="N298" s="171">
        <v>0.19</v>
      </c>
      <c r="O298" s="171">
        <v>0.21</v>
      </c>
      <c r="P298" s="171">
        <v>0.22</v>
      </c>
      <c r="Q298" s="171">
        <v>0.23</v>
      </c>
      <c r="R298" s="171">
        <v>0.23</v>
      </c>
      <c r="S298" s="171">
        <v>0.22</v>
      </c>
      <c r="T298" s="171">
        <v>0.21</v>
      </c>
      <c r="U298" s="171">
        <v>0.22</v>
      </c>
      <c r="V298" s="171">
        <v>0.21</v>
      </c>
      <c r="W298" s="171">
        <v>0.2</v>
      </c>
      <c r="X298" s="171">
        <v>0.19</v>
      </c>
      <c r="Y298" s="171">
        <v>0.19</v>
      </c>
      <c r="Z298" s="171">
        <v>0.19</v>
      </c>
      <c r="AA298" s="171">
        <v>0.2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1085</v>
      </c>
      <c r="F304" s="179">
        <f>F244</f>
        <v>712</v>
      </c>
      <c r="G304" s="179">
        <f>G244</f>
        <v>373</v>
      </c>
      <c r="H304" s="291">
        <f t="shared" ref="H304:H308" si="101">F304/E304</f>
        <v>0.65622119815668201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1324</v>
      </c>
      <c r="F305" s="179">
        <f>J244</f>
        <v>604</v>
      </c>
      <c r="G305" s="179">
        <f>K244</f>
        <v>720</v>
      </c>
      <c r="H305" s="291">
        <f t="shared" si="101"/>
        <v>0.45619335347432022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17</v>
      </c>
      <c r="G306" s="179">
        <f>O244</f>
        <v>27</v>
      </c>
      <c r="H306" s="291">
        <f t="shared" si="101"/>
        <v>0.38636363636363635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13</v>
      </c>
      <c r="G307" s="179">
        <f>S244</f>
        <v>46</v>
      </c>
      <c r="H307" s="291">
        <f t="shared" si="101"/>
        <v>0.22033898305084745</v>
      </c>
      <c r="I307" s="291"/>
    </row>
    <row r="308" spans="1:14" ht="14.65" customHeight="1" x14ac:dyDescent="0.2">
      <c r="D308" s="180" t="s">
        <v>406</v>
      </c>
      <c r="E308" s="144">
        <f>SUM(E304:E307)</f>
        <v>2512</v>
      </c>
      <c r="F308" s="144">
        <f>SUM(F304:F307)</f>
        <v>1346</v>
      </c>
      <c r="G308" s="144">
        <f>SUM(G304:G307)</f>
        <v>1166</v>
      </c>
      <c r="H308" s="293">
        <f t="shared" si="101"/>
        <v>0.53582802547770703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712</v>
      </c>
      <c r="F311" s="179">
        <f>U244</f>
        <v>45</v>
      </c>
      <c r="G311" s="179">
        <v>72</v>
      </c>
      <c r="H311" s="295">
        <f t="shared" ref="H311:H314" si="103">E311+F311+G311</f>
        <v>829</v>
      </c>
      <c r="I311" s="295">
        <f>SUM(E311:H311)</f>
        <v>1658</v>
      </c>
      <c r="J311" s="4"/>
    </row>
    <row r="312" spans="1:14" ht="14.65" customHeight="1" x14ac:dyDescent="0.2">
      <c r="D312" s="178" t="s">
        <v>418</v>
      </c>
      <c r="E312" s="179">
        <f t="shared" si="102"/>
        <v>604</v>
      </c>
      <c r="F312" s="179">
        <f>V244</f>
        <v>245</v>
      </c>
      <c r="G312" s="179">
        <v>91</v>
      </c>
      <c r="H312" s="295">
        <f t="shared" si="103"/>
        <v>940</v>
      </c>
      <c r="I312" s="295"/>
    </row>
    <row r="313" spans="1:14" ht="14.65" customHeight="1" x14ac:dyDescent="0.2">
      <c r="D313" s="178" t="s">
        <v>412</v>
      </c>
      <c r="E313" s="179">
        <f t="shared" si="102"/>
        <v>17</v>
      </c>
      <c r="F313" s="179">
        <f>W244</f>
        <v>4</v>
      </c>
      <c r="G313" s="182">
        <v>1</v>
      </c>
      <c r="H313" s="295">
        <f t="shared" si="103"/>
        <v>22</v>
      </c>
      <c r="I313" s="295"/>
    </row>
    <row r="314" spans="1:14" ht="14.65" customHeight="1" x14ac:dyDescent="0.2">
      <c r="D314" s="178" t="s">
        <v>419</v>
      </c>
      <c r="E314" s="179">
        <f t="shared" si="102"/>
        <v>13</v>
      </c>
      <c r="F314" s="179">
        <f>X244</f>
        <v>15</v>
      </c>
      <c r="G314" s="182">
        <v>1</v>
      </c>
      <c r="H314" s="295">
        <f t="shared" si="103"/>
        <v>29</v>
      </c>
      <c r="I314" s="295"/>
    </row>
    <row r="315" spans="1:14" ht="14.65" customHeight="1" x14ac:dyDescent="0.2">
      <c r="D315" s="180" t="s">
        <v>406</v>
      </c>
      <c r="E315" s="183">
        <f>SUM(E311:E314)</f>
        <v>1346</v>
      </c>
      <c r="F315" s="183">
        <f>SUM(F311:F314)</f>
        <v>309</v>
      </c>
      <c r="G315" s="183">
        <f>SUM(G311:G314)</f>
        <v>165</v>
      </c>
      <c r="H315" s="296">
        <f>H311+H312+H313+H314</f>
        <v>1820</v>
      </c>
      <c r="I315" s="296">
        <f>F315+G315+H315</f>
        <v>2294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473</v>
      </c>
      <c r="F322" s="189">
        <v>305</v>
      </c>
      <c r="G322" s="189">
        <f t="shared" ref="G322:G324" si="105">SUM(E322:F322)</f>
        <v>778</v>
      </c>
      <c r="H322" s="190">
        <v>22</v>
      </c>
      <c r="I322" s="190">
        <v>51</v>
      </c>
      <c r="J322" s="190">
        <f t="shared" ref="J322:J323" si="106">SUM(H322:I322)</f>
        <v>73</v>
      </c>
      <c r="K322" s="191">
        <f t="shared" ref="K322:K323" si="107">M322-L322</f>
        <v>495</v>
      </c>
      <c r="L322" s="191">
        <f t="shared" ref="L322:L323" si="108">F322+I322</f>
        <v>356</v>
      </c>
      <c r="M322" s="192">
        <f t="shared" ref="M322:M323" si="109">H311+H313</f>
        <v>851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543</v>
      </c>
      <c r="F323" s="189">
        <v>334</v>
      </c>
      <c r="G323" s="189">
        <f t="shared" si="105"/>
        <v>877</v>
      </c>
      <c r="H323" s="190">
        <v>26</v>
      </c>
      <c r="I323" s="190">
        <v>66</v>
      </c>
      <c r="J323" s="190">
        <f t="shared" si="106"/>
        <v>92</v>
      </c>
      <c r="K323" s="191">
        <f t="shared" si="107"/>
        <v>569</v>
      </c>
      <c r="L323" s="191">
        <f t="shared" si="108"/>
        <v>400</v>
      </c>
      <c r="M323" s="192">
        <f t="shared" si="109"/>
        <v>969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1016</v>
      </c>
      <c r="F324" s="194">
        <f>SUM(F322:F323)</f>
        <v>639</v>
      </c>
      <c r="G324" s="194">
        <f t="shared" si="105"/>
        <v>1655</v>
      </c>
      <c r="H324" s="195">
        <f t="shared" ref="H324:M324" si="110">SUM(H322:H323)</f>
        <v>48</v>
      </c>
      <c r="I324" s="195">
        <f t="shared" si="110"/>
        <v>117</v>
      </c>
      <c r="J324" s="195">
        <f t="shared" si="110"/>
        <v>165</v>
      </c>
      <c r="K324" s="196">
        <f t="shared" si="110"/>
        <v>1064</v>
      </c>
      <c r="L324" s="196">
        <f t="shared" si="110"/>
        <v>756</v>
      </c>
      <c r="M324" s="197">
        <f t="shared" si="110"/>
        <v>1820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44084</v>
      </c>
      <c r="F328" s="199">
        <v>44085</v>
      </c>
      <c r="G328" s="199">
        <v>44086</v>
      </c>
      <c r="H328" s="199">
        <v>44087</v>
      </c>
      <c r="I328" s="199">
        <v>44088</v>
      </c>
      <c r="J328" s="199">
        <v>44089</v>
      </c>
      <c r="K328" s="199">
        <v>44090</v>
      </c>
      <c r="L328" s="199">
        <v>44091</v>
      </c>
      <c r="M328" s="199">
        <v>44092</v>
      </c>
      <c r="N328" s="199">
        <v>44093</v>
      </c>
      <c r="O328" s="199">
        <v>44094</v>
      </c>
      <c r="P328" s="199">
        <v>44095</v>
      </c>
      <c r="Q328" s="199">
        <v>44096</v>
      </c>
      <c r="R328" s="199">
        <v>44097</v>
      </c>
      <c r="S328" s="199">
        <v>44098</v>
      </c>
      <c r="T328" s="199">
        <v>44099</v>
      </c>
      <c r="U328" s="199">
        <v>44100</v>
      </c>
      <c r="V328" s="199">
        <v>44101</v>
      </c>
      <c r="W328" s="199">
        <v>44102</v>
      </c>
      <c r="X328" s="199">
        <v>44103</v>
      </c>
      <c r="Y328" s="199">
        <v>44104</v>
      </c>
      <c r="Z328" s="199">
        <v>44105</v>
      </c>
      <c r="AA328" s="199">
        <v>44106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962</v>
      </c>
      <c r="F329" s="201">
        <v>967</v>
      </c>
      <c r="G329" s="201">
        <v>964</v>
      </c>
      <c r="H329" s="201">
        <v>978</v>
      </c>
      <c r="I329" s="201">
        <v>994</v>
      </c>
      <c r="J329" s="201">
        <v>952</v>
      </c>
      <c r="K329" s="201">
        <v>952</v>
      </c>
      <c r="L329" s="201">
        <v>956</v>
      </c>
      <c r="M329" s="201">
        <v>956</v>
      </c>
      <c r="N329" s="201">
        <v>959</v>
      </c>
      <c r="O329" s="201">
        <v>936</v>
      </c>
      <c r="P329" s="201">
        <v>944</v>
      </c>
      <c r="Q329" s="201">
        <v>922</v>
      </c>
      <c r="R329" s="201">
        <v>945</v>
      </c>
      <c r="S329" s="201">
        <v>935</v>
      </c>
      <c r="T329" s="201">
        <v>912</v>
      </c>
      <c r="U329" s="201">
        <v>888</v>
      </c>
      <c r="V329" s="201">
        <v>876</v>
      </c>
      <c r="W329" s="201">
        <v>892</v>
      </c>
      <c r="X329" s="201">
        <v>881</v>
      </c>
      <c r="Y329" s="201">
        <v>893</v>
      </c>
      <c r="Z329" s="201">
        <v>897</v>
      </c>
      <c r="AA329" s="201">
        <v>851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1268</v>
      </c>
      <c r="F330" s="203">
        <v>1263</v>
      </c>
      <c r="G330" s="203">
        <v>1279</v>
      </c>
      <c r="H330" s="203">
        <v>1257</v>
      </c>
      <c r="I330" s="203">
        <v>1216</v>
      </c>
      <c r="J330" s="203">
        <v>1202</v>
      </c>
      <c r="K330" s="203">
        <v>1155</v>
      </c>
      <c r="L330" s="203">
        <v>1173</v>
      </c>
      <c r="M330" s="203">
        <v>1179</v>
      </c>
      <c r="N330" s="203">
        <v>1161</v>
      </c>
      <c r="O330" s="203">
        <v>1130</v>
      </c>
      <c r="P330" s="203">
        <v>1131</v>
      </c>
      <c r="Q330" s="203">
        <v>1085</v>
      </c>
      <c r="R330" s="203">
        <v>1064</v>
      </c>
      <c r="S330" s="203">
        <v>1029</v>
      </c>
      <c r="T330" s="203">
        <v>1039</v>
      </c>
      <c r="U330" s="203">
        <v>1019</v>
      </c>
      <c r="V330" s="203">
        <v>1013</v>
      </c>
      <c r="W330" s="203">
        <v>1013</v>
      </c>
      <c r="X330" s="203">
        <v>1055</v>
      </c>
      <c r="Y330" s="203">
        <v>1040</v>
      </c>
      <c r="Z330" s="203">
        <v>1046</v>
      </c>
      <c r="AA330" s="203">
        <v>969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2230</v>
      </c>
      <c r="F331" s="205">
        <f t="shared" si="111"/>
        <v>2230</v>
      </c>
      <c r="G331" s="205">
        <f t="shared" si="111"/>
        <v>2243</v>
      </c>
      <c r="H331" s="205">
        <f t="shared" si="111"/>
        <v>2235</v>
      </c>
      <c r="I331" s="205">
        <f t="shared" si="111"/>
        <v>2210</v>
      </c>
      <c r="J331" s="205">
        <f t="shared" si="111"/>
        <v>2154</v>
      </c>
      <c r="K331" s="205">
        <f t="shared" si="111"/>
        <v>2107</v>
      </c>
      <c r="L331" s="205">
        <f t="shared" si="111"/>
        <v>2129</v>
      </c>
      <c r="M331" s="205">
        <f t="shared" si="111"/>
        <v>2135</v>
      </c>
      <c r="N331" s="205">
        <f t="shared" si="111"/>
        <v>2120</v>
      </c>
      <c r="O331" s="205">
        <f t="shared" si="111"/>
        <v>2066</v>
      </c>
      <c r="P331" s="205">
        <f t="shared" si="111"/>
        <v>2075</v>
      </c>
      <c r="Q331" s="205">
        <f t="shared" si="111"/>
        <v>2007</v>
      </c>
      <c r="R331" s="205">
        <f t="shared" si="111"/>
        <v>2009</v>
      </c>
      <c r="S331" s="205">
        <f t="shared" si="111"/>
        <v>1964</v>
      </c>
      <c r="T331" s="205">
        <f t="shared" si="111"/>
        <v>1951</v>
      </c>
      <c r="U331" s="205">
        <f t="shared" si="111"/>
        <v>1907</v>
      </c>
      <c r="V331" s="205">
        <f t="shared" si="111"/>
        <v>1889</v>
      </c>
      <c r="W331" s="205">
        <f t="shared" si="111"/>
        <v>1905</v>
      </c>
      <c r="X331" s="205">
        <f t="shared" si="111"/>
        <v>1936</v>
      </c>
      <c r="Y331" s="205">
        <f t="shared" si="111"/>
        <v>1933</v>
      </c>
      <c r="Z331" s="205">
        <f t="shared" si="111"/>
        <v>1943</v>
      </c>
      <c r="AA331" s="205">
        <f t="shared" si="111"/>
        <v>1820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2685</v>
      </c>
      <c r="I335" s="318"/>
      <c r="J335" s="319">
        <f>H335/H341</f>
        <v>0.17245808979382105</v>
      </c>
      <c r="K335" s="319"/>
      <c r="L335" s="320">
        <v>804</v>
      </c>
      <c r="M335" s="320"/>
      <c r="N335" s="321">
        <f>L335/L341</f>
        <v>0.15488345212868426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3518</v>
      </c>
      <c r="U335" s="324"/>
      <c r="V335" s="325">
        <f>T335/T341</f>
        <v>0.168575398917054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606</v>
      </c>
      <c r="I336" s="318"/>
      <c r="J336" s="319">
        <f>H336/H341</f>
        <v>3.8923501830560731E-2</v>
      </c>
      <c r="K336" s="319"/>
      <c r="L336" s="320">
        <v>417</v>
      </c>
      <c r="M336" s="320"/>
      <c r="N336" s="321">
        <f>L336/L341</f>
        <v>8.0331342708533995E-2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1023</v>
      </c>
      <c r="U336" s="324"/>
      <c r="V336" s="325">
        <f>T336/T341</f>
        <v>4.90200776271024E-2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1.2846040208105853E-4</v>
      </c>
      <c r="K337" s="319"/>
      <c r="L337" s="320">
        <v>9</v>
      </c>
      <c r="M337" s="320"/>
      <c r="N337" s="321">
        <f>L337/L341</f>
        <v>1.7337699865151224E-3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5.2709760889357415E-4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5.7792332883837411E-4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1.4375389333461114E-4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3293</v>
      </c>
      <c r="I339" s="318">
        <f>SUM(H339:H339)</f>
        <v>3293</v>
      </c>
      <c r="J339" s="319">
        <f>H339/H341</f>
        <v>0.21151005202646284</v>
      </c>
      <c r="K339" s="319"/>
      <c r="L339" s="320">
        <f>L335+L336+L337+L338</f>
        <v>1233</v>
      </c>
      <c r="M339" s="320">
        <f>SUM(L339:L339)</f>
        <v>1233</v>
      </c>
      <c r="N339" s="321">
        <f>L339/L341</f>
        <v>0.23752648815257177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4555</v>
      </c>
      <c r="U339" s="324"/>
      <c r="V339" s="325">
        <f>T339/T341</f>
        <v>0.2182663280463846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12276</v>
      </c>
      <c r="I340" s="318"/>
      <c r="J340" s="319">
        <f>H340/H341</f>
        <v>0.78848994797353711</v>
      </c>
      <c r="K340" s="319"/>
      <c r="L340" s="320">
        <v>3958</v>
      </c>
      <c r="M340" s="320"/>
      <c r="N340" s="321">
        <f>L340/L341</f>
        <v>0.76247351184742829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16314</v>
      </c>
      <c r="U340" s="324"/>
      <c r="V340" s="325">
        <f>T340/T341</f>
        <v>0.78173367195361543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15569</v>
      </c>
      <c r="I341" s="328"/>
      <c r="J341" s="293">
        <f>H341/H341</f>
        <v>1</v>
      </c>
      <c r="K341" s="293"/>
      <c r="L341" s="328">
        <f>L339+L340</f>
        <v>5191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20869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6586</v>
      </c>
      <c r="I342" s="267">
        <f>SUM(I335:I339)</f>
        <v>3293</v>
      </c>
      <c r="J342" s="267"/>
      <c r="K342" s="267"/>
      <c r="L342" s="267">
        <f>SUM(L335:L339)</f>
        <v>2466</v>
      </c>
      <c r="M342" s="267">
        <f>SUM(M335:M339)</f>
        <v>1233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44084</v>
      </c>
      <c r="F345" s="199">
        <v>44085</v>
      </c>
      <c r="G345" s="199">
        <v>44086</v>
      </c>
      <c r="H345" s="199">
        <v>44087</v>
      </c>
      <c r="I345" s="199">
        <v>44088</v>
      </c>
      <c r="J345" s="199">
        <v>44089</v>
      </c>
      <c r="K345" s="199">
        <v>44090</v>
      </c>
      <c r="L345" s="199">
        <v>44091</v>
      </c>
      <c r="M345" s="199">
        <v>44092</v>
      </c>
      <c r="N345" s="199">
        <v>44093</v>
      </c>
      <c r="O345" s="199">
        <v>44094</v>
      </c>
      <c r="P345" s="199">
        <v>44095</v>
      </c>
      <c r="Q345" s="199">
        <v>44096</v>
      </c>
      <c r="R345" s="199">
        <v>44097</v>
      </c>
      <c r="S345" s="199">
        <v>44098</v>
      </c>
      <c r="T345" s="199">
        <v>44099</v>
      </c>
      <c r="U345" s="199">
        <v>44100</v>
      </c>
      <c r="V345" s="207">
        <v>44101</v>
      </c>
      <c r="W345" s="207">
        <v>44102</v>
      </c>
      <c r="X345" s="207">
        <v>44103</v>
      </c>
      <c r="Y345" s="207">
        <v>44104</v>
      </c>
      <c r="Z345" s="207">
        <v>44105</v>
      </c>
      <c r="AA345" s="207">
        <v>44106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962</v>
      </c>
      <c r="F346" s="201">
        <v>967</v>
      </c>
      <c r="G346" s="201">
        <v>964</v>
      </c>
      <c r="H346" s="201">
        <v>978</v>
      </c>
      <c r="I346" s="201">
        <v>994</v>
      </c>
      <c r="J346" s="201">
        <v>952</v>
      </c>
      <c r="K346" s="201">
        <v>952</v>
      </c>
      <c r="L346" s="201">
        <v>956</v>
      </c>
      <c r="M346" s="201">
        <v>956</v>
      </c>
      <c r="N346" s="201">
        <v>959</v>
      </c>
      <c r="O346" s="201">
        <v>936</v>
      </c>
      <c r="P346" s="201">
        <v>944</v>
      </c>
      <c r="Q346" s="201">
        <v>922</v>
      </c>
      <c r="R346" s="201">
        <v>945</v>
      </c>
      <c r="S346" s="201">
        <v>935</v>
      </c>
      <c r="T346" s="201">
        <v>912</v>
      </c>
      <c r="U346" s="201">
        <v>888</v>
      </c>
      <c r="V346" s="209">
        <v>4439</v>
      </c>
      <c r="W346" s="209">
        <v>4464</v>
      </c>
      <c r="X346" s="209">
        <v>4468</v>
      </c>
      <c r="Y346" s="209">
        <v>4504</v>
      </c>
      <c r="Z346" s="209">
        <v>4532</v>
      </c>
      <c r="AA346" s="209">
        <v>4555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1268</v>
      </c>
      <c r="F347" s="203">
        <v>1263</v>
      </c>
      <c r="G347" s="203">
        <v>1279</v>
      </c>
      <c r="H347" s="203">
        <v>1257</v>
      </c>
      <c r="I347" s="203">
        <v>1216</v>
      </c>
      <c r="J347" s="203">
        <v>1202</v>
      </c>
      <c r="K347" s="203">
        <v>1155</v>
      </c>
      <c r="L347" s="203">
        <v>1173</v>
      </c>
      <c r="M347" s="203">
        <v>1179</v>
      </c>
      <c r="N347" s="203">
        <v>1161</v>
      </c>
      <c r="O347" s="203">
        <v>1130</v>
      </c>
      <c r="P347" s="203">
        <v>1131</v>
      </c>
      <c r="Q347" s="203">
        <v>1085</v>
      </c>
      <c r="R347" s="203">
        <v>1064</v>
      </c>
      <c r="S347" s="203">
        <v>1029</v>
      </c>
      <c r="T347" s="203">
        <v>1039</v>
      </c>
      <c r="U347" s="203">
        <v>1019</v>
      </c>
      <c r="V347" s="211">
        <v>15929</v>
      </c>
      <c r="W347" s="211">
        <v>15984</v>
      </c>
      <c r="X347" s="211">
        <v>15992</v>
      </c>
      <c r="Y347" s="211">
        <v>16147</v>
      </c>
      <c r="Z347" s="211">
        <v>16221</v>
      </c>
      <c r="AA347" s="211">
        <v>16314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2230</v>
      </c>
      <c r="F348" s="205">
        <f t="shared" si="113"/>
        <v>2230</v>
      </c>
      <c r="G348" s="205">
        <f t="shared" si="113"/>
        <v>2243</v>
      </c>
      <c r="H348" s="205">
        <f t="shared" si="113"/>
        <v>2235</v>
      </c>
      <c r="I348" s="205">
        <f t="shared" si="113"/>
        <v>2210</v>
      </c>
      <c r="J348" s="205">
        <f t="shared" si="113"/>
        <v>2154</v>
      </c>
      <c r="K348" s="205">
        <f t="shared" si="113"/>
        <v>2107</v>
      </c>
      <c r="L348" s="205">
        <f t="shared" si="113"/>
        <v>2129</v>
      </c>
      <c r="M348" s="205">
        <f t="shared" si="113"/>
        <v>2135</v>
      </c>
      <c r="N348" s="205">
        <f t="shared" si="113"/>
        <v>2120</v>
      </c>
      <c r="O348" s="205">
        <f t="shared" si="113"/>
        <v>2066</v>
      </c>
      <c r="P348" s="205">
        <f t="shared" si="113"/>
        <v>2075</v>
      </c>
      <c r="Q348" s="205">
        <f t="shared" si="113"/>
        <v>2007</v>
      </c>
      <c r="R348" s="205">
        <f t="shared" si="113"/>
        <v>2009</v>
      </c>
      <c r="S348" s="205">
        <f t="shared" si="113"/>
        <v>1964</v>
      </c>
      <c r="T348" s="205">
        <f t="shared" si="113"/>
        <v>1951</v>
      </c>
      <c r="U348" s="205">
        <f t="shared" si="113"/>
        <v>1907</v>
      </c>
      <c r="V348" s="213">
        <f t="shared" si="113"/>
        <v>20368</v>
      </c>
      <c r="W348" s="213">
        <f t="shared" si="113"/>
        <v>20448</v>
      </c>
      <c r="X348" s="213">
        <f t="shared" si="113"/>
        <v>20460</v>
      </c>
      <c r="Y348" s="213">
        <f t="shared" si="113"/>
        <v>20651</v>
      </c>
      <c r="Z348" s="213">
        <f t="shared" si="113"/>
        <v>20753</v>
      </c>
      <c r="AA348" s="213">
        <f t="shared" si="113"/>
        <v>20869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9242</v>
      </c>
      <c r="L371" s="361"/>
      <c r="M371" s="361"/>
      <c r="N371" s="361"/>
      <c r="O371" s="361"/>
      <c r="P371" s="362">
        <f>K371/K379</f>
        <v>0.59361551801657142</v>
      </c>
      <c r="Q371" s="362"/>
      <c r="R371" s="362"/>
      <c r="S371" s="362">
        <f t="shared" ref="S371:S379" si="114">SUM(P371:R371)</f>
        <v>0.59361551801657142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1894</v>
      </c>
      <c r="L372" s="361"/>
      <c r="M372" s="361"/>
      <c r="N372" s="361"/>
      <c r="O372" s="361"/>
      <c r="P372" s="362">
        <f>K372/K379</f>
        <v>0.12165200077076241</v>
      </c>
      <c r="Q372" s="362"/>
      <c r="R372" s="362"/>
      <c r="S372" s="362">
        <f t="shared" si="114"/>
        <v>0.12165200077076241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1089</v>
      </c>
      <c r="L373" s="361"/>
      <c r="M373" s="361"/>
      <c r="N373" s="361"/>
      <c r="O373" s="361"/>
      <c r="P373" s="362">
        <f>K373/K379</f>
        <v>6.9946688933136367E-2</v>
      </c>
      <c r="Q373" s="362"/>
      <c r="R373" s="362"/>
      <c r="S373" s="362">
        <f t="shared" si="114"/>
        <v>6.9946688933136367E-2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822</v>
      </c>
      <c r="L374" s="361"/>
      <c r="M374" s="361"/>
      <c r="N374" s="361"/>
      <c r="O374" s="361"/>
      <c r="P374" s="362">
        <f>K374/K379</f>
        <v>5.279722525531505E-2</v>
      </c>
      <c r="Q374" s="362"/>
      <c r="R374" s="362"/>
      <c r="S374" s="362">
        <f t="shared" si="114"/>
        <v>5.279722525531505E-2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709</v>
      </c>
      <c r="L375" s="361"/>
      <c r="M375" s="361"/>
      <c r="N375" s="361"/>
      <c r="O375" s="361"/>
      <c r="P375" s="362">
        <f>K375/K379</f>
        <v>4.5539212537735241E-2</v>
      </c>
      <c r="Q375" s="362"/>
      <c r="R375" s="362"/>
      <c r="S375" s="362">
        <f t="shared" si="114"/>
        <v>4.5539212537735241E-2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597</v>
      </c>
      <c r="L376" s="361"/>
      <c r="M376" s="361"/>
      <c r="N376" s="361"/>
      <c r="O376" s="361"/>
      <c r="P376" s="362">
        <f>K376/K379</f>
        <v>3.8345430021195968E-2</v>
      </c>
      <c r="Q376" s="362"/>
      <c r="R376" s="362"/>
      <c r="S376" s="362">
        <f t="shared" si="114"/>
        <v>3.8345430021195968E-2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398+184+108+80+79+77</f>
        <v>926</v>
      </c>
      <c r="L377" s="361"/>
      <c r="M377" s="361"/>
      <c r="N377" s="361"/>
      <c r="O377" s="361"/>
      <c r="P377" s="362">
        <f>K377/K379</f>
        <v>5.947716616353009E-2</v>
      </c>
      <c r="Q377" s="362"/>
      <c r="R377" s="362"/>
      <c r="S377" s="362">
        <f t="shared" si="114"/>
        <v>5.947716616353009E-2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15569-15279</f>
        <v>290</v>
      </c>
      <c r="L378" s="361"/>
      <c r="M378" s="361"/>
      <c r="N378" s="361"/>
      <c r="O378" s="361"/>
      <c r="P378" s="362">
        <f>K378/K379</f>
        <v>1.8626758301753484E-2</v>
      </c>
      <c r="Q378" s="362"/>
      <c r="R378" s="362"/>
      <c r="S378" s="362">
        <f t="shared" si="114"/>
        <v>1.8626758301753484E-2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15569</v>
      </c>
      <c r="L379" s="364"/>
      <c r="M379" s="364"/>
      <c r="N379" s="364"/>
      <c r="O379" s="364">
        <f>SUM(K379:N379)</f>
        <v>15569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8"/>
  <sheetViews>
    <sheetView topLeftCell="A244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44124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20</v>
      </c>
      <c r="G13" s="30">
        <f t="shared" ref="G13:G14" si="0">E13-F13</f>
        <v>0</v>
      </c>
      <c r="H13" s="31">
        <f t="shared" ref="H13:H14" si="1">F13/E13</f>
        <v>1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6</v>
      </c>
      <c r="K14" s="30">
        <f t="shared" si="2"/>
        <v>4</v>
      </c>
      <c r="L14" s="32">
        <f t="shared" si="3"/>
        <v>0.6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4</v>
      </c>
      <c r="K16" s="30">
        <f t="shared" ref="K16:K17" si="6">I16-J16</f>
        <v>1</v>
      </c>
      <c r="L16" s="32">
        <f t="shared" ref="L16:L17" si="7">J16/I16</f>
        <v>0.8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38</v>
      </c>
      <c r="G17" s="30">
        <f t="shared" si="4"/>
        <v>22</v>
      </c>
      <c r="H17" s="31">
        <f t="shared" si="5"/>
        <v>0.6333333333333333</v>
      </c>
      <c r="I17" s="30">
        <v>70</v>
      </c>
      <c r="J17" s="29">
        <v>29</v>
      </c>
      <c r="K17" s="30">
        <f t="shared" si="6"/>
        <v>41</v>
      </c>
      <c r="L17" s="32">
        <f t="shared" si="7"/>
        <v>0.41428571428571431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49</v>
      </c>
      <c r="G19" s="30">
        <f>E19-F19</f>
        <v>2</v>
      </c>
      <c r="H19" s="31">
        <f>F19/E19</f>
        <v>0.96078431372549022</v>
      </c>
      <c r="I19" s="30">
        <v>73</v>
      </c>
      <c r="J19" s="29">
        <v>64</v>
      </c>
      <c r="K19" s="30">
        <f>I19-J19</f>
        <v>9</v>
      </c>
      <c r="L19" s="32">
        <f>J19/I19</f>
        <v>0.87671232876712324</v>
      </c>
      <c r="M19" s="40">
        <v>5</v>
      </c>
      <c r="N19" s="37">
        <v>3</v>
      </c>
      <c r="O19" s="35">
        <f t="shared" ref="O19:O20" si="8">M19-N19</f>
        <v>2</v>
      </c>
      <c r="P19" s="31">
        <f t="shared" ref="P19:P20" si="9">N19/M19</f>
        <v>0.6</v>
      </c>
      <c r="Q19" s="40"/>
      <c r="R19" s="29"/>
      <c r="S19" s="30"/>
      <c r="T19" s="32"/>
      <c r="U19" s="37"/>
      <c r="V19" s="37"/>
      <c r="W19" s="37"/>
      <c r="X19" s="38">
        <v>8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4</v>
      </c>
      <c r="S20" s="30">
        <f>Q20-R20</f>
        <v>6</v>
      </c>
      <c r="T20" s="32">
        <f>R20/Q20</f>
        <v>0.4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2</v>
      </c>
      <c r="K22" s="30">
        <f>I22-J22</f>
        <v>6</v>
      </c>
      <c r="L22" s="32">
        <f>J22/I22</f>
        <v>0.25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25</v>
      </c>
      <c r="G24" s="30">
        <f t="shared" ref="G24:G25" si="10">E24-F24</f>
        <v>8</v>
      </c>
      <c r="H24" s="31">
        <f t="shared" ref="H24:H25" si="11">F24/E24</f>
        <v>0.75757575757575757</v>
      </c>
      <c r="I24" s="30">
        <v>48</v>
      </c>
      <c r="J24" s="29">
        <v>27</v>
      </c>
      <c r="K24" s="30">
        <f t="shared" ref="K24:K25" si="12">I24-J24</f>
        <v>21</v>
      </c>
      <c r="L24" s="32">
        <f t="shared" ref="L24:L25" si="13">J24/I24</f>
        <v>0.5625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47</v>
      </c>
      <c r="G25" s="30">
        <f t="shared" si="10"/>
        <v>5</v>
      </c>
      <c r="H25" s="31">
        <f t="shared" si="11"/>
        <v>0.90384615384615385</v>
      </c>
      <c r="I25" s="41">
        <v>90</v>
      </c>
      <c r="J25" s="42">
        <v>79</v>
      </c>
      <c r="K25" s="30">
        <f t="shared" si="12"/>
        <v>11</v>
      </c>
      <c r="L25" s="32">
        <f t="shared" si="13"/>
        <v>0.87777777777777777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8</v>
      </c>
      <c r="K27" s="30">
        <f>I27-J27</f>
        <v>0</v>
      </c>
      <c r="L27" s="32">
        <f>J27/I27</f>
        <v>1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29</v>
      </c>
      <c r="G29" s="30">
        <f t="shared" ref="G29:G30" si="14">E29-F29</f>
        <v>9</v>
      </c>
      <c r="H29" s="31">
        <f t="shared" ref="H29:H30" si="15">F29/E29</f>
        <v>0.76315789473684215</v>
      </c>
      <c r="I29" s="30">
        <v>15</v>
      </c>
      <c r="J29" s="29">
        <v>9</v>
      </c>
      <c r="K29" s="30">
        <f>I29-J29</f>
        <v>6</v>
      </c>
      <c r="L29" s="32">
        <f>J29/I29</f>
        <v>0.6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5</v>
      </c>
      <c r="G30" s="30">
        <f t="shared" si="14"/>
        <v>5</v>
      </c>
      <c r="H30" s="31">
        <f t="shared" si="15"/>
        <v>0.5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2</v>
      </c>
      <c r="V32" s="37">
        <v>1</v>
      </c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1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6</v>
      </c>
      <c r="K34" s="30">
        <f t="shared" ref="K34:K35" si="18">I34-J34</f>
        <v>4</v>
      </c>
      <c r="L34" s="32">
        <f t="shared" ref="L34:L35" si="19">J34/I34</f>
        <v>0.6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>
        <v>1</v>
      </c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118</v>
      </c>
      <c r="G35" s="30">
        <f t="shared" si="16"/>
        <v>7</v>
      </c>
      <c r="H35" s="31">
        <f t="shared" si="17"/>
        <v>0.94399999999999995</v>
      </c>
      <c r="I35" s="30">
        <v>212</v>
      </c>
      <c r="J35" s="29">
        <v>53</v>
      </c>
      <c r="K35" s="30">
        <f t="shared" si="18"/>
        <v>159</v>
      </c>
      <c r="L35" s="32">
        <f t="shared" si="19"/>
        <v>0.25</v>
      </c>
      <c r="M35" s="40"/>
      <c r="N35" s="37"/>
      <c r="O35" s="35"/>
      <c r="P35" s="31"/>
      <c r="Q35" s="40"/>
      <c r="R35" s="29"/>
      <c r="S35" s="30"/>
      <c r="T35" s="32"/>
      <c r="U35" s="37">
        <v>5</v>
      </c>
      <c r="V35" s="37">
        <v>8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/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21</v>
      </c>
      <c r="G50" s="30">
        <f>E50-F50</f>
        <v>9</v>
      </c>
      <c r="H50" s="31">
        <f>F50/E50</f>
        <v>0.7</v>
      </c>
      <c r="I50" s="30">
        <v>34</v>
      </c>
      <c r="J50" s="29">
        <v>25</v>
      </c>
      <c r="K50" s="30">
        <f>I50-J50</f>
        <v>9</v>
      </c>
      <c r="L50" s="32">
        <f>J50/I50</f>
        <v>0.73529411764705888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>
        <v>1</v>
      </c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>
        <v>1</v>
      </c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>
        <v>1</v>
      </c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3</v>
      </c>
      <c r="G65" s="30">
        <f>E65-F65</f>
        <v>1</v>
      </c>
      <c r="H65" s="31">
        <f>F65/E65</f>
        <v>0.75</v>
      </c>
      <c r="I65" s="30">
        <v>4</v>
      </c>
      <c r="J65" s="29">
        <v>3</v>
      </c>
      <c r="K65" s="30">
        <f>I65-J65</f>
        <v>1</v>
      </c>
      <c r="L65" s="32">
        <f>J65/I65</f>
        <v>0.75</v>
      </c>
      <c r="M65" s="40"/>
      <c r="N65" s="37"/>
      <c r="O65" s="35"/>
      <c r="P65" s="31"/>
      <c r="Q65" s="40"/>
      <c r="R65" s="29"/>
      <c r="S65" s="30"/>
      <c r="T65" s="32"/>
      <c r="U65" s="37"/>
      <c r="V65" s="37"/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8</v>
      </c>
      <c r="K67" s="30">
        <f>I67-J67</f>
        <v>52</v>
      </c>
      <c r="L67" s="32">
        <f>J67/I67</f>
        <v>0.13333333333333333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5</v>
      </c>
      <c r="G71" s="30">
        <f>E71-F71</f>
        <v>5</v>
      </c>
      <c r="H71" s="31">
        <f>F71/E71</f>
        <v>0.5</v>
      </c>
      <c r="I71" s="30">
        <v>20</v>
      </c>
      <c r="J71" s="29">
        <v>3</v>
      </c>
      <c r="K71" s="30">
        <f>I71-J71</f>
        <v>17</v>
      </c>
      <c r="L71" s="32">
        <f>J71/I71</f>
        <v>0.15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1</v>
      </c>
      <c r="G73" s="30">
        <f t="shared" ref="G73:G74" si="20">E73-F73</f>
        <v>3</v>
      </c>
      <c r="H73" s="31">
        <f t="shared" ref="H73:H74" si="21">F73/E73</f>
        <v>0.25</v>
      </c>
      <c r="I73" s="30">
        <v>8</v>
      </c>
      <c r="J73" s="29">
        <v>0</v>
      </c>
      <c r="K73" s="30">
        <f t="shared" ref="K73:K74" si="22">I73-J73</f>
        <v>8</v>
      </c>
      <c r="L73" s="32">
        <f t="shared" ref="L73:L74" si="23">J73/I73</f>
        <v>0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5</v>
      </c>
      <c r="G80" s="30">
        <f t="shared" ref="G80:G84" si="24">E80-F80</f>
        <v>15</v>
      </c>
      <c r="H80" s="31">
        <f t="shared" ref="H80:H84" si="25">F80/E80</f>
        <v>0.25</v>
      </c>
      <c r="I80" s="30">
        <v>20</v>
      </c>
      <c r="J80" s="29">
        <v>6</v>
      </c>
      <c r="K80" s="30">
        <f t="shared" ref="K80:K84" si="26">I80-J80</f>
        <v>14</v>
      </c>
      <c r="L80" s="32">
        <f t="shared" ref="L80:L84" si="27">J80/I80</f>
        <v>0.3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3</v>
      </c>
      <c r="G81" s="30">
        <f t="shared" si="24"/>
        <v>1</v>
      </c>
      <c r="H81" s="31">
        <f t="shared" si="25"/>
        <v>0.75</v>
      </c>
      <c r="I81" s="30">
        <v>6</v>
      </c>
      <c r="J81" s="29">
        <v>4</v>
      </c>
      <c r="K81" s="30">
        <f t="shared" si="26"/>
        <v>2</v>
      </c>
      <c r="L81" s="32">
        <f t="shared" si="27"/>
        <v>0.66666666666666663</v>
      </c>
      <c r="M81" s="40"/>
      <c r="N81" s="37"/>
      <c r="O81" s="35"/>
      <c r="P81" s="31"/>
      <c r="Q81" s="40">
        <v>2</v>
      </c>
      <c r="R81" s="29">
        <v>1</v>
      </c>
      <c r="S81" s="30">
        <f t="shared" ref="S81:S83" si="28">Q81-R81</f>
        <v>1</v>
      </c>
      <c r="T81" s="32">
        <f t="shared" ref="T81:T83" si="29">R81/Q81</f>
        <v>0.5</v>
      </c>
      <c r="U81" s="37">
        <v>2</v>
      </c>
      <c r="V81" s="37">
        <v>1</v>
      </c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410</v>
      </c>
      <c r="G82" s="45">
        <f t="shared" si="24"/>
        <v>116</v>
      </c>
      <c r="H82" s="10">
        <f t="shared" si="25"/>
        <v>0.77946768060836502</v>
      </c>
      <c r="I82" s="9">
        <f>SUM(I10:I81)</f>
        <v>715</v>
      </c>
      <c r="J82" s="9">
        <f>SUM(J10:J81)</f>
        <v>336</v>
      </c>
      <c r="K82" s="9">
        <f t="shared" si="26"/>
        <v>379</v>
      </c>
      <c r="L82" s="46">
        <f t="shared" si="27"/>
        <v>0.46993006993006992</v>
      </c>
      <c r="M82" s="45">
        <f>SUM(M10:M81)</f>
        <v>16</v>
      </c>
      <c r="N82" s="45">
        <f>SUM(N10:N81)</f>
        <v>8</v>
      </c>
      <c r="O82" s="47">
        <f t="shared" ref="O82:O83" si="30">M82-N82</f>
        <v>8</v>
      </c>
      <c r="P82" s="10">
        <f t="shared" ref="P82:P83" si="31">N82/M82</f>
        <v>0.5</v>
      </c>
      <c r="Q82" s="45">
        <f>SUM(Q10:Q81)</f>
        <v>22</v>
      </c>
      <c r="R82" s="45">
        <f>SUM(R10:R81)</f>
        <v>7</v>
      </c>
      <c r="S82" s="9">
        <f t="shared" si="28"/>
        <v>15</v>
      </c>
      <c r="T82" s="46">
        <f t="shared" si="29"/>
        <v>0.31818181818181818</v>
      </c>
      <c r="U82" s="45">
        <f>SUM(U10:U81)</f>
        <v>11</v>
      </c>
      <c r="V82" s="45">
        <f>SUM(V10:V81)</f>
        <v>24</v>
      </c>
      <c r="W82" s="45">
        <f>SUM(W10:W81)</f>
        <v>1</v>
      </c>
      <c r="X82" s="48">
        <f>SUM(X10:X81)</f>
        <v>9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1</v>
      </c>
      <c r="G83" s="54">
        <f t="shared" si="24"/>
        <v>2</v>
      </c>
      <c r="H83" s="55">
        <f t="shared" si="25"/>
        <v>0.33333333333333331</v>
      </c>
      <c r="I83" s="54">
        <v>6</v>
      </c>
      <c r="J83" s="53">
        <v>6</v>
      </c>
      <c r="K83" s="56">
        <f t="shared" si="26"/>
        <v>0</v>
      </c>
      <c r="L83" s="57">
        <f t="shared" si="27"/>
        <v>1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1</v>
      </c>
      <c r="G84" s="62">
        <f t="shared" si="24"/>
        <v>4</v>
      </c>
      <c r="H84" s="63">
        <f t="shared" si="25"/>
        <v>0.2</v>
      </c>
      <c r="I84" s="62">
        <v>12</v>
      </c>
      <c r="J84" s="61">
        <v>4</v>
      </c>
      <c r="K84" s="64">
        <f t="shared" si="26"/>
        <v>8</v>
      </c>
      <c r="L84" s="65">
        <f t="shared" si="27"/>
        <v>0.33333333333333331</v>
      </c>
      <c r="M84" s="62"/>
      <c r="N84" s="61"/>
      <c r="O84" s="64"/>
      <c r="P84" s="63"/>
      <c r="Q84" s="62"/>
      <c r="R84" s="61"/>
      <c r="S84" s="64"/>
      <c r="T84" s="65"/>
      <c r="U84" s="66">
        <v>1</v>
      </c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3</v>
      </c>
      <c r="K87" s="64">
        <f>I87-J87</f>
        <v>17</v>
      </c>
      <c r="L87" s="65">
        <f>J87/I87</f>
        <v>0.15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3</v>
      </c>
      <c r="G89" s="62">
        <f>E89-F89</f>
        <v>7</v>
      </c>
      <c r="H89" s="63">
        <f>F89/E89</f>
        <v>0.3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3</v>
      </c>
      <c r="G100" s="62">
        <f>E100-F100</f>
        <v>7</v>
      </c>
      <c r="H100" s="63">
        <f>F100/E100</f>
        <v>0.3</v>
      </c>
      <c r="I100" s="62">
        <v>10</v>
      </c>
      <c r="J100" s="61">
        <v>4</v>
      </c>
      <c r="K100" s="64">
        <f>I100-J100</f>
        <v>6</v>
      </c>
      <c r="L100" s="65">
        <f>J100/I100</f>
        <v>0.4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/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3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25</v>
      </c>
      <c r="G106" s="62">
        <f>E106-F106</f>
        <v>5</v>
      </c>
      <c r="H106" s="63">
        <f>F106/E106</f>
        <v>0.83333333333333337</v>
      </c>
      <c r="I106" s="62">
        <v>52</v>
      </c>
      <c r="J106" s="61">
        <v>37</v>
      </c>
      <c r="K106" s="64">
        <f>I106-J106</f>
        <v>15</v>
      </c>
      <c r="L106" s="65">
        <f>J106/I106</f>
        <v>0.71153846153846156</v>
      </c>
      <c r="M106" s="62"/>
      <c r="N106" s="61"/>
      <c r="O106" s="64"/>
      <c r="P106" s="63"/>
      <c r="Q106" s="62"/>
      <c r="R106" s="61"/>
      <c r="S106" s="64"/>
      <c r="T106" s="65"/>
      <c r="U106" s="66">
        <v>9</v>
      </c>
      <c r="V106" s="61">
        <v>16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4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1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10</v>
      </c>
      <c r="G109" s="62">
        <f t="shared" ref="G109:G111" si="32">E109-F109</f>
        <v>20</v>
      </c>
      <c r="H109" s="63">
        <f t="shared" ref="H109:H111" si="33">F109/E109</f>
        <v>0.33333333333333331</v>
      </c>
      <c r="I109" s="62">
        <v>27</v>
      </c>
      <c r="J109" s="61">
        <v>13</v>
      </c>
      <c r="K109" s="64">
        <f t="shared" ref="K109:K111" si="34">I109-J109</f>
        <v>14</v>
      </c>
      <c r="L109" s="65">
        <f t="shared" ref="L109:L111" si="35">J109/I109</f>
        <v>0.48148148148148145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7</v>
      </c>
      <c r="G110" s="62">
        <f t="shared" si="32"/>
        <v>7</v>
      </c>
      <c r="H110" s="63">
        <f t="shared" si="33"/>
        <v>0.5</v>
      </c>
      <c r="I110" s="62">
        <v>28</v>
      </c>
      <c r="J110" s="61">
        <v>11</v>
      </c>
      <c r="K110" s="64">
        <f t="shared" si="34"/>
        <v>17</v>
      </c>
      <c r="L110" s="65">
        <f t="shared" si="35"/>
        <v>0.39285714285714285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>
        <v>1</v>
      </c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/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/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3</v>
      </c>
      <c r="G128" s="62">
        <f t="shared" ref="G128:G129" si="36">E128-F128</f>
        <v>11</v>
      </c>
      <c r="H128" s="63">
        <f t="shared" ref="H128:H129" si="37">F128/E128</f>
        <v>0.21428571428571427</v>
      </c>
      <c r="I128" s="62">
        <v>14</v>
      </c>
      <c r="J128" s="61">
        <v>8</v>
      </c>
      <c r="K128" s="64">
        <f>I128-J128</f>
        <v>6</v>
      </c>
      <c r="L128" s="65">
        <f>J128/I128</f>
        <v>0.5714285714285714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12</v>
      </c>
      <c r="G129" s="62">
        <f t="shared" si="36"/>
        <v>12</v>
      </c>
      <c r="H129" s="63">
        <f t="shared" si="37"/>
        <v>0.5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152</v>
      </c>
      <c r="F137" s="70">
        <f>SUM(F83:F136)</f>
        <v>68</v>
      </c>
      <c r="G137" s="70">
        <f t="shared" ref="G137:G138" si="38">E137-F137</f>
        <v>84</v>
      </c>
      <c r="H137" s="71">
        <f t="shared" ref="H137:H138" si="39">F137/E137</f>
        <v>0.44736842105263158</v>
      </c>
      <c r="I137" s="70">
        <f>SUM(I83:I136)</f>
        <v>180</v>
      </c>
      <c r="J137" s="70">
        <f>SUM(J83:J136)</f>
        <v>87</v>
      </c>
      <c r="K137" s="72">
        <f t="shared" ref="K137:K138" si="40">I137-J137</f>
        <v>93</v>
      </c>
      <c r="L137" s="73">
        <f t="shared" ref="L137:L138" si="41">J137/I137</f>
        <v>0.48333333333333334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16</v>
      </c>
      <c r="V137" s="70">
        <f>SUM(V83:V136)</f>
        <v>28</v>
      </c>
      <c r="W137" s="70">
        <f>SUM(W83:W136)</f>
        <v>0</v>
      </c>
      <c r="X137" s="74">
        <f>SUM(X83:X136)</f>
        <v>1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8</v>
      </c>
      <c r="G138" s="78">
        <f t="shared" si="38"/>
        <v>7</v>
      </c>
      <c r="H138" s="79">
        <f t="shared" si="39"/>
        <v>0.53333333333333333</v>
      </c>
      <c r="I138" s="78">
        <v>10</v>
      </c>
      <c r="J138" s="77">
        <v>4</v>
      </c>
      <c r="K138" s="80">
        <f t="shared" si="40"/>
        <v>6</v>
      </c>
      <c r="L138" s="81">
        <f t="shared" si="41"/>
        <v>0.4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3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4</v>
      </c>
      <c r="K147" s="89">
        <f t="shared" ref="K147:K148" si="44">I147-J147</f>
        <v>6</v>
      </c>
      <c r="L147" s="90">
        <f t="shared" ref="L147:L148" si="45">J147/I147</f>
        <v>0.4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>
        <v>1</v>
      </c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3</v>
      </c>
      <c r="K148" s="89">
        <f t="shared" si="44"/>
        <v>2</v>
      </c>
      <c r="L148" s="90">
        <f t="shared" si="45"/>
        <v>0.6</v>
      </c>
      <c r="M148" s="87"/>
      <c r="N148" s="83"/>
      <c r="O148" s="89"/>
      <c r="P148" s="88"/>
      <c r="Q148" s="87"/>
      <c r="R148" s="83"/>
      <c r="S148" s="89"/>
      <c r="T148" s="90"/>
      <c r="U148" s="82">
        <v>1</v>
      </c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2</v>
      </c>
      <c r="G157" s="87">
        <f t="shared" ref="G157:G158" si="46">E157-F157</f>
        <v>4</v>
      </c>
      <c r="H157" s="88">
        <f t="shared" ref="H157:H158" si="47">F157/E157</f>
        <v>0.33333333333333331</v>
      </c>
      <c r="I157" s="87">
        <v>6</v>
      </c>
      <c r="J157" s="83">
        <v>2</v>
      </c>
      <c r="K157" s="89">
        <f t="shared" ref="K157:K158" si="48">I157-J157</f>
        <v>4</v>
      </c>
      <c r="L157" s="90">
        <f t="shared" ref="L157:L158" si="49">J157/I157</f>
        <v>0.33333333333333331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3</v>
      </c>
      <c r="K158" s="89">
        <f t="shared" si="48"/>
        <v>7</v>
      </c>
      <c r="L158" s="90">
        <f t="shared" si="49"/>
        <v>0.3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3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>
        <v>1</v>
      </c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4</v>
      </c>
      <c r="G170" s="87">
        <f t="shared" ref="G170:G173" si="50">E170-F170</f>
        <v>6</v>
      </c>
      <c r="H170" s="88">
        <f t="shared" ref="H170:H173" si="51">F170/E170</f>
        <v>0.4</v>
      </c>
      <c r="I170" s="87">
        <v>5</v>
      </c>
      <c r="J170" s="83">
        <v>2</v>
      </c>
      <c r="K170" s="89">
        <f t="shared" ref="K170:K172" si="52">I170-J170</f>
        <v>3</v>
      </c>
      <c r="L170" s="90">
        <f t="shared" ref="L170:L172" si="53">J170/I170</f>
        <v>0.4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11</v>
      </c>
      <c r="G171" s="87">
        <f t="shared" si="50"/>
        <v>14</v>
      </c>
      <c r="H171" s="88">
        <f t="shared" si="51"/>
        <v>0.44</v>
      </c>
      <c r="I171" s="87">
        <v>20</v>
      </c>
      <c r="J171" s="83">
        <v>13</v>
      </c>
      <c r="K171" s="89">
        <f t="shared" si="52"/>
        <v>7</v>
      </c>
      <c r="L171" s="90">
        <f t="shared" si="53"/>
        <v>0.65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9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8</v>
      </c>
      <c r="G172" s="87">
        <f t="shared" si="50"/>
        <v>2</v>
      </c>
      <c r="H172" s="88">
        <f t="shared" si="51"/>
        <v>0.8</v>
      </c>
      <c r="I172" s="87">
        <v>10</v>
      </c>
      <c r="J172" s="83">
        <v>3</v>
      </c>
      <c r="K172" s="89">
        <f t="shared" si="52"/>
        <v>7</v>
      </c>
      <c r="L172" s="90">
        <f t="shared" si="53"/>
        <v>0.3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0</v>
      </c>
      <c r="S172" s="89">
        <f>Q172-R172</f>
        <v>18</v>
      </c>
      <c r="T172" s="90">
        <f>R172/Q172</f>
        <v>0</v>
      </c>
      <c r="U172" s="82"/>
      <c r="V172" s="83">
        <v>3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6</v>
      </c>
      <c r="G173" s="87">
        <f t="shared" si="50"/>
        <v>4</v>
      </c>
      <c r="H173" s="88">
        <f t="shared" si="51"/>
        <v>0.6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/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9</v>
      </c>
      <c r="K176" s="89">
        <f>I176-J176</f>
        <v>11</v>
      </c>
      <c r="L176" s="90">
        <f>J176/I176</f>
        <v>0.45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4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4</v>
      </c>
      <c r="G179" s="87">
        <f>E179-F179</f>
        <v>8</v>
      </c>
      <c r="H179" s="88">
        <f>F179/E179</f>
        <v>0.33333333333333331</v>
      </c>
      <c r="I179" s="87">
        <v>12</v>
      </c>
      <c r="J179" s="83">
        <v>7</v>
      </c>
      <c r="K179" s="89">
        <f>I179-J179</f>
        <v>5</v>
      </c>
      <c r="L179" s="90">
        <f>J179/I179</f>
        <v>0.58333333333333337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3</v>
      </c>
      <c r="V179" s="83">
        <v>4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62</v>
      </c>
      <c r="G181" s="45">
        <f t="shared" ref="G181:G182" si="54">E181-F181</f>
        <v>86</v>
      </c>
      <c r="H181" s="10">
        <f t="shared" ref="H181:H182" si="55">F181/E181</f>
        <v>0.41891891891891891</v>
      </c>
      <c r="I181" s="45">
        <f>SUM(I138:I180)</f>
        <v>113</v>
      </c>
      <c r="J181" s="45">
        <f>SUM(J138:J180)</f>
        <v>51</v>
      </c>
      <c r="K181" s="9">
        <f t="shared" ref="K181:K182" si="56">I181-J181</f>
        <v>62</v>
      </c>
      <c r="L181" s="46">
        <f t="shared" ref="L181:L182" si="57">J181/I181</f>
        <v>0.45132743362831856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0</v>
      </c>
      <c r="S181" s="9">
        <f>Q181-R181</f>
        <v>20</v>
      </c>
      <c r="T181" s="46">
        <f>R181/Q181</f>
        <v>0</v>
      </c>
      <c r="U181" s="44">
        <f>SUM(U138:U180)</f>
        <v>8</v>
      </c>
      <c r="V181" s="45">
        <f>SUM(V138:V180)</f>
        <v>30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3</v>
      </c>
      <c r="G182" s="96">
        <f t="shared" si="54"/>
        <v>27</v>
      </c>
      <c r="H182" s="97">
        <f t="shared" si="55"/>
        <v>0.1</v>
      </c>
      <c r="I182" s="96">
        <v>40</v>
      </c>
      <c r="J182" s="95">
        <v>2</v>
      </c>
      <c r="K182" s="98">
        <f t="shared" si="56"/>
        <v>38</v>
      </c>
      <c r="L182" s="99">
        <f t="shared" si="57"/>
        <v>0.05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56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4</v>
      </c>
      <c r="G186" s="100">
        <f>E186-F186</f>
        <v>9</v>
      </c>
      <c r="H186" s="103">
        <f>F186/E186</f>
        <v>0.30769230769230771</v>
      </c>
      <c r="I186" s="100">
        <v>20</v>
      </c>
      <c r="J186" s="101">
        <v>12</v>
      </c>
      <c r="K186" s="102">
        <f>I186-J186</f>
        <v>8</v>
      </c>
      <c r="L186" s="104">
        <f>J186/I186</f>
        <v>0.6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1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6</v>
      </c>
      <c r="G191" s="100">
        <f t="shared" ref="G191:G192" si="58">E191-F191</f>
        <v>44</v>
      </c>
      <c r="H191" s="103">
        <f t="shared" ref="H191:H192" si="59">F191/E191</f>
        <v>0.12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33</v>
      </c>
      <c r="G192" s="100">
        <f t="shared" si="58"/>
        <v>33</v>
      </c>
      <c r="H192" s="103">
        <f t="shared" si="59"/>
        <v>0.5</v>
      </c>
      <c r="I192" s="100">
        <v>96</v>
      </c>
      <c r="J192" s="101">
        <v>60</v>
      </c>
      <c r="K192" s="102">
        <f>I192-J192</f>
        <v>36</v>
      </c>
      <c r="L192" s="104">
        <f>J192/I192</f>
        <v>0.625</v>
      </c>
      <c r="M192" s="100">
        <v>14</v>
      </c>
      <c r="N192" s="101">
        <v>0</v>
      </c>
      <c r="O192" s="102">
        <f>M192-N192</f>
        <v>14</v>
      </c>
      <c r="P192" s="103">
        <f>N192/M192</f>
        <v>0</v>
      </c>
      <c r="Q192" s="100"/>
      <c r="R192" s="101"/>
      <c r="S192" s="102"/>
      <c r="T192" s="104"/>
      <c r="U192" s="101">
        <v>5</v>
      </c>
      <c r="V192" s="101">
        <v>23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>
        <v>1</v>
      </c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1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/>
      <c r="V209" s="101">
        <v>1</v>
      </c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1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8</v>
      </c>
      <c r="G216" s="100">
        <f>E216-F216</f>
        <v>2</v>
      </c>
      <c r="H216" s="103">
        <f>F216/E216</f>
        <v>0.8</v>
      </c>
      <c r="I216" s="100">
        <v>10</v>
      </c>
      <c r="J216" s="101">
        <v>4</v>
      </c>
      <c r="K216" s="102">
        <f>I216-J216</f>
        <v>6</v>
      </c>
      <c r="L216" s="104">
        <f>J216/I216</f>
        <v>0.4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2</v>
      </c>
      <c r="K218" s="102">
        <f>I218-J218</f>
        <v>8</v>
      </c>
      <c r="L218" s="104">
        <f>J218/I218</f>
        <v>0.2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1</v>
      </c>
      <c r="G226" s="100">
        <f>E226-F226</f>
        <v>9</v>
      </c>
      <c r="H226" s="103">
        <f>F226/E226</f>
        <v>0.1</v>
      </c>
      <c r="I226" s="100">
        <v>9</v>
      </c>
      <c r="J226" s="101">
        <v>3</v>
      </c>
      <c r="K226" s="102">
        <f>I226-J226</f>
        <v>6</v>
      </c>
      <c r="L226" s="104">
        <f>J226/I226</f>
        <v>0.33333333333333331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>
        <v>1</v>
      </c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4</v>
      </c>
      <c r="K235" s="102">
        <f t="shared" ref="K235:K237" si="62">I235-J235</f>
        <v>56</v>
      </c>
      <c r="L235" s="104">
        <f t="shared" ref="L235:L237" si="63">J235/I235</f>
        <v>6.6666666666666666E-2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>
        <v>1</v>
      </c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59</v>
      </c>
      <c r="G243" s="45">
        <f>E243-F243</f>
        <v>147</v>
      </c>
      <c r="H243" s="10">
        <f t="shared" ref="H243:H244" si="64">F243/E243</f>
        <v>0.28640776699029125</v>
      </c>
      <c r="I243" s="45">
        <f>SUM(I182:I242)</f>
        <v>263</v>
      </c>
      <c r="J243" s="45">
        <f>SUM(J182:J242)</f>
        <v>87</v>
      </c>
      <c r="K243" s="45">
        <f>I243-J243</f>
        <v>176</v>
      </c>
      <c r="L243" s="46">
        <f t="shared" ref="L243:L244" si="65">J243/I243</f>
        <v>0.33079847908745247</v>
      </c>
      <c r="M243" s="45">
        <f>SUM(M182:M242)</f>
        <v>15</v>
      </c>
      <c r="N243" s="45">
        <f>SUM(N182:N242)</f>
        <v>0</v>
      </c>
      <c r="O243" s="45">
        <f>M243-N243</f>
        <v>15</v>
      </c>
      <c r="P243" s="10">
        <f t="shared" ref="P243:P244" si="66">N243/M243</f>
        <v>0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5</v>
      </c>
      <c r="V243" s="45">
        <f>SUM(V182:V242)</f>
        <v>93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1032</v>
      </c>
      <c r="F244" s="108">
        <f>F82+F137+F181+F243</f>
        <v>599</v>
      </c>
      <c r="G244" s="108">
        <f>G82+G137+G181+G243</f>
        <v>433</v>
      </c>
      <c r="H244" s="109">
        <f t="shared" si="64"/>
        <v>0.58042635658914732</v>
      </c>
      <c r="I244" s="108">
        <f>I82+I137+I181+I243</f>
        <v>1271</v>
      </c>
      <c r="J244" s="108">
        <f>J82+J137+J181+J243</f>
        <v>561</v>
      </c>
      <c r="K244" s="108">
        <f>K82+K137+K181+K243</f>
        <v>710</v>
      </c>
      <c r="L244" s="110">
        <f t="shared" si="65"/>
        <v>0.44138473642800946</v>
      </c>
      <c r="M244" s="108">
        <f>M82+M137+M181+M243</f>
        <v>44</v>
      </c>
      <c r="N244" s="108">
        <f>N82+N137+N181+N243</f>
        <v>8</v>
      </c>
      <c r="O244" s="108">
        <f>O82+O137+O181+O243</f>
        <v>36</v>
      </c>
      <c r="P244" s="109">
        <f t="shared" si="66"/>
        <v>0.18181818181818182</v>
      </c>
      <c r="Q244" s="108">
        <f>Q82+Q137+Q181+Q243</f>
        <v>58</v>
      </c>
      <c r="R244" s="108">
        <f>R82+R137+R181+R243</f>
        <v>7</v>
      </c>
      <c r="S244" s="108">
        <f>S82+S137+S181+S243</f>
        <v>51</v>
      </c>
      <c r="T244" s="110">
        <f t="shared" si="67"/>
        <v>0.1206896551724138</v>
      </c>
      <c r="U244" s="107">
        <f>U82+U137+U181+U243</f>
        <v>40</v>
      </c>
      <c r="V244" s="108">
        <f>V82+V137+V181+V243</f>
        <v>175</v>
      </c>
      <c r="W244" s="108">
        <f>W82+W137+W181+W243</f>
        <v>2</v>
      </c>
      <c r="X244" s="111">
        <f>X82+X137+X181+X243</f>
        <v>11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18.2" customHeight="1" x14ac:dyDescent="0.2">
      <c r="A247" s="271" t="s">
        <v>399</v>
      </c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</row>
    <row r="248" spans="1:64" ht="30" customHeight="1" x14ac:dyDescent="0.2">
      <c r="A248" s="272" t="s">
        <v>400</v>
      </c>
      <c r="B248" s="272" t="s">
        <v>5</v>
      </c>
      <c r="C248" s="272" t="s">
        <v>6</v>
      </c>
      <c r="D248" s="272" t="s">
        <v>7</v>
      </c>
      <c r="E248" s="273" t="s">
        <v>8</v>
      </c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55" t="s">
        <v>401</v>
      </c>
      <c r="V248" s="255"/>
      <c r="W248" s="255"/>
      <c r="X248" s="255"/>
    </row>
    <row r="249" spans="1:64" ht="14.65" customHeight="1" x14ac:dyDescent="0.2">
      <c r="A249" s="272"/>
      <c r="B249" s="272"/>
      <c r="C249" s="272"/>
      <c r="D249" s="272"/>
      <c r="E249" s="273" t="s">
        <v>10</v>
      </c>
      <c r="F249" s="273"/>
      <c r="G249" s="273"/>
      <c r="H249" s="273"/>
      <c r="I249" s="273"/>
      <c r="J249" s="273"/>
      <c r="K249" s="273"/>
      <c r="L249" s="273"/>
      <c r="M249" s="273" t="s">
        <v>11</v>
      </c>
      <c r="N249" s="273"/>
      <c r="O249" s="273"/>
      <c r="P249" s="273"/>
      <c r="Q249" s="273"/>
      <c r="R249" s="273"/>
      <c r="S249" s="273"/>
      <c r="T249" s="273"/>
      <c r="U249" s="274" t="s">
        <v>10</v>
      </c>
      <c r="V249" s="274"/>
      <c r="W249" s="255" t="s">
        <v>12</v>
      </c>
      <c r="X249" s="255"/>
    </row>
    <row r="250" spans="1:64" ht="14.65" customHeight="1" x14ac:dyDescent="0.2">
      <c r="A250" s="272"/>
      <c r="B250" s="272"/>
      <c r="C250" s="272"/>
      <c r="D250" s="272"/>
      <c r="E250" s="273" t="s">
        <v>13</v>
      </c>
      <c r="F250" s="273"/>
      <c r="G250" s="273"/>
      <c r="H250" s="273"/>
      <c r="I250" s="273" t="s">
        <v>14</v>
      </c>
      <c r="J250" s="273"/>
      <c r="K250" s="273"/>
      <c r="L250" s="273"/>
      <c r="M250" s="273" t="s">
        <v>13</v>
      </c>
      <c r="N250" s="273"/>
      <c r="O250" s="273"/>
      <c r="P250" s="273"/>
      <c r="Q250" s="273" t="s">
        <v>14</v>
      </c>
      <c r="R250" s="273"/>
      <c r="S250" s="273"/>
      <c r="T250" s="273"/>
      <c r="U250" s="274"/>
      <c r="V250" s="274"/>
      <c r="W250" s="255"/>
      <c r="X250" s="255"/>
    </row>
    <row r="251" spans="1:64" ht="22.5" x14ac:dyDescent="0.2">
      <c r="A251" s="272"/>
      <c r="B251" s="272"/>
      <c r="C251" s="272"/>
      <c r="D251" s="272"/>
      <c r="E251" s="114" t="s">
        <v>15</v>
      </c>
      <c r="F251" s="114" t="s">
        <v>16</v>
      </c>
      <c r="G251" s="114" t="s">
        <v>17</v>
      </c>
      <c r="H251" s="115" t="s">
        <v>18</v>
      </c>
      <c r="I251" s="114" t="s">
        <v>15</v>
      </c>
      <c r="J251" s="114" t="s">
        <v>16</v>
      </c>
      <c r="K251" s="114" t="s">
        <v>17</v>
      </c>
      <c r="L251" s="114" t="s">
        <v>18</v>
      </c>
      <c r="M251" s="114" t="s">
        <v>15</v>
      </c>
      <c r="N251" s="114" t="s">
        <v>16</v>
      </c>
      <c r="O251" s="114" t="s">
        <v>17</v>
      </c>
      <c r="P251" s="115" t="s">
        <v>18</v>
      </c>
      <c r="Q251" s="114" t="s">
        <v>15</v>
      </c>
      <c r="R251" s="114" t="s">
        <v>16</v>
      </c>
      <c r="S251" s="114" t="s">
        <v>17</v>
      </c>
      <c r="T251" s="114" t="s">
        <v>18</v>
      </c>
      <c r="U251" s="114" t="s">
        <v>13</v>
      </c>
      <c r="V251" s="114" t="s">
        <v>19</v>
      </c>
      <c r="W251" s="114" t="s">
        <v>13</v>
      </c>
      <c r="X251" s="7" t="s">
        <v>19</v>
      </c>
    </row>
    <row r="252" spans="1:64" ht="15.75" x14ac:dyDescent="0.2">
      <c r="A252" s="275" t="s">
        <v>402</v>
      </c>
      <c r="B252" s="275"/>
      <c r="C252" s="275"/>
      <c r="D252" s="275"/>
      <c r="E252" s="116">
        <f>E82</f>
        <v>526</v>
      </c>
      <c r="F252" s="117">
        <f>F82</f>
        <v>410</v>
      </c>
      <c r="G252" s="116">
        <f>G82</f>
        <v>116</v>
      </c>
      <c r="H252" s="118">
        <f t="shared" ref="H252:H253" si="68">F252/E252</f>
        <v>0.77946768060836502</v>
      </c>
      <c r="I252" s="116">
        <f t="shared" ref="I252:O252" si="69">(I82)</f>
        <v>715</v>
      </c>
      <c r="J252" s="117">
        <f t="shared" si="69"/>
        <v>336</v>
      </c>
      <c r="K252" s="116">
        <f t="shared" si="69"/>
        <v>379</v>
      </c>
      <c r="L252" s="118">
        <f t="shared" si="69"/>
        <v>0.46993006993006992</v>
      </c>
      <c r="M252" s="116">
        <f t="shared" si="69"/>
        <v>16</v>
      </c>
      <c r="N252" s="117">
        <f t="shared" si="69"/>
        <v>8</v>
      </c>
      <c r="O252" s="116">
        <f t="shared" si="69"/>
        <v>8</v>
      </c>
      <c r="P252" s="118">
        <f t="shared" ref="P252:X252" si="70">P82</f>
        <v>0.5</v>
      </c>
      <c r="Q252" s="116">
        <f t="shared" si="70"/>
        <v>22</v>
      </c>
      <c r="R252" s="117">
        <f t="shared" si="70"/>
        <v>7</v>
      </c>
      <c r="S252" s="116">
        <f t="shared" si="70"/>
        <v>15</v>
      </c>
      <c r="T252" s="118">
        <f t="shared" si="70"/>
        <v>0.31818181818181818</v>
      </c>
      <c r="U252" s="119">
        <f t="shared" si="70"/>
        <v>11</v>
      </c>
      <c r="V252" s="119">
        <f t="shared" si="70"/>
        <v>24</v>
      </c>
      <c r="W252" s="119">
        <f t="shared" si="70"/>
        <v>1</v>
      </c>
      <c r="X252" s="120">
        <f t="shared" si="70"/>
        <v>9</v>
      </c>
    </row>
    <row r="253" spans="1:64" ht="15.75" x14ac:dyDescent="0.2">
      <c r="A253" s="276" t="s">
        <v>403</v>
      </c>
      <c r="B253" s="276"/>
      <c r="C253" s="276"/>
      <c r="D253" s="276"/>
      <c r="E253" s="121">
        <f>E137</f>
        <v>152</v>
      </c>
      <c r="F253" s="122">
        <f>F137</f>
        <v>68</v>
      </c>
      <c r="G253" s="121">
        <f>G137</f>
        <v>84</v>
      </c>
      <c r="H253" s="123">
        <f t="shared" si="68"/>
        <v>0.44736842105263158</v>
      </c>
      <c r="I253" s="121">
        <f>I137</f>
        <v>180</v>
      </c>
      <c r="J253" s="122">
        <f>J137</f>
        <v>87</v>
      </c>
      <c r="K253" s="121">
        <f>K137</f>
        <v>93</v>
      </c>
      <c r="L253" s="123">
        <f>L137</f>
        <v>0.48333333333333334</v>
      </c>
      <c r="M253" s="121">
        <f>(M137)</f>
        <v>2</v>
      </c>
      <c r="N253" s="122">
        <f>(N137)</f>
        <v>0</v>
      </c>
      <c r="O253" s="121">
        <f>(O137)</f>
        <v>2</v>
      </c>
      <c r="P253" s="123">
        <f>(P137)</f>
        <v>0</v>
      </c>
      <c r="Q253" s="121">
        <f t="shared" ref="Q253:X253" si="71">Q137</f>
        <v>2</v>
      </c>
      <c r="R253" s="122">
        <f t="shared" si="71"/>
        <v>0</v>
      </c>
      <c r="S253" s="121">
        <f t="shared" si="71"/>
        <v>2</v>
      </c>
      <c r="T253" s="123">
        <f t="shared" si="71"/>
        <v>0</v>
      </c>
      <c r="U253" s="122">
        <f t="shared" si="71"/>
        <v>16</v>
      </c>
      <c r="V253" s="122">
        <f t="shared" si="71"/>
        <v>28</v>
      </c>
      <c r="W253" s="122">
        <f t="shared" si="71"/>
        <v>0</v>
      </c>
      <c r="X253" s="124">
        <f t="shared" si="71"/>
        <v>1</v>
      </c>
    </row>
    <row r="254" spans="1:64" ht="15.75" x14ac:dyDescent="0.2">
      <c r="A254" s="277" t="s">
        <v>404</v>
      </c>
      <c r="B254" s="277"/>
      <c r="C254" s="277"/>
      <c r="D254" s="277"/>
      <c r="E254" s="125">
        <f t="shared" ref="E254:X254" si="72">E181</f>
        <v>148</v>
      </c>
      <c r="F254" s="126">
        <f t="shared" si="72"/>
        <v>62</v>
      </c>
      <c r="G254" s="125">
        <f t="shared" si="72"/>
        <v>86</v>
      </c>
      <c r="H254" s="127">
        <f t="shared" si="72"/>
        <v>0.41891891891891891</v>
      </c>
      <c r="I254" s="125">
        <f t="shared" si="72"/>
        <v>113</v>
      </c>
      <c r="J254" s="126">
        <f t="shared" si="72"/>
        <v>51</v>
      </c>
      <c r="K254" s="125">
        <f t="shared" si="72"/>
        <v>62</v>
      </c>
      <c r="L254" s="127">
        <f t="shared" si="72"/>
        <v>0.45132743362831856</v>
      </c>
      <c r="M254" s="125">
        <f t="shared" si="72"/>
        <v>11</v>
      </c>
      <c r="N254" s="126">
        <f t="shared" si="72"/>
        <v>0</v>
      </c>
      <c r="O254" s="125">
        <f t="shared" si="72"/>
        <v>11</v>
      </c>
      <c r="P254" s="127">
        <f t="shared" si="72"/>
        <v>0</v>
      </c>
      <c r="Q254" s="125">
        <f t="shared" si="72"/>
        <v>20</v>
      </c>
      <c r="R254" s="126">
        <f t="shared" si="72"/>
        <v>0</v>
      </c>
      <c r="S254" s="125">
        <f t="shared" si="72"/>
        <v>20</v>
      </c>
      <c r="T254" s="127">
        <f t="shared" si="72"/>
        <v>0</v>
      </c>
      <c r="U254" s="128">
        <f t="shared" si="72"/>
        <v>8</v>
      </c>
      <c r="V254" s="128">
        <f t="shared" si="72"/>
        <v>30</v>
      </c>
      <c r="W254" s="128">
        <f t="shared" si="72"/>
        <v>1</v>
      </c>
      <c r="X254" s="129">
        <f t="shared" si="72"/>
        <v>1</v>
      </c>
    </row>
    <row r="255" spans="1:64" ht="15.75" x14ac:dyDescent="0.2">
      <c r="A255" s="278" t="s">
        <v>405</v>
      </c>
      <c r="B255" s="278"/>
      <c r="C255" s="278"/>
      <c r="D255" s="278"/>
      <c r="E255" s="130">
        <f t="shared" ref="E255:E256" si="73">E243</f>
        <v>206</v>
      </c>
      <c r="F255" s="131">
        <f t="shared" ref="F255:F256" si="74">F243</f>
        <v>59</v>
      </c>
      <c r="G255" s="130">
        <f t="shared" ref="G255:G256" si="75">G243</f>
        <v>147</v>
      </c>
      <c r="H255" s="132">
        <f t="shared" ref="H255:H256" si="76">H243</f>
        <v>0.28640776699029125</v>
      </c>
      <c r="I255" s="130">
        <f t="shared" ref="I255:I256" si="77">I243</f>
        <v>263</v>
      </c>
      <c r="J255" s="131">
        <f t="shared" ref="J255:J256" si="78">J243</f>
        <v>87</v>
      </c>
      <c r="K255" s="130">
        <f t="shared" ref="K255:K256" si="79">K243</f>
        <v>176</v>
      </c>
      <c r="L255" s="132">
        <f t="shared" ref="L255:L256" si="80">L243</f>
        <v>0.33079847908745247</v>
      </c>
      <c r="M255" s="130">
        <f t="shared" ref="M255:M256" si="81">M243</f>
        <v>15</v>
      </c>
      <c r="N255" s="131">
        <f t="shared" ref="N255:N256" si="82">N243</f>
        <v>0</v>
      </c>
      <c r="O255" s="130">
        <f t="shared" ref="O255:O256" si="83">O243</f>
        <v>15</v>
      </c>
      <c r="P255" s="132">
        <f t="shared" ref="P255:P256" si="84">P243</f>
        <v>0</v>
      </c>
      <c r="Q255" s="130">
        <f t="shared" ref="Q255:Q256" si="85">Q243</f>
        <v>14</v>
      </c>
      <c r="R255" s="131">
        <f t="shared" ref="R255:R256" si="86">R243</f>
        <v>0</v>
      </c>
      <c r="S255" s="130">
        <f t="shared" ref="S255:S256" si="87">S243</f>
        <v>14</v>
      </c>
      <c r="T255" s="132">
        <f t="shared" ref="T255:T256" si="88">T243</f>
        <v>0</v>
      </c>
      <c r="U255" s="131">
        <f t="shared" ref="U255:U256" si="89">U243</f>
        <v>5</v>
      </c>
      <c r="V255" s="131">
        <f t="shared" ref="V255:V256" si="90">V243</f>
        <v>93</v>
      </c>
      <c r="W255" s="131">
        <f t="shared" ref="W255:W256" si="91">W243</f>
        <v>0</v>
      </c>
      <c r="X255" s="133">
        <f t="shared" ref="X255:X256" si="92">X243</f>
        <v>0</v>
      </c>
    </row>
    <row r="256" spans="1:64" ht="15.75" x14ac:dyDescent="0.2">
      <c r="A256" s="279" t="s">
        <v>406</v>
      </c>
      <c r="B256" s="279"/>
      <c r="C256" s="279"/>
      <c r="D256" s="279"/>
      <c r="E256" s="134">
        <f t="shared" si="73"/>
        <v>1032</v>
      </c>
      <c r="F256" s="134">
        <f t="shared" si="74"/>
        <v>599</v>
      </c>
      <c r="G256" s="134">
        <f t="shared" si="75"/>
        <v>433</v>
      </c>
      <c r="H256" s="135">
        <f t="shared" si="76"/>
        <v>0.58042635658914732</v>
      </c>
      <c r="I256" s="134">
        <f t="shared" si="77"/>
        <v>1271</v>
      </c>
      <c r="J256" s="134">
        <f t="shared" si="78"/>
        <v>561</v>
      </c>
      <c r="K256" s="134">
        <f t="shared" si="79"/>
        <v>710</v>
      </c>
      <c r="L256" s="135">
        <f t="shared" si="80"/>
        <v>0.44138473642800946</v>
      </c>
      <c r="M256" s="134">
        <f t="shared" si="81"/>
        <v>44</v>
      </c>
      <c r="N256" s="134">
        <f t="shared" si="82"/>
        <v>8</v>
      </c>
      <c r="O256" s="134">
        <f t="shared" si="83"/>
        <v>36</v>
      </c>
      <c r="P256" s="135">
        <f t="shared" si="84"/>
        <v>0.18181818181818182</v>
      </c>
      <c r="Q256" s="134">
        <f t="shared" si="85"/>
        <v>58</v>
      </c>
      <c r="R256" s="134">
        <f t="shared" si="86"/>
        <v>7</v>
      </c>
      <c r="S256" s="134">
        <f t="shared" si="87"/>
        <v>51</v>
      </c>
      <c r="T256" s="135">
        <f t="shared" si="88"/>
        <v>0.1206896551724138</v>
      </c>
      <c r="U256" s="134">
        <f t="shared" si="89"/>
        <v>40</v>
      </c>
      <c r="V256" s="134">
        <f t="shared" si="90"/>
        <v>175</v>
      </c>
      <c r="W256" s="134">
        <f t="shared" si="91"/>
        <v>2</v>
      </c>
      <c r="X256" s="136">
        <f t="shared" si="92"/>
        <v>11</v>
      </c>
    </row>
    <row r="257" spans="1:41" x14ac:dyDescent="0.2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1"/>
      <c r="P257" s="112"/>
      <c r="Q257" s="1"/>
      <c r="R257" s="1"/>
      <c r="S257" s="1"/>
      <c r="T257" s="113"/>
    </row>
    <row r="258" spans="1:41" x14ac:dyDescent="0.2">
      <c r="A258" s="2"/>
      <c r="B258" s="2"/>
      <c r="C258" s="2"/>
      <c r="D258" s="2"/>
      <c r="H258" s="2"/>
      <c r="O258" s="1"/>
      <c r="P258" s="112"/>
      <c r="Q258" s="1"/>
      <c r="R258" s="1"/>
      <c r="S258" s="1"/>
      <c r="T258" s="113"/>
    </row>
    <row r="259" spans="1:41" ht="18.2" customHeight="1" x14ac:dyDescent="0.2">
      <c r="A259" s="271" t="s">
        <v>399</v>
      </c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O259" s="1"/>
      <c r="P259" s="112"/>
      <c r="Q259" s="1"/>
      <c r="R259" s="1"/>
      <c r="S259" s="1"/>
      <c r="T259" s="113"/>
    </row>
    <row r="260" spans="1:41" ht="14.65" customHeight="1" x14ac:dyDescent="0.2">
      <c r="A260" s="272" t="s">
        <v>400</v>
      </c>
      <c r="B260" s="272" t="s">
        <v>5</v>
      </c>
      <c r="C260" s="272" t="s">
        <v>6</v>
      </c>
      <c r="D260" s="272" t="s">
        <v>7</v>
      </c>
      <c r="E260" s="280" t="s">
        <v>8</v>
      </c>
      <c r="F260" s="280"/>
      <c r="G260" s="280"/>
      <c r="H260" s="280"/>
      <c r="I260" s="280"/>
      <c r="J260" s="280"/>
      <c r="K260" s="280"/>
      <c r="L260" s="280"/>
      <c r="O260" s="1"/>
      <c r="P260" s="112"/>
      <c r="Q260" s="1"/>
      <c r="R260" s="1"/>
      <c r="S260" s="1"/>
      <c r="T260" s="113"/>
    </row>
    <row r="261" spans="1:41" x14ac:dyDescent="0.2">
      <c r="A261" s="272"/>
      <c r="B261" s="272"/>
      <c r="C261" s="272"/>
      <c r="D261" s="272"/>
      <c r="E261" s="280"/>
      <c r="F261" s="280"/>
      <c r="G261" s="280"/>
      <c r="H261" s="280"/>
      <c r="I261" s="280"/>
      <c r="J261" s="280"/>
      <c r="K261" s="280"/>
      <c r="L261" s="280"/>
      <c r="O261" s="1"/>
      <c r="P261" s="112"/>
      <c r="Q261" s="1"/>
      <c r="R261" s="1"/>
      <c r="S261" s="1"/>
      <c r="T261" s="113"/>
    </row>
    <row r="262" spans="1:41" ht="14.65" customHeight="1" x14ac:dyDescent="0.2">
      <c r="A262" s="272"/>
      <c r="B262" s="272"/>
      <c r="C262" s="272"/>
      <c r="D262" s="272"/>
      <c r="E262" s="273" t="s">
        <v>13</v>
      </c>
      <c r="F262" s="273"/>
      <c r="G262" s="273"/>
      <c r="H262" s="273"/>
      <c r="I262" s="280" t="s">
        <v>14</v>
      </c>
      <c r="J262" s="280"/>
      <c r="K262" s="280"/>
      <c r="L262" s="280"/>
      <c r="O262" s="1"/>
      <c r="P262" s="112"/>
      <c r="Q262" s="1"/>
      <c r="R262" s="1"/>
      <c r="S262" s="1"/>
      <c r="T262" s="113"/>
    </row>
    <row r="263" spans="1:41" ht="22.5" x14ac:dyDescent="0.2">
      <c r="A263" s="272"/>
      <c r="B263" s="272"/>
      <c r="C263" s="272"/>
      <c r="D263" s="272"/>
      <c r="E263" s="114" t="s">
        <v>15</v>
      </c>
      <c r="F263" s="114" t="s">
        <v>16</v>
      </c>
      <c r="G263" s="114" t="s">
        <v>17</v>
      </c>
      <c r="H263" s="115" t="s">
        <v>18</v>
      </c>
      <c r="I263" s="114" t="s">
        <v>15</v>
      </c>
      <c r="J263" s="114" t="s">
        <v>16</v>
      </c>
      <c r="K263" s="114" t="s">
        <v>17</v>
      </c>
      <c r="L263" s="7" t="s">
        <v>18</v>
      </c>
      <c r="O263" s="1"/>
      <c r="P263" s="112"/>
      <c r="Q263" s="1"/>
      <c r="R263" s="1"/>
      <c r="S263" s="1"/>
      <c r="T263" s="113"/>
    </row>
    <row r="264" spans="1:41" ht="15.75" x14ac:dyDescent="0.2">
      <c r="A264" s="275" t="s">
        <v>402</v>
      </c>
      <c r="B264" s="275"/>
      <c r="C264" s="275"/>
      <c r="D264" s="275"/>
      <c r="E264" s="116">
        <f t="shared" ref="E264:E268" si="93">E252+M252</f>
        <v>542</v>
      </c>
      <c r="F264" s="117">
        <f t="shared" ref="F264:F268" si="94">F252+N252</f>
        <v>418</v>
      </c>
      <c r="G264" s="116">
        <f t="shared" ref="G264:G268" si="95">G252+O252</f>
        <v>124</v>
      </c>
      <c r="H264" s="118">
        <f t="shared" ref="H264:H268" si="96">F264/E264</f>
        <v>0.77121771217712176</v>
      </c>
      <c r="I264" s="116">
        <f t="shared" ref="I264:I268" si="97">I252+Q252</f>
        <v>737</v>
      </c>
      <c r="J264" s="117">
        <f t="shared" ref="J264:J268" si="98">J252+R252</f>
        <v>343</v>
      </c>
      <c r="K264" s="116">
        <f t="shared" ref="K264:K268" si="99">K252+S252</f>
        <v>394</v>
      </c>
      <c r="L264" s="137">
        <f t="shared" ref="L264:L268" si="100">J264/I264</f>
        <v>0.46540027137042062</v>
      </c>
      <c r="O264" s="1"/>
      <c r="P264" s="112"/>
      <c r="Q264" s="1"/>
      <c r="R264" s="1"/>
      <c r="S264" s="1"/>
      <c r="T264" s="113"/>
    </row>
    <row r="265" spans="1:41" ht="15.75" x14ac:dyDescent="0.2">
      <c r="A265" s="281" t="s">
        <v>403</v>
      </c>
      <c r="B265" s="281"/>
      <c r="C265" s="281"/>
      <c r="D265" s="281"/>
      <c r="E265" s="138">
        <f t="shared" si="93"/>
        <v>154</v>
      </c>
      <c r="F265" s="139">
        <f t="shared" si="94"/>
        <v>68</v>
      </c>
      <c r="G265" s="138">
        <f t="shared" si="95"/>
        <v>86</v>
      </c>
      <c r="H265" s="140">
        <f t="shared" si="96"/>
        <v>0.44155844155844154</v>
      </c>
      <c r="I265" s="138">
        <f t="shared" si="97"/>
        <v>182</v>
      </c>
      <c r="J265" s="139">
        <f t="shared" si="98"/>
        <v>87</v>
      </c>
      <c r="K265" s="138">
        <f t="shared" si="99"/>
        <v>95</v>
      </c>
      <c r="L265" s="141">
        <f t="shared" si="100"/>
        <v>0.47802197802197804</v>
      </c>
      <c r="O265" s="1"/>
      <c r="P265" s="112"/>
      <c r="Q265" s="1"/>
      <c r="R265" s="1"/>
      <c r="S265" s="1"/>
      <c r="T265" s="113"/>
    </row>
    <row r="266" spans="1:41" ht="15.75" x14ac:dyDescent="0.2">
      <c r="A266" s="277" t="s">
        <v>404</v>
      </c>
      <c r="B266" s="277"/>
      <c r="C266" s="277"/>
      <c r="D266" s="277"/>
      <c r="E266" s="125">
        <f t="shared" si="93"/>
        <v>159</v>
      </c>
      <c r="F266" s="126">
        <f t="shared" si="94"/>
        <v>62</v>
      </c>
      <c r="G266" s="125">
        <f t="shared" si="95"/>
        <v>97</v>
      </c>
      <c r="H266" s="127">
        <f t="shared" si="96"/>
        <v>0.38993710691823902</v>
      </c>
      <c r="I266" s="125">
        <f t="shared" si="97"/>
        <v>133</v>
      </c>
      <c r="J266" s="126">
        <f t="shared" si="98"/>
        <v>51</v>
      </c>
      <c r="K266" s="125">
        <f t="shared" si="99"/>
        <v>82</v>
      </c>
      <c r="L266" s="142">
        <f t="shared" si="100"/>
        <v>0.38345864661654133</v>
      </c>
      <c r="O266" s="1"/>
      <c r="P266" s="112"/>
      <c r="Q266" s="1"/>
      <c r="R266" s="1"/>
      <c r="S266" s="1"/>
      <c r="T266" s="113"/>
    </row>
    <row r="267" spans="1:41" ht="15.75" x14ac:dyDescent="0.2">
      <c r="A267" s="278" t="s">
        <v>405</v>
      </c>
      <c r="B267" s="278"/>
      <c r="C267" s="278"/>
      <c r="D267" s="278"/>
      <c r="E267" s="130">
        <f t="shared" si="93"/>
        <v>221</v>
      </c>
      <c r="F267" s="131">
        <f t="shared" si="94"/>
        <v>59</v>
      </c>
      <c r="G267" s="130">
        <f t="shared" si="95"/>
        <v>162</v>
      </c>
      <c r="H267" s="132">
        <f t="shared" si="96"/>
        <v>0.2669683257918552</v>
      </c>
      <c r="I267" s="130">
        <f t="shared" si="97"/>
        <v>277</v>
      </c>
      <c r="J267" s="131">
        <f t="shared" si="98"/>
        <v>87</v>
      </c>
      <c r="K267" s="130">
        <f t="shared" si="99"/>
        <v>190</v>
      </c>
      <c r="L267" s="143">
        <f t="shared" si="100"/>
        <v>0.3140794223826715</v>
      </c>
      <c r="O267" s="1"/>
      <c r="P267" s="112"/>
      <c r="Q267" s="1"/>
      <c r="R267" s="1"/>
      <c r="S267" s="1"/>
      <c r="T267" s="113"/>
    </row>
    <row r="268" spans="1:41" ht="15.75" x14ac:dyDescent="0.2">
      <c r="A268" s="282" t="s">
        <v>406</v>
      </c>
      <c r="B268" s="282"/>
      <c r="C268" s="282"/>
      <c r="D268" s="282"/>
      <c r="E268" s="144">
        <f t="shared" si="93"/>
        <v>1076</v>
      </c>
      <c r="F268" s="134">
        <f t="shared" si="94"/>
        <v>607</v>
      </c>
      <c r="G268" s="144">
        <f t="shared" si="95"/>
        <v>469</v>
      </c>
      <c r="H268" s="145">
        <f t="shared" si="96"/>
        <v>0.56412639405204457</v>
      </c>
      <c r="I268" s="144">
        <f t="shared" si="97"/>
        <v>1329</v>
      </c>
      <c r="J268" s="134">
        <f t="shared" si="98"/>
        <v>568</v>
      </c>
      <c r="K268" s="144">
        <f t="shared" si="99"/>
        <v>761</v>
      </c>
      <c r="L268" s="146">
        <f t="shared" si="100"/>
        <v>0.42738901429646353</v>
      </c>
      <c r="O268" s="1"/>
      <c r="P268" s="112"/>
      <c r="Q268" s="1"/>
      <c r="R268" s="1"/>
      <c r="S268" s="1"/>
      <c r="T268" s="113"/>
    </row>
    <row r="269" spans="1:41" x14ac:dyDescent="0.2">
      <c r="A269" s="2"/>
      <c r="B269" s="2"/>
      <c r="C269" s="2"/>
      <c r="D269" s="2"/>
      <c r="H269" s="2"/>
      <c r="O269" s="1"/>
      <c r="P269" s="112"/>
      <c r="Q269" s="1"/>
      <c r="R269" s="1"/>
      <c r="S269" s="1"/>
      <c r="T269" s="113"/>
    </row>
    <row r="270" spans="1:41" ht="14.65" customHeight="1" x14ac:dyDescent="0.2">
      <c r="A270" s="2"/>
      <c r="B270" s="2"/>
      <c r="C270" s="283" t="s">
        <v>407</v>
      </c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1:41" x14ac:dyDescent="0.2">
      <c r="A271" s="2"/>
      <c r="B271" s="2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x14ac:dyDescent="0.2">
      <c r="A272" s="2"/>
      <c r="B272" s="2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2"/>
      <c r="B273" s="2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ht="55.5" customHeight="1" x14ac:dyDescent="0.2">
      <c r="A274" s="2"/>
      <c r="B274" s="2"/>
      <c r="C274" s="147" t="s">
        <v>408</v>
      </c>
      <c r="D274" s="148" t="s">
        <v>409</v>
      </c>
      <c r="E274" s="149">
        <v>44102</v>
      </c>
      <c r="F274" s="149">
        <v>44103</v>
      </c>
      <c r="G274" s="149">
        <v>44104</v>
      </c>
      <c r="H274" s="149">
        <v>44105</v>
      </c>
      <c r="I274" s="149">
        <v>44106</v>
      </c>
      <c r="J274" s="149">
        <v>44107</v>
      </c>
      <c r="K274" s="149">
        <v>44108</v>
      </c>
      <c r="L274" s="149">
        <v>44109</v>
      </c>
      <c r="M274" s="149">
        <v>44110</v>
      </c>
      <c r="N274" s="149">
        <v>44111</v>
      </c>
      <c r="O274" s="149">
        <v>44112</v>
      </c>
      <c r="P274" s="149">
        <v>44113</v>
      </c>
      <c r="Q274" s="149">
        <v>44114</v>
      </c>
      <c r="R274" s="149">
        <v>44115</v>
      </c>
      <c r="S274" s="149">
        <v>44116</v>
      </c>
      <c r="T274" s="149">
        <v>44117</v>
      </c>
      <c r="U274" s="149">
        <v>44118</v>
      </c>
      <c r="V274" s="149">
        <v>44119</v>
      </c>
      <c r="W274" s="149">
        <v>44120</v>
      </c>
      <c r="X274" s="149">
        <v>44121</v>
      </c>
      <c r="Y274" s="149">
        <v>44122</v>
      </c>
      <c r="Z274" s="149">
        <v>44123</v>
      </c>
      <c r="AA274" s="149">
        <v>44124</v>
      </c>
      <c r="AB274"/>
      <c r="AC274"/>
      <c r="AD274"/>
      <c r="AE274"/>
      <c r="AF274"/>
      <c r="AG274"/>
      <c r="AH274"/>
      <c r="AI274"/>
      <c r="AJ274"/>
      <c r="AK274"/>
    </row>
    <row r="275" spans="1:41" x14ac:dyDescent="0.2">
      <c r="A275" s="2"/>
      <c r="B275" s="2"/>
      <c r="C275" s="284" t="s">
        <v>402</v>
      </c>
      <c r="D275" s="150" t="s">
        <v>410</v>
      </c>
      <c r="E275" s="151">
        <v>0.79</v>
      </c>
      <c r="F275" s="151">
        <v>0.79</v>
      </c>
      <c r="G275" s="151">
        <v>0.8</v>
      </c>
      <c r="H275" s="151">
        <v>0.8</v>
      </c>
      <c r="I275" s="151">
        <v>0.8</v>
      </c>
      <c r="J275" s="151">
        <v>0.79</v>
      </c>
      <c r="K275" s="151">
        <v>0.79</v>
      </c>
      <c r="L275" s="151">
        <v>0.78</v>
      </c>
      <c r="M275" s="151">
        <v>0.77</v>
      </c>
      <c r="N275" s="151">
        <v>0.76</v>
      </c>
      <c r="O275" s="151">
        <v>0.75</v>
      </c>
      <c r="P275" s="151">
        <v>0.74</v>
      </c>
      <c r="Q275" s="151">
        <v>0.73</v>
      </c>
      <c r="R275" s="151">
        <v>0.73</v>
      </c>
      <c r="S275" s="151">
        <v>0.72</v>
      </c>
      <c r="T275" s="151">
        <v>0.72</v>
      </c>
      <c r="U275" s="151">
        <v>0.72</v>
      </c>
      <c r="V275" s="151">
        <v>0.71</v>
      </c>
      <c r="W275" s="151">
        <v>0.72</v>
      </c>
      <c r="X275" s="151">
        <v>0.72</v>
      </c>
      <c r="Y275" s="151">
        <v>0.73</v>
      </c>
      <c r="Z275" s="151">
        <v>0.74</v>
      </c>
      <c r="AA275" s="151">
        <v>0.74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2"/>
      <c r="B276" s="2"/>
      <c r="C276" s="284"/>
      <c r="D276" s="152" t="s">
        <v>411</v>
      </c>
      <c r="E276" s="153">
        <v>0.49</v>
      </c>
      <c r="F276" s="153">
        <v>0.48</v>
      </c>
      <c r="G276" s="153">
        <v>0.48</v>
      </c>
      <c r="H276" s="153">
        <v>0.49</v>
      </c>
      <c r="I276" s="153">
        <v>0.49</v>
      </c>
      <c r="J276" s="153">
        <v>0.49</v>
      </c>
      <c r="K276" s="153">
        <v>0.48</v>
      </c>
      <c r="L276" s="153">
        <v>0.47</v>
      </c>
      <c r="M276" s="153">
        <v>0.47</v>
      </c>
      <c r="N276" s="153">
        <v>0.46</v>
      </c>
      <c r="O276" s="153">
        <v>0.46</v>
      </c>
      <c r="P276" s="153">
        <v>0.46</v>
      </c>
      <c r="Q276" s="153">
        <v>0.46</v>
      </c>
      <c r="R276" s="153">
        <v>0.46</v>
      </c>
      <c r="S276" s="153">
        <v>0.46</v>
      </c>
      <c r="T276" s="153">
        <v>0.45</v>
      </c>
      <c r="U276" s="153">
        <v>0.45</v>
      </c>
      <c r="V276" s="153">
        <v>0.46</v>
      </c>
      <c r="W276" s="153">
        <v>0.46</v>
      </c>
      <c r="X276" s="153">
        <v>0.47</v>
      </c>
      <c r="Y276" s="153">
        <v>0.47</v>
      </c>
      <c r="Z276" s="153">
        <v>0.48</v>
      </c>
      <c r="AA276" s="153">
        <v>0.48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2"/>
      <c r="B277" s="2"/>
      <c r="C277" s="284"/>
      <c r="D277" s="152" t="s">
        <v>412</v>
      </c>
      <c r="E277" s="153">
        <v>0.68</v>
      </c>
      <c r="F277" s="153">
        <v>0.63</v>
      </c>
      <c r="G277" s="153">
        <v>0.59</v>
      </c>
      <c r="H277" s="153">
        <v>0.60000000000000009</v>
      </c>
      <c r="I277" s="153">
        <v>0.63</v>
      </c>
      <c r="J277" s="153">
        <v>0.64</v>
      </c>
      <c r="K277" s="153">
        <v>0.66</v>
      </c>
      <c r="L277" s="153">
        <v>0.63</v>
      </c>
      <c r="M277" s="153">
        <v>0.65</v>
      </c>
      <c r="N277" s="153">
        <v>0.63</v>
      </c>
      <c r="O277" s="153">
        <v>0.61</v>
      </c>
      <c r="P277" s="153">
        <v>0.57000000000000006</v>
      </c>
      <c r="Q277" s="153">
        <v>0.54</v>
      </c>
      <c r="R277" s="153">
        <v>0.46</v>
      </c>
      <c r="S277" s="153">
        <v>0.45</v>
      </c>
      <c r="T277" s="153">
        <v>0.44</v>
      </c>
      <c r="U277" s="153">
        <v>0.43</v>
      </c>
      <c r="V277" s="153">
        <v>0.41</v>
      </c>
      <c r="W277" s="153">
        <v>0.39</v>
      </c>
      <c r="X277" s="153">
        <v>0.38</v>
      </c>
      <c r="Y277" s="153">
        <v>0.41</v>
      </c>
      <c r="Z277" s="153">
        <v>0.42</v>
      </c>
      <c r="AA277" s="153">
        <v>0.42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2"/>
      <c r="B278" s="2"/>
      <c r="C278" s="284"/>
      <c r="D278" s="154" t="s">
        <v>413</v>
      </c>
      <c r="E278" s="155">
        <v>0.36</v>
      </c>
      <c r="F278" s="155">
        <v>0.34</v>
      </c>
      <c r="G278" s="155">
        <v>0.36</v>
      </c>
      <c r="H278" s="155">
        <v>0.37</v>
      </c>
      <c r="I278" s="155">
        <v>0.4</v>
      </c>
      <c r="J278" s="155">
        <v>0.4</v>
      </c>
      <c r="K278" s="155">
        <v>0.4</v>
      </c>
      <c r="L278" s="155">
        <v>0.38</v>
      </c>
      <c r="M278" s="155">
        <v>0.4</v>
      </c>
      <c r="N278" s="155">
        <v>0.42</v>
      </c>
      <c r="O278" s="155">
        <v>0.44</v>
      </c>
      <c r="P278" s="155">
        <v>0.44</v>
      </c>
      <c r="Q278" s="155">
        <v>0.4</v>
      </c>
      <c r="R278" s="155">
        <v>0.42</v>
      </c>
      <c r="S278" s="155">
        <v>0.45</v>
      </c>
      <c r="T278" s="155">
        <v>0.44</v>
      </c>
      <c r="U278" s="155">
        <v>0.42</v>
      </c>
      <c r="V278" s="155">
        <v>0.4</v>
      </c>
      <c r="W278" s="155">
        <v>0.42</v>
      </c>
      <c r="X278" s="155">
        <v>0.47</v>
      </c>
      <c r="Y278" s="155">
        <v>0.46</v>
      </c>
      <c r="Z278" s="155">
        <v>0.44</v>
      </c>
      <c r="AA278" s="155">
        <v>0.42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5" t="s">
        <v>403</v>
      </c>
      <c r="D279" s="156" t="s">
        <v>410</v>
      </c>
      <c r="E279" s="157">
        <v>0.61</v>
      </c>
      <c r="F279" s="157">
        <v>0.61</v>
      </c>
      <c r="G279" s="157">
        <v>0.61</v>
      </c>
      <c r="H279" s="157">
        <v>0.61</v>
      </c>
      <c r="I279" s="157">
        <v>0.60000000000000009</v>
      </c>
      <c r="J279" s="157">
        <v>0.60000000000000009</v>
      </c>
      <c r="K279" s="157">
        <v>0.59</v>
      </c>
      <c r="L279" s="157">
        <v>0.59</v>
      </c>
      <c r="M279" s="157">
        <v>0.57999999999999996</v>
      </c>
      <c r="N279" s="157">
        <v>0.57999999999999996</v>
      </c>
      <c r="O279" s="157">
        <v>0.57999999999999996</v>
      </c>
      <c r="P279" s="157">
        <v>0.57000000000000006</v>
      </c>
      <c r="Q279" s="157">
        <v>0.57999999999999996</v>
      </c>
      <c r="R279" s="157">
        <v>0.57000000000000006</v>
      </c>
      <c r="S279" s="157">
        <v>0.57000000000000006</v>
      </c>
      <c r="T279" s="157">
        <v>0.57000000000000006</v>
      </c>
      <c r="U279" s="157">
        <v>0.56000000000000005</v>
      </c>
      <c r="V279" s="157">
        <v>0.55000000000000004</v>
      </c>
      <c r="W279" s="157">
        <v>0.54</v>
      </c>
      <c r="X279" s="157">
        <v>0.53</v>
      </c>
      <c r="Y279" s="157">
        <v>0.51</v>
      </c>
      <c r="Z279" s="157">
        <v>0.5</v>
      </c>
      <c r="AA279" s="157">
        <v>0.48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5"/>
      <c r="D280" s="156" t="s">
        <v>411</v>
      </c>
      <c r="E280" s="157">
        <v>0.49</v>
      </c>
      <c r="F280" s="157">
        <v>0.49</v>
      </c>
      <c r="G280" s="157">
        <v>0.5</v>
      </c>
      <c r="H280" s="157">
        <v>0.5</v>
      </c>
      <c r="I280" s="157">
        <v>0.5</v>
      </c>
      <c r="J280" s="157">
        <v>0.5</v>
      </c>
      <c r="K280" s="157">
        <v>0.5</v>
      </c>
      <c r="L280" s="157">
        <v>0.49</v>
      </c>
      <c r="M280" s="157">
        <v>0.49</v>
      </c>
      <c r="N280" s="157">
        <v>0.49</v>
      </c>
      <c r="O280" s="157">
        <v>0.47</v>
      </c>
      <c r="P280" s="157">
        <v>0.46</v>
      </c>
      <c r="Q280" s="157">
        <v>0.43</v>
      </c>
      <c r="R280" s="157">
        <v>0.42</v>
      </c>
      <c r="S280" s="157">
        <v>0.41</v>
      </c>
      <c r="T280" s="157">
        <v>0.41</v>
      </c>
      <c r="U280" s="157">
        <v>0.4</v>
      </c>
      <c r="V280" s="157">
        <v>0.4</v>
      </c>
      <c r="W280" s="157">
        <v>0.4</v>
      </c>
      <c r="X280" s="157">
        <v>0</v>
      </c>
      <c r="Y280" s="157">
        <v>0.4</v>
      </c>
      <c r="Z280" s="157">
        <v>0.4</v>
      </c>
      <c r="AA280" s="157">
        <v>0.41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5"/>
      <c r="D281" s="156" t="s">
        <v>412</v>
      </c>
      <c r="E281" s="157">
        <v>0.5</v>
      </c>
      <c r="F281" s="157">
        <v>0.5</v>
      </c>
      <c r="G281" s="157">
        <v>0.5</v>
      </c>
      <c r="H281" s="157">
        <v>0.5</v>
      </c>
      <c r="I281" s="157">
        <v>0.5</v>
      </c>
      <c r="J281" s="157">
        <v>0.5</v>
      </c>
      <c r="K281" s="157">
        <v>0.5</v>
      </c>
      <c r="L281" s="157">
        <v>0.5</v>
      </c>
      <c r="M281" s="157">
        <v>0.43</v>
      </c>
      <c r="N281" s="157">
        <v>0.36</v>
      </c>
      <c r="O281" s="157">
        <v>0.36</v>
      </c>
      <c r="P281" s="157">
        <v>0.36</v>
      </c>
      <c r="Q281" s="157">
        <v>0.36</v>
      </c>
      <c r="R281" s="157">
        <v>0.36</v>
      </c>
      <c r="S281" s="157">
        <v>0.36</v>
      </c>
      <c r="T281" s="157">
        <v>0.43</v>
      </c>
      <c r="U281" s="157">
        <v>0.5</v>
      </c>
      <c r="V281" s="157">
        <v>0.5</v>
      </c>
      <c r="W281" s="157">
        <v>0.5</v>
      </c>
      <c r="X281" s="157">
        <v>0.5</v>
      </c>
      <c r="Y281" s="157">
        <v>0.43</v>
      </c>
      <c r="Z281" s="157">
        <v>0.36</v>
      </c>
      <c r="AA281" s="157">
        <v>0.28999999999999998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5"/>
      <c r="D282" s="156" t="s">
        <v>413</v>
      </c>
      <c r="E282" s="157">
        <v>0.28999999999999998</v>
      </c>
      <c r="F282" s="157">
        <v>0.28999999999999998</v>
      </c>
      <c r="G282" s="157">
        <v>0.28999999999999998</v>
      </c>
      <c r="H282" s="157">
        <v>0.24</v>
      </c>
      <c r="I282" s="157">
        <v>0.14000000000000001</v>
      </c>
      <c r="J282" s="157">
        <v>0.05</v>
      </c>
      <c r="K282" s="157">
        <v>0</v>
      </c>
      <c r="L282" s="157">
        <v>0</v>
      </c>
      <c r="M282" s="157">
        <v>0</v>
      </c>
      <c r="N282" s="157">
        <v>0</v>
      </c>
      <c r="O282" s="157">
        <v>0</v>
      </c>
      <c r="P282" s="157">
        <v>0</v>
      </c>
      <c r="Q282" s="157">
        <v>0</v>
      </c>
      <c r="R282" s="157">
        <v>0</v>
      </c>
      <c r="S282" s="157">
        <v>0</v>
      </c>
      <c r="T282" s="157">
        <v>0</v>
      </c>
      <c r="U282" s="157">
        <v>0</v>
      </c>
      <c r="V282" s="157">
        <v>0</v>
      </c>
      <c r="W282" s="157">
        <v>0</v>
      </c>
      <c r="X282" s="157">
        <v>0</v>
      </c>
      <c r="Y282" s="157">
        <v>0</v>
      </c>
      <c r="Z282" s="157">
        <v>0</v>
      </c>
      <c r="AA282" s="157">
        <v>0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6" t="s">
        <v>404</v>
      </c>
      <c r="D283" s="158" t="s">
        <v>410</v>
      </c>
      <c r="E283" s="159">
        <v>0.51</v>
      </c>
      <c r="F283" s="159">
        <v>0.51</v>
      </c>
      <c r="G283" s="159">
        <v>0.5</v>
      </c>
      <c r="H283" s="159">
        <v>0.5</v>
      </c>
      <c r="I283" s="159">
        <v>0.49</v>
      </c>
      <c r="J283" s="159">
        <v>0.49</v>
      </c>
      <c r="K283" s="159">
        <v>0.48</v>
      </c>
      <c r="L283" s="159">
        <v>0.48</v>
      </c>
      <c r="M283" s="159">
        <v>0.46</v>
      </c>
      <c r="N283" s="159">
        <v>0.46</v>
      </c>
      <c r="O283" s="159">
        <v>0.45</v>
      </c>
      <c r="P283" s="159">
        <v>0.45</v>
      </c>
      <c r="Q283" s="159">
        <v>0.45</v>
      </c>
      <c r="R283" s="159">
        <v>0.45</v>
      </c>
      <c r="S283" s="159">
        <v>0.45</v>
      </c>
      <c r="T283" s="159">
        <v>0.46</v>
      </c>
      <c r="U283" s="159">
        <v>0.46</v>
      </c>
      <c r="V283" s="159">
        <v>0.47</v>
      </c>
      <c r="W283" s="159">
        <v>0.47</v>
      </c>
      <c r="X283" s="159">
        <v>0.46</v>
      </c>
      <c r="Y283" s="159">
        <v>0.44</v>
      </c>
      <c r="Z283" s="159">
        <v>0.44</v>
      </c>
      <c r="AA283" s="159">
        <v>0.43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6"/>
      <c r="D284" s="160" t="s">
        <v>411</v>
      </c>
      <c r="E284" s="161">
        <v>0.19</v>
      </c>
      <c r="F284" s="161">
        <v>0.2</v>
      </c>
      <c r="G284" s="161">
        <v>0.2</v>
      </c>
      <c r="H284" s="161">
        <v>0.24</v>
      </c>
      <c r="I284" s="161">
        <v>0.28000000000000003</v>
      </c>
      <c r="J284" s="161">
        <v>0.32</v>
      </c>
      <c r="K284" s="161">
        <v>0.36</v>
      </c>
      <c r="L284" s="161">
        <v>0.4</v>
      </c>
      <c r="M284" s="161">
        <v>0.45</v>
      </c>
      <c r="N284" s="161">
        <v>0.5</v>
      </c>
      <c r="O284" s="161">
        <v>0.5</v>
      </c>
      <c r="P284" s="161">
        <v>0.52</v>
      </c>
      <c r="Q284" s="161">
        <v>0.52</v>
      </c>
      <c r="R284" s="161">
        <v>0.52</v>
      </c>
      <c r="S284" s="161">
        <v>0.53</v>
      </c>
      <c r="T284" s="161">
        <v>0.52</v>
      </c>
      <c r="U284" s="161">
        <v>0.52</v>
      </c>
      <c r="V284" s="161">
        <v>0.52</v>
      </c>
      <c r="W284" s="161">
        <v>0.52</v>
      </c>
      <c r="X284" s="161">
        <v>0.52</v>
      </c>
      <c r="Y284" s="161">
        <v>0.51</v>
      </c>
      <c r="Z284" s="161">
        <v>0.49</v>
      </c>
      <c r="AA284" s="161">
        <v>0.47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6"/>
      <c r="D285" s="160" t="s">
        <v>412</v>
      </c>
      <c r="E285" s="161">
        <v>0.13</v>
      </c>
      <c r="F285" s="161">
        <v>0.13</v>
      </c>
      <c r="G285" s="161">
        <v>0.14000000000000001</v>
      </c>
      <c r="H285" s="161">
        <v>0.08</v>
      </c>
      <c r="I285" s="161">
        <v>0.1</v>
      </c>
      <c r="J285" s="161">
        <v>0.12</v>
      </c>
      <c r="K285" s="161">
        <v>0.13</v>
      </c>
      <c r="L285" s="161">
        <v>0.14000000000000001</v>
      </c>
      <c r="M285" s="161">
        <v>0.13</v>
      </c>
      <c r="N285" s="161">
        <v>0.12</v>
      </c>
      <c r="O285" s="161">
        <v>0.09</v>
      </c>
      <c r="P285" s="161">
        <v>0.06</v>
      </c>
      <c r="Q285" s="161">
        <v>0.05</v>
      </c>
      <c r="R285" s="161">
        <v>0.04</v>
      </c>
      <c r="S285" s="161">
        <v>0.03</v>
      </c>
      <c r="T285" s="161">
        <v>0.03</v>
      </c>
      <c r="U285" s="161">
        <v>0.03</v>
      </c>
      <c r="V285" s="161">
        <v>0.04</v>
      </c>
      <c r="W285" s="161">
        <v>0.06</v>
      </c>
      <c r="X285" s="161">
        <v>0.08</v>
      </c>
      <c r="Y285" s="161">
        <v>0.09</v>
      </c>
      <c r="Z285" s="161">
        <v>0.09</v>
      </c>
      <c r="AA285" s="161">
        <v>0.08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6"/>
      <c r="D286" s="162" t="s">
        <v>413</v>
      </c>
      <c r="E286" s="163">
        <v>0.1</v>
      </c>
      <c r="F286" s="163">
        <v>0.1</v>
      </c>
      <c r="G286" s="163">
        <v>0.08</v>
      </c>
      <c r="H286" s="163">
        <v>0.08</v>
      </c>
      <c r="I286" s="163">
        <v>0.08</v>
      </c>
      <c r="J286" s="163">
        <v>0.08</v>
      </c>
      <c r="K286" s="163">
        <v>0.09</v>
      </c>
      <c r="L286" s="163">
        <v>0.1</v>
      </c>
      <c r="M286" s="163">
        <v>0.1</v>
      </c>
      <c r="N286" s="163">
        <v>0.1</v>
      </c>
      <c r="O286" s="163">
        <v>0.45</v>
      </c>
      <c r="P286" s="163">
        <v>0.1</v>
      </c>
      <c r="Q286" s="163">
        <v>0.09</v>
      </c>
      <c r="R286" s="163">
        <v>0.08</v>
      </c>
      <c r="S286" s="163">
        <v>0.06</v>
      </c>
      <c r="T286" s="163">
        <v>0.05</v>
      </c>
      <c r="U286" s="163">
        <v>0.05</v>
      </c>
      <c r="V286" s="163">
        <v>0.04</v>
      </c>
      <c r="W286" s="163">
        <v>0.04</v>
      </c>
      <c r="X286" s="163">
        <v>0.04</v>
      </c>
      <c r="Y286" s="163">
        <v>0.05</v>
      </c>
      <c r="Z286" s="163">
        <v>0.06</v>
      </c>
      <c r="AA286" s="163">
        <v>0.05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7" t="s">
        <v>405</v>
      </c>
      <c r="D287" s="164" t="s">
        <v>410</v>
      </c>
      <c r="E287" s="165">
        <v>0.56000000000000005</v>
      </c>
      <c r="F287" s="165">
        <v>0.54</v>
      </c>
      <c r="G287" s="165">
        <v>0.53</v>
      </c>
      <c r="H287" s="165">
        <v>0.53</v>
      </c>
      <c r="I287" s="165">
        <v>0.52</v>
      </c>
      <c r="J287" s="165">
        <v>0.5</v>
      </c>
      <c r="K287" s="165">
        <v>0.49</v>
      </c>
      <c r="L287" s="165">
        <v>0.48</v>
      </c>
      <c r="M287" s="165">
        <v>0.47</v>
      </c>
      <c r="N287" s="165">
        <v>0.47</v>
      </c>
      <c r="O287" s="165">
        <v>0.45</v>
      </c>
      <c r="P287" s="165">
        <v>0.44</v>
      </c>
      <c r="Q287" s="165">
        <v>0.43</v>
      </c>
      <c r="R287" s="165">
        <v>0.43</v>
      </c>
      <c r="S287" s="165">
        <v>0.42</v>
      </c>
      <c r="T287" s="165">
        <v>0.42</v>
      </c>
      <c r="U287" s="165">
        <v>0.4</v>
      </c>
      <c r="V287" s="165">
        <v>0.4</v>
      </c>
      <c r="W287" s="165">
        <v>0.39</v>
      </c>
      <c r="X287" s="165">
        <v>0.37</v>
      </c>
      <c r="Y287" s="165">
        <v>0.36</v>
      </c>
      <c r="Z287" s="165">
        <v>0.34</v>
      </c>
      <c r="AA287" s="165">
        <v>0.33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7"/>
      <c r="D288" s="164" t="s">
        <v>411</v>
      </c>
      <c r="E288" s="165">
        <v>0.4</v>
      </c>
      <c r="F288" s="165">
        <v>0.41</v>
      </c>
      <c r="G288" s="165">
        <v>0.41</v>
      </c>
      <c r="H288" s="165">
        <v>0.42</v>
      </c>
      <c r="I288" s="165">
        <v>0.41</v>
      </c>
      <c r="J288" s="165">
        <v>0.41</v>
      </c>
      <c r="K288" s="165">
        <v>0.43</v>
      </c>
      <c r="L288" s="165">
        <v>0.44</v>
      </c>
      <c r="M288" s="165">
        <v>0.44</v>
      </c>
      <c r="N288" s="165">
        <v>0.44</v>
      </c>
      <c r="O288" s="165">
        <v>0.44</v>
      </c>
      <c r="P288" s="165">
        <v>0.44</v>
      </c>
      <c r="Q288" s="165">
        <v>0.41</v>
      </c>
      <c r="R288" s="165">
        <v>0.39</v>
      </c>
      <c r="S288" s="165">
        <v>0.37</v>
      </c>
      <c r="T288" s="165">
        <v>0.35</v>
      </c>
      <c r="U288" s="165">
        <v>0.32</v>
      </c>
      <c r="V288" s="165">
        <v>0.31</v>
      </c>
      <c r="W288" s="165">
        <v>0.3</v>
      </c>
      <c r="X288" s="165">
        <v>0.3</v>
      </c>
      <c r="Y288" s="165">
        <v>0.31</v>
      </c>
      <c r="Z288" s="165">
        <v>0.31</v>
      </c>
      <c r="AA288" s="165">
        <v>0.31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7"/>
      <c r="D289" s="164" t="s">
        <v>412</v>
      </c>
      <c r="E289" s="165">
        <v>0.1</v>
      </c>
      <c r="F289" s="165">
        <v>0.1</v>
      </c>
      <c r="G289" s="165">
        <v>0.11</v>
      </c>
      <c r="H289" s="165">
        <v>0.12</v>
      </c>
      <c r="I289" s="165">
        <v>0.12</v>
      </c>
      <c r="J289" s="165">
        <v>0.13</v>
      </c>
      <c r="K289" s="165">
        <v>0.12</v>
      </c>
      <c r="L289" s="165">
        <v>0.12</v>
      </c>
      <c r="M289" s="165">
        <v>0.14000000000000001</v>
      </c>
      <c r="N289" s="165">
        <v>0.14000000000000001</v>
      </c>
      <c r="O289" s="165">
        <v>0.14000000000000001</v>
      </c>
      <c r="P289" s="165">
        <v>0.13</v>
      </c>
      <c r="Q289" s="165">
        <v>0.11</v>
      </c>
      <c r="R289" s="165">
        <v>0.11</v>
      </c>
      <c r="S289" s="165">
        <v>0.1</v>
      </c>
      <c r="T289" s="165">
        <v>0.09</v>
      </c>
      <c r="U289" s="165">
        <v>7.0000000000000007E-2</v>
      </c>
      <c r="V289" s="165">
        <v>0.06</v>
      </c>
      <c r="W289" s="165">
        <v>0.06</v>
      </c>
      <c r="X289" s="165">
        <v>7.0000000000000007E-2</v>
      </c>
      <c r="Y289" s="165">
        <v>7.0000000000000007E-2</v>
      </c>
      <c r="Z289" s="165">
        <v>0.06</v>
      </c>
      <c r="AA289" s="165">
        <v>0.05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7"/>
      <c r="D290" s="164" t="s">
        <v>413</v>
      </c>
      <c r="E290" s="165">
        <v>0.08</v>
      </c>
      <c r="F290" s="165">
        <v>0.06</v>
      </c>
      <c r="G290" s="165">
        <v>0.05</v>
      </c>
      <c r="H290" s="165">
        <v>0.05</v>
      </c>
      <c r="I290" s="165">
        <v>0.08</v>
      </c>
      <c r="J290" s="165">
        <v>0.1</v>
      </c>
      <c r="K290" s="165">
        <v>0.13</v>
      </c>
      <c r="L290" s="165">
        <v>0.16</v>
      </c>
      <c r="M290" s="165">
        <v>0.19</v>
      </c>
      <c r="N290" s="165">
        <v>0.21</v>
      </c>
      <c r="O290" s="165">
        <v>0.22</v>
      </c>
      <c r="P290" s="165">
        <v>0.22</v>
      </c>
      <c r="Q290" s="165">
        <v>0.2</v>
      </c>
      <c r="R290" s="165">
        <v>0.17</v>
      </c>
      <c r="S290" s="165">
        <v>0.14000000000000001</v>
      </c>
      <c r="T290" s="165">
        <v>0.1</v>
      </c>
      <c r="U290" s="165">
        <v>0.06</v>
      </c>
      <c r="V290" s="165">
        <v>0.03</v>
      </c>
      <c r="W290" s="165">
        <v>0</v>
      </c>
      <c r="X290" s="165">
        <v>0</v>
      </c>
      <c r="Y290" s="165">
        <v>0</v>
      </c>
      <c r="Z290" s="165">
        <v>0</v>
      </c>
      <c r="AA290" s="165">
        <v>0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8" t="s">
        <v>414</v>
      </c>
      <c r="D291" s="166" t="s">
        <v>410</v>
      </c>
      <c r="E291" s="167">
        <v>0.68</v>
      </c>
      <c r="F291" s="167">
        <v>0.68</v>
      </c>
      <c r="G291" s="167">
        <v>0.68</v>
      </c>
      <c r="H291" s="167">
        <v>0.68</v>
      </c>
      <c r="I291" s="167">
        <v>0.67</v>
      </c>
      <c r="J291" s="167">
        <v>0.67</v>
      </c>
      <c r="K291" s="167">
        <v>0.66</v>
      </c>
      <c r="L291" s="167">
        <v>0.65</v>
      </c>
      <c r="M291" s="167">
        <v>0.64</v>
      </c>
      <c r="N291" s="167">
        <v>0.64</v>
      </c>
      <c r="O291" s="167">
        <v>0.63</v>
      </c>
      <c r="P291" s="167">
        <v>0.62</v>
      </c>
      <c r="Q291" s="167">
        <v>0.61</v>
      </c>
      <c r="R291" s="167">
        <v>0.61</v>
      </c>
      <c r="S291" s="245">
        <v>0.61</v>
      </c>
      <c r="T291" s="245">
        <v>0.61</v>
      </c>
      <c r="U291" s="245">
        <v>0.60000000000000009</v>
      </c>
      <c r="V291" s="245">
        <v>0.59</v>
      </c>
      <c r="W291" s="245">
        <v>0.59</v>
      </c>
      <c r="X291" s="245">
        <v>0.59</v>
      </c>
      <c r="Y291" s="245">
        <v>0.57999999999999996</v>
      </c>
      <c r="Z291" s="245">
        <v>0.57999999999999996</v>
      </c>
      <c r="AA291" s="245">
        <v>0.57999999999999996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8"/>
      <c r="D292" s="168" t="s">
        <v>413</v>
      </c>
      <c r="E292" s="169">
        <v>0.42</v>
      </c>
      <c r="F292" s="169">
        <v>0.42</v>
      </c>
      <c r="G292" s="169">
        <v>0.42</v>
      </c>
      <c r="H292" s="169">
        <v>0.43</v>
      </c>
      <c r="I292" s="169">
        <v>0.44</v>
      </c>
      <c r="J292" s="169">
        <v>0.44</v>
      </c>
      <c r="K292" s="169">
        <v>0.45</v>
      </c>
      <c r="L292" s="169">
        <v>0.45</v>
      </c>
      <c r="M292" s="169">
        <v>0.46</v>
      </c>
      <c r="N292" s="169">
        <v>0.47</v>
      </c>
      <c r="O292" s="169">
        <v>0.46</v>
      </c>
      <c r="P292" s="169">
        <v>0.46</v>
      </c>
      <c r="Q292" s="169">
        <v>0.45</v>
      </c>
      <c r="R292" s="169">
        <v>0.45</v>
      </c>
      <c r="S292" s="169">
        <v>0.44</v>
      </c>
      <c r="T292" s="169">
        <v>0.43</v>
      </c>
      <c r="U292" s="169">
        <v>0.42</v>
      </c>
      <c r="V292" s="169">
        <v>0.42</v>
      </c>
      <c r="W292" s="169">
        <v>0.42</v>
      </c>
      <c r="X292" s="169">
        <v>0.43</v>
      </c>
      <c r="Y292" s="169">
        <v>0.43</v>
      </c>
      <c r="Z292" s="169">
        <v>0.43</v>
      </c>
      <c r="AA292" s="169">
        <v>0.43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8"/>
      <c r="D293" s="168" t="s">
        <v>412</v>
      </c>
      <c r="E293" s="169">
        <v>0.34</v>
      </c>
      <c r="F293" s="169">
        <v>0.32</v>
      </c>
      <c r="G293" s="169">
        <v>0.31</v>
      </c>
      <c r="H293" s="169">
        <v>0.30000000000000004</v>
      </c>
      <c r="I293" s="169">
        <v>0.32</v>
      </c>
      <c r="J293" s="169">
        <v>0.33</v>
      </c>
      <c r="K293" s="169">
        <v>0.34</v>
      </c>
      <c r="L293" s="169">
        <v>0.33</v>
      </c>
      <c r="M293" s="169">
        <v>0.34</v>
      </c>
      <c r="N293" s="169">
        <v>0.32</v>
      </c>
      <c r="O293" s="169">
        <v>0.31</v>
      </c>
      <c r="P293" s="169">
        <v>0.28999999999999998</v>
      </c>
      <c r="Q293" s="169">
        <v>0.27</v>
      </c>
      <c r="R293" s="169">
        <v>0.24</v>
      </c>
      <c r="S293" s="169">
        <v>0.22</v>
      </c>
      <c r="T293" s="169">
        <v>0.22</v>
      </c>
      <c r="U293" s="169">
        <v>0.21</v>
      </c>
      <c r="V293" s="169">
        <v>0.2</v>
      </c>
      <c r="W293" s="169">
        <v>0.2</v>
      </c>
      <c r="X293" s="169">
        <v>0.2</v>
      </c>
      <c r="Y293" s="169">
        <v>0.21</v>
      </c>
      <c r="Z293" s="169">
        <v>0.21</v>
      </c>
      <c r="AA293" s="169">
        <v>0.2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8"/>
      <c r="D294" s="170" t="s">
        <v>413</v>
      </c>
      <c r="E294" s="171">
        <v>0.2</v>
      </c>
      <c r="F294" s="171">
        <v>0.19</v>
      </c>
      <c r="G294" s="171">
        <v>0.19</v>
      </c>
      <c r="H294" s="171">
        <v>0.19</v>
      </c>
      <c r="I294" s="171">
        <v>0.2</v>
      </c>
      <c r="J294" s="171">
        <v>0.2</v>
      </c>
      <c r="K294" s="171">
        <v>0.21</v>
      </c>
      <c r="L294" s="171">
        <v>0.21</v>
      </c>
      <c r="M294" s="171">
        <v>0.23</v>
      </c>
      <c r="N294" s="171">
        <v>0.24</v>
      </c>
      <c r="O294" s="171">
        <v>0.25</v>
      </c>
      <c r="P294" s="171">
        <v>0.25</v>
      </c>
      <c r="Q294" s="171">
        <v>0.23</v>
      </c>
      <c r="R294" s="171">
        <v>0.23</v>
      </c>
      <c r="S294" s="171">
        <v>0.22</v>
      </c>
      <c r="T294" s="171">
        <v>0.21</v>
      </c>
      <c r="U294" s="171">
        <v>0.19</v>
      </c>
      <c r="V294" s="171">
        <v>0.17</v>
      </c>
      <c r="W294" s="171">
        <v>0.17</v>
      </c>
      <c r="X294" s="171">
        <v>0.19</v>
      </c>
      <c r="Y294" s="171">
        <v>0.19</v>
      </c>
      <c r="Z294" s="171">
        <v>0.18</v>
      </c>
      <c r="AA294" s="171">
        <v>0.18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9" t="s">
        <v>415</v>
      </c>
      <c r="D295" s="289"/>
      <c r="E295"/>
      <c r="F295"/>
      <c r="H295" s="2"/>
    </row>
    <row r="296" spans="1:37" x14ac:dyDescent="0.2">
      <c r="A296" s="2"/>
      <c r="B296" s="2"/>
      <c r="C296" s="172" t="s">
        <v>416</v>
      </c>
      <c r="D296"/>
      <c r="E296"/>
      <c r="F296"/>
      <c r="H296" s="2"/>
    </row>
    <row r="297" spans="1:37" x14ac:dyDescent="0.2">
      <c r="A297" s="2"/>
      <c r="B297" s="2"/>
      <c r="C297" s="2"/>
      <c r="D297" s="2"/>
      <c r="H297" s="2"/>
      <c r="O297" s="1"/>
      <c r="P297" s="112"/>
      <c r="Q297" s="1"/>
      <c r="R297" s="1"/>
      <c r="S297" s="1"/>
      <c r="T297" s="113"/>
    </row>
    <row r="298" spans="1:37" s="175" customFormat="1" ht="11.25" x14ac:dyDescent="0.2">
      <c r="A298" s="173"/>
      <c r="B298" s="173"/>
      <c r="C298" s="173"/>
      <c r="D298" s="173"/>
      <c r="E298" s="2"/>
      <c r="F298" s="2"/>
      <c r="G298" s="2"/>
      <c r="H298" s="3"/>
      <c r="I298" s="2"/>
      <c r="J298" s="2"/>
      <c r="K298" s="2"/>
      <c r="L298" s="2"/>
      <c r="M298" s="2"/>
      <c r="N298" s="2"/>
      <c r="O298" s="2"/>
      <c r="P298" s="3"/>
      <c r="Q298" s="2"/>
      <c r="R298" s="2"/>
      <c r="S298" s="2"/>
      <c r="T298" s="4"/>
      <c r="U298" s="174"/>
      <c r="V298" s="5"/>
      <c r="W298" s="174"/>
      <c r="X298" s="174"/>
    </row>
    <row r="299" spans="1:37" s="175" customFormat="1" ht="21.95" customHeight="1" x14ac:dyDescent="0.2">
      <c r="A299" s="173"/>
      <c r="B299" s="173"/>
      <c r="C299" s="173"/>
      <c r="D299" s="176" t="s">
        <v>417</v>
      </c>
      <c r="E299" s="177" t="s">
        <v>15</v>
      </c>
      <c r="F299" s="177" t="s">
        <v>16</v>
      </c>
      <c r="G299" s="177" t="s">
        <v>17</v>
      </c>
      <c r="H299" s="290" t="s">
        <v>18</v>
      </c>
      <c r="I299" s="290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4"/>
      <c r="U299" s="174"/>
      <c r="V299" s="5"/>
      <c r="W299" s="174"/>
      <c r="X299" s="174"/>
    </row>
    <row r="300" spans="1:37" ht="14.65" customHeight="1" x14ac:dyDescent="0.2">
      <c r="D300" s="178" t="s">
        <v>410</v>
      </c>
      <c r="E300" s="179">
        <f>E244</f>
        <v>1032</v>
      </c>
      <c r="F300" s="179">
        <f>F244</f>
        <v>599</v>
      </c>
      <c r="G300" s="179">
        <f>G244</f>
        <v>433</v>
      </c>
      <c r="H300" s="291">
        <f t="shared" ref="H300:H304" si="101">F300/E300</f>
        <v>0.58042635658914732</v>
      </c>
      <c r="I300" s="291"/>
      <c r="M300" s="292"/>
      <c r="N300" s="292"/>
    </row>
    <row r="301" spans="1:37" ht="14.65" customHeight="1" x14ac:dyDescent="0.2">
      <c r="D301" s="178" t="s">
        <v>418</v>
      </c>
      <c r="E301" s="179">
        <f>I244</f>
        <v>1271</v>
      </c>
      <c r="F301" s="179">
        <f>J244</f>
        <v>561</v>
      </c>
      <c r="G301" s="179">
        <f>K244</f>
        <v>710</v>
      </c>
      <c r="H301" s="291">
        <f t="shared" si="101"/>
        <v>0.44138473642800946</v>
      </c>
      <c r="I301" s="291"/>
    </row>
    <row r="302" spans="1:37" ht="14.65" customHeight="1" x14ac:dyDescent="0.2">
      <c r="D302" s="178" t="s">
        <v>412</v>
      </c>
      <c r="E302" s="179">
        <f>M244</f>
        <v>44</v>
      </c>
      <c r="F302" s="179">
        <f>N244</f>
        <v>8</v>
      </c>
      <c r="G302" s="179">
        <f>O244</f>
        <v>36</v>
      </c>
      <c r="H302" s="291">
        <f t="shared" si="101"/>
        <v>0.18181818181818182</v>
      </c>
      <c r="I302" s="291"/>
    </row>
    <row r="303" spans="1:37" ht="14.65" customHeight="1" x14ac:dyDescent="0.2">
      <c r="D303" s="178" t="s">
        <v>419</v>
      </c>
      <c r="E303" s="179">
        <f>Q244</f>
        <v>58</v>
      </c>
      <c r="F303" s="179">
        <f>R244</f>
        <v>7</v>
      </c>
      <c r="G303" s="179">
        <f>S244</f>
        <v>51</v>
      </c>
      <c r="H303" s="291">
        <f t="shared" si="101"/>
        <v>0.1206896551724138</v>
      </c>
      <c r="I303" s="291"/>
    </row>
    <row r="304" spans="1:37" ht="14.65" customHeight="1" x14ac:dyDescent="0.2">
      <c r="D304" s="180" t="s">
        <v>406</v>
      </c>
      <c r="E304" s="144">
        <f>SUM(E300:E303)</f>
        <v>2405</v>
      </c>
      <c r="F304" s="144">
        <f>SUM(F300:F303)</f>
        <v>1175</v>
      </c>
      <c r="G304" s="144">
        <f>SUM(G300:G303)</f>
        <v>1230</v>
      </c>
      <c r="H304" s="293">
        <f t="shared" si="101"/>
        <v>0.48856548856548859</v>
      </c>
      <c r="I304" s="293"/>
    </row>
    <row r="306" spans="1:14" ht="87" customHeight="1" x14ac:dyDescent="0.2">
      <c r="D306" s="176" t="s">
        <v>420</v>
      </c>
      <c r="E306" s="181" t="s">
        <v>421</v>
      </c>
      <c r="F306" s="181" t="s">
        <v>422</v>
      </c>
      <c r="G306" s="181" t="s">
        <v>423</v>
      </c>
      <c r="H306" s="294" t="s">
        <v>424</v>
      </c>
      <c r="I306" s="294"/>
    </row>
    <row r="307" spans="1:14" ht="14.65" customHeight="1" x14ac:dyDescent="0.2">
      <c r="D307" s="178" t="s">
        <v>410</v>
      </c>
      <c r="E307" s="179">
        <f t="shared" ref="E307:E310" si="102">F300</f>
        <v>599</v>
      </c>
      <c r="F307" s="179">
        <f>U244</f>
        <v>40</v>
      </c>
      <c r="G307" s="179">
        <v>56</v>
      </c>
      <c r="H307" s="295">
        <f t="shared" ref="H307:H310" si="103">E307+F307+G307</f>
        <v>695</v>
      </c>
      <c r="I307" s="295">
        <f>SUM(E307:H307)</f>
        <v>1390</v>
      </c>
      <c r="J307" s="4"/>
    </row>
    <row r="308" spans="1:14" ht="14.65" customHeight="1" x14ac:dyDescent="0.2">
      <c r="D308" s="178" t="s">
        <v>418</v>
      </c>
      <c r="E308" s="179">
        <f t="shared" si="102"/>
        <v>561</v>
      </c>
      <c r="F308" s="179">
        <f>V244</f>
        <v>175</v>
      </c>
      <c r="G308" s="179">
        <v>125</v>
      </c>
      <c r="H308" s="295">
        <f t="shared" si="103"/>
        <v>861</v>
      </c>
      <c r="I308" s="295"/>
    </row>
    <row r="309" spans="1:14" ht="14.65" customHeight="1" x14ac:dyDescent="0.2">
      <c r="D309" s="178" t="s">
        <v>412</v>
      </c>
      <c r="E309" s="179">
        <f t="shared" si="102"/>
        <v>8</v>
      </c>
      <c r="F309" s="179">
        <f>W244</f>
        <v>2</v>
      </c>
      <c r="G309" s="182">
        <v>0</v>
      </c>
      <c r="H309" s="295">
        <f t="shared" si="103"/>
        <v>10</v>
      </c>
      <c r="I309" s="295"/>
    </row>
    <row r="310" spans="1:14" ht="14.65" customHeight="1" x14ac:dyDescent="0.2">
      <c r="D310" s="178" t="s">
        <v>419</v>
      </c>
      <c r="E310" s="179">
        <f t="shared" si="102"/>
        <v>7</v>
      </c>
      <c r="F310" s="179">
        <f>X244</f>
        <v>11</v>
      </c>
      <c r="G310" s="182">
        <v>2</v>
      </c>
      <c r="H310" s="295">
        <f t="shared" si="103"/>
        <v>20</v>
      </c>
      <c r="I310" s="295"/>
    </row>
    <row r="311" spans="1:14" ht="14.65" customHeight="1" x14ac:dyDescent="0.2">
      <c r="D311" s="180" t="s">
        <v>406</v>
      </c>
      <c r="E311" s="183">
        <f>SUM(E307:E310)</f>
        <v>1175</v>
      </c>
      <c r="F311" s="183">
        <f>SUM(F307:F310)</f>
        <v>228</v>
      </c>
      <c r="G311" s="183">
        <f>SUM(G307:G310)</f>
        <v>183</v>
      </c>
      <c r="H311" s="296">
        <f>H307+H308+H309+H310</f>
        <v>1586</v>
      </c>
      <c r="I311" s="296">
        <f>F311+G311+H311</f>
        <v>1997</v>
      </c>
    </row>
    <row r="313" spans="1:14" x14ac:dyDescent="0.2">
      <c r="A313" s="267" t="s">
        <v>425</v>
      </c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</row>
    <row r="314" spans="1:14" x14ac:dyDescent="0.2">
      <c r="A314" s="267" t="s">
        <v>426</v>
      </c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</row>
    <row r="315" spans="1:14" ht="25.35" customHeight="1" x14ac:dyDescent="0.2">
      <c r="A315" s="2"/>
      <c r="B315" s="2"/>
      <c r="C315" s="2"/>
      <c r="D315" s="297" t="s">
        <v>427</v>
      </c>
      <c r="E315" s="297" t="s">
        <v>428</v>
      </c>
      <c r="F315" s="297"/>
      <c r="G315" s="297"/>
      <c r="H315" s="297"/>
      <c r="I315" s="297"/>
      <c r="J315" s="297"/>
      <c r="K315" s="297"/>
      <c r="L315" s="297"/>
      <c r="M315" s="297"/>
    </row>
    <row r="316" spans="1:14" ht="14.65" customHeight="1" x14ac:dyDescent="0.2">
      <c r="A316" s="2"/>
      <c r="B316" s="2"/>
      <c r="C316" s="2"/>
      <c r="D316" s="298" t="s">
        <v>409</v>
      </c>
      <c r="E316" s="299" t="s">
        <v>429</v>
      </c>
      <c r="F316" s="299"/>
      <c r="G316" s="299"/>
      <c r="H316" s="300" t="s">
        <v>430</v>
      </c>
      <c r="I316" s="300"/>
      <c r="J316" s="300"/>
      <c r="K316" s="301" t="s">
        <v>431</v>
      </c>
      <c r="L316" s="301"/>
      <c r="M316" s="301"/>
    </row>
    <row r="317" spans="1:14" ht="18" x14ac:dyDescent="0.2">
      <c r="A317" s="2"/>
      <c r="B317" s="2"/>
      <c r="C317" s="2"/>
      <c r="D317" s="298"/>
      <c r="E317" s="184" t="s">
        <v>432</v>
      </c>
      <c r="F317" s="184" t="s">
        <v>433</v>
      </c>
      <c r="G317" s="184" t="s">
        <v>406</v>
      </c>
      <c r="H317" s="185" t="s">
        <v>434</v>
      </c>
      <c r="I317" s="185" t="s">
        <v>433</v>
      </c>
      <c r="J317" s="185" t="s">
        <v>406</v>
      </c>
      <c r="K317" s="186" t="s">
        <v>432</v>
      </c>
      <c r="L317" s="186" t="s">
        <v>433</v>
      </c>
      <c r="M317" s="187" t="s">
        <v>406</v>
      </c>
    </row>
    <row r="318" spans="1:14" x14ac:dyDescent="0.2">
      <c r="A318" s="2"/>
      <c r="B318" s="2"/>
      <c r="C318" s="2"/>
      <c r="D318" s="188" t="s">
        <v>13</v>
      </c>
      <c r="E318" s="189">
        <f t="shared" ref="E318:E320" si="104">K318-H318</f>
        <v>378</v>
      </c>
      <c r="F318" s="189">
        <v>271</v>
      </c>
      <c r="G318" s="189">
        <f t="shared" ref="G318:G320" si="105">SUM(E318:F318)</f>
        <v>649</v>
      </c>
      <c r="H318" s="190">
        <v>17</v>
      </c>
      <c r="I318" s="190">
        <v>39</v>
      </c>
      <c r="J318" s="190">
        <f t="shared" ref="J318:J319" si="106">SUM(H318:I318)</f>
        <v>56</v>
      </c>
      <c r="K318" s="191">
        <f t="shared" ref="K318:K319" si="107">M318-L318</f>
        <v>395</v>
      </c>
      <c r="L318" s="191">
        <f t="shared" ref="L318:L319" si="108">F318+I318</f>
        <v>310</v>
      </c>
      <c r="M318" s="192">
        <f t="shared" ref="M318:M319" si="109">H307+H309</f>
        <v>705</v>
      </c>
    </row>
    <row r="319" spans="1:14" x14ac:dyDescent="0.2">
      <c r="A319" s="2"/>
      <c r="B319" s="2"/>
      <c r="C319" s="2"/>
      <c r="D319" s="188" t="s">
        <v>435</v>
      </c>
      <c r="E319" s="189">
        <f t="shared" si="104"/>
        <v>438</v>
      </c>
      <c r="F319" s="189">
        <v>316</v>
      </c>
      <c r="G319" s="189">
        <f t="shared" si="105"/>
        <v>754</v>
      </c>
      <c r="H319" s="190">
        <v>38</v>
      </c>
      <c r="I319" s="190">
        <v>89</v>
      </c>
      <c r="J319" s="190">
        <f t="shared" si="106"/>
        <v>127</v>
      </c>
      <c r="K319" s="191">
        <f t="shared" si="107"/>
        <v>476</v>
      </c>
      <c r="L319" s="191">
        <f t="shared" si="108"/>
        <v>405</v>
      </c>
      <c r="M319" s="192">
        <f t="shared" si="109"/>
        <v>881</v>
      </c>
    </row>
    <row r="320" spans="1:14" x14ac:dyDescent="0.2">
      <c r="A320" s="2"/>
      <c r="B320" s="2"/>
      <c r="C320" s="2"/>
      <c r="D320" s="193" t="s">
        <v>436</v>
      </c>
      <c r="E320" s="194">
        <f t="shared" si="104"/>
        <v>816</v>
      </c>
      <c r="F320" s="194">
        <f>SUM(F318:F319)</f>
        <v>587</v>
      </c>
      <c r="G320" s="194">
        <f t="shared" si="105"/>
        <v>1403</v>
      </c>
      <c r="H320" s="195">
        <f t="shared" ref="H320:M320" si="110">SUM(H318:H319)</f>
        <v>55</v>
      </c>
      <c r="I320" s="195">
        <f t="shared" si="110"/>
        <v>128</v>
      </c>
      <c r="J320" s="195">
        <f t="shared" si="110"/>
        <v>183</v>
      </c>
      <c r="K320" s="196">
        <f t="shared" si="110"/>
        <v>871</v>
      </c>
      <c r="L320" s="196">
        <f t="shared" si="110"/>
        <v>715</v>
      </c>
      <c r="M320" s="197">
        <f t="shared" si="110"/>
        <v>1586</v>
      </c>
    </row>
    <row r="321" spans="1:64" x14ac:dyDescent="0.2">
      <c r="A321" s="2"/>
      <c r="B321" s="2"/>
      <c r="C321" s="2"/>
      <c r="D321" s="172" t="s">
        <v>416</v>
      </c>
    </row>
    <row r="322" spans="1:64" ht="14.65" customHeight="1" x14ac:dyDescent="0.2">
      <c r="A322" s="2"/>
      <c r="B322" s="2"/>
      <c r="C322" s="2"/>
      <c r="D322" s="289" t="s">
        <v>437</v>
      </c>
      <c r="E322" s="289"/>
      <c r="F322" s="289"/>
      <c r="G322" s="289"/>
      <c r="H322" s="289"/>
      <c r="I322" s="289"/>
      <c r="J322" s="289"/>
      <c r="K322" s="289"/>
      <c r="L322" s="289"/>
      <c r="M322" s="289"/>
    </row>
    <row r="323" spans="1:64" ht="25.7" customHeight="1" x14ac:dyDescent="0.2">
      <c r="A323"/>
      <c r="B323"/>
      <c r="C323" s="2"/>
      <c r="D323" s="302" t="s">
        <v>427</v>
      </c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  <c r="AA323" s="30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:64" ht="58.5" customHeight="1" x14ac:dyDescent="0.2">
      <c r="A324"/>
      <c r="B324"/>
      <c r="C324" s="2"/>
      <c r="D324" s="198" t="s">
        <v>409</v>
      </c>
      <c r="E324" s="199">
        <v>44102</v>
      </c>
      <c r="F324" s="199">
        <v>44103</v>
      </c>
      <c r="G324" s="199">
        <v>44104</v>
      </c>
      <c r="H324" s="199">
        <v>44105</v>
      </c>
      <c r="I324" s="199">
        <v>44106</v>
      </c>
      <c r="J324" s="199">
        <v>44107</v>
      </c>
      <c r="K324" s="199">
        <v>44108</v>
      </c>
      <c r="L324" s="199">
        <v>44109</v>
      </c>
      <c r="M324" s="199">
        <v>44110</v>
      </c>
      <c r="N324" s="199">
        <v>44111</v>
      </c>
      <c r="O324" s="199">
        <v>44112</v>
      </c>
      <c r="P324" s="199">
        <v>44113</v>
      </c>
      <c r="Q324" s="199">
        <v>44114</v>
      </c>
      <c r="R324" s="199">
        <v>44115</v>
      </c>
      <c r="S324" s="199">
        <v>44116</v>
      </c>
      <c r="T324" s="199">
        <v>44117</v>
      </c>
      <c r="U324" s="199">
        <v>44118</v>
      </c>
      <c r="V324" s="199">
        <v>44119</v>
      </c>
      <c r="W324" s="199">
        <v>44120</v>
      </c>
      <c r="X324" s="199">
        <v>44121</v>
      </c>
      <c r="Y324" s="199">
        <v>44122</v>
      </c>
      <c r="Z324" s="199">
        <v>44123</v>
      </c>
      <c r="AA324" s="199">
        <v>44124</v>
      </c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22.7" customHeight="1" x14ac:dyDescent="0.2">
      <c r="A325"/>
      <c r="B325"/>
      <c r="C325" s="2"/>
      <c r="D325" s="200" t="s">
        <v>13</v>
      </c>
      <c r="E325" s="201">
        <v>892</v>
      </c>
      <c r="F325" s="201">
        <v>881</v>
      </c>
      <c r="G325" s="201">
        <v>893</v>
      </c>
      <c r="H325" s="201">
        <v>897</v>
      </c>
      <c r="I325" s="201">
        <v>851</v>
      </c>
      <c r="J325" s="201">
        <v>815</v>
      </c>
      <c r="K325" s="201">
        <v>794</v>
      </c>
      <c r="L325" s="201">
        <v>795</v>
      </c>
      <c r="M325" s="201">
        <v>783</v>
      </c>
      <c r="N325" s="201">
        <v>820</v>
      </c>
      <c r="O325" s="201">
        <v>788</v>
      </c>
      <c r="P325" s="201">
        <v>774</v>
      </c>
      <c r="Q325" s="201">
        <v>783</v>
      </c>
      <c r="R325" s="201">
        <v>763</v>
      </c>
      <c r="S325" s="201">
        <v>751</v>
      </c>
      <c r="T325" s="201">
        <v>768</v>
      </c>
      <c r="U325" s="201">
        <v>721</v>
      </c>
      <c r="V325" s="201">
        <v>710</v>
      </c>
      <c r="W325" s="201">
        <v>716</v>
      </c>
      <c r="X325" s="201">
        <v>710</v>
      </c>
      <c r="Y325" s="201">
        <v>694</v>
      </c>
      <c r="Z325" s="201">
        <v>704</v>
      </c>
      <c r="AA325" s="201">
        <v>705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22.7" customHeight="1" x14ac:dyDescent="0.2">
      <c r="A326"/>
      <c r="B326"/>
      <c r="C326" s="2"/>
      <c r="D326" s="202" t="s">
        <v>435</v>
      </c>
      <c r="E326" s="203">
        <v>1013</v>
      </c>
      <c r="F326" s="203">
        <v>1055</v>
      </c>
      <c r="G326" s="203">
        <v>1040</v>
      </c>
      <c r="H326" s="203">
        <v>1046</v>
      </c>
      <c r="I326" s="203">
        <v>969</v>
      </c>
      <c r="J326" s="203">
        <v>967</v>
      </c>
      <c r="K326" s="203">
        <v>961</v>
      </c>
      <c r="L326" s="203">
        <v>926</v>
      </c>
      <c r="M326" s="203">
        <v>986</v>
      </c>
      <c r="N326" s="203">
        <v>998</v>
      </c>
      <c r="O326" s="203">
        <v>967</v>
      </c>
      <c r="P326" s="203">
        <v>982</v>
      </c>
      <c r="Q326" s="203">
        <v>934</v>
      </c>
      <c r="R326" s="203">
        <v>918</v>
      </c>
      <c r="S326" s="203">
        <v>933</v>
      </c>
      <c r="T326" s="203">
        <v>927</v>
      </c>
      <c r="U326" s="203">
        <v>951</v>
      </c>
      <c r="V326" s="203">
        <v>947</v>
      </c>
      <c r="W326" s="203">
        <v>915</v>
      </c>
      <c r="X326" s="203">
        <v>905</v>
      </c>
      <c r="Y326" s="203">
        <v>886</v>
      </c>
      <c r="Z326" s="203">
        <v>833</v>
      </c>
      <c r="AA326" s="203">
        <v>881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22.7" customHeight="1" x14ac:dyDescent="0.2">
      <c r="A327"/>
      <c r="B327"/>
      <c r="C327" s="2"/>
      <c r="D327" s="204" t="s">
        <v>438</v>
      </c>
      <c r="E327" s="205">
        <f t="shared" ref="E327:AA327" si="111">SUM(E325:E326)</f>
        <v>1905</v>
      </c>
      <c r="F327" s="205">
        <f t="shared" si="111"/>
        <v>1936</v>
      </c>
      <c r="G327" s="205">
        <f t="shared" si="111"/>
        <v>1933</v>
      </c>
      <c r="H327" s="205">
        <f t="shared" si="111"/>
        <v>1943</v>
      </c>
      <c r="I327" s="205">
        <f t="shared" si="111"/>
        <v>1820</v>
      </c>
      <c r="J327" s="205">
        <f t="shared" si="111"/>
        <v>1782</v>
      </c>
      <c r="K327" s="205">
        <f t="shared" si="111"/>
        <v>1755</v>
      </c>
      <c r="L327" s="205">
        <f t="shared" si="111"/>
        <v>1721</v>
      </c>
      <c r="M327" s="205">
        <f t="shared" si="111"/>
        <v>1769</v>
      </c>
      <c r="N327" s="205">
        <f t="shared" si="111"/>
        <v>1818</v>
      </c>
      <c r="O327" s="205">
        <f t="shared" si="111"/>
        <v>1755</v>
      </c>
      <c r="P327" s="205">
        <f t="shared" si="111"/>
        <v>1756</v>
      </c>
      <c r="Q327" s="205">
        <f t="shared" si="111"/>
        <v>1717</v>
      </c>
      <c r="R327" s="205">
        <f t="shared" si="111"/>
        <v>1681</v>
      </c>
      <c r="S327" s="205">
        <f t="shared" si="111"/>
        <v>1684</v>
      </c>
      <c r="T327" s="205">
        <f t="shared" si="111"/>
        <v>1695</v>
      </c>
      <c r="U327" s="205">
        <f t="shared" si="111"/>
        <v>1672</v>
      </c>
      <c r="V327" s="205">
        <f t="shared" si="111"/>
        <v>1657</v>
      </c>
      <c r="W327" s="205">
        <f t="shared" si="111"/>
        <v>1631</v>
      </c>
      <c r="X327" s="205">
        <f t="shared" si="111"/>
        <v>1615</v>
      </c>
      <c r="Y327" s="205">
        <f t="shared" si="111"/>
        <v>1580</v>
      </c>
      <c r="Z327" s="205">
        <f t="shared" si="111"/>
        <v>1537</v>
      </c>
      <c r="AA327" s="205">
        <f t="shared" si="111"/>
        <v>1586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9" spans="1:64" ht="28.35" customHeight="1" x14ac:dyDescent="0.2">
      <c r="C329" s="303" t="s">
        <v>439</v>
      </c>
      <c r="D329" s="303"/>
      <c r="E329" s="303"/>
      <c r="F329" s="303"/>
      <c r="G329" s="303"/>
      <c r="H329" s="304" t="s">
        <v>440</v>
      </c>
      <c r="I329" s="304"/>
      <c r="J329" s="304"/>
      <c r="K329" s="304"/>
      <c r="L329" s="305" t="s">
        <v>441</v>
      </c>
      <c r="M329" s="305"/>
      <c r="N329" s="305"/>
      <c r="O329" s="305"/>
      <c r="P329" s="306" t="s">
        <v>442</v>
      </c>
      <c r="Q329" s="306"/>
      <c r="R329" s="306"/>
      <c r="S329" s="306"/>
      <c r="T329" s="307" t="s">
        <v>431</v>
      </c>
      <c r="U329" s="307"/>
      <c r="V329" s="307"/>
      <c r="W329" s="307"/>
    </row>
    <row r="330" spans="1:64" x14ac:dyDescent="0.2">
      <c r="C330" s="303"/>
      <c r="D330" s="303"/>
      <c r="E330" s="303"/>
      <c r="F330" s="303"/>
      <c r="G330" s="303"/>
      <c r="H330" s="308" t="s">
        <v>443</v>
      </c>
      <c r="I330" s="308"/>
      <c r="J330" s="309" t="s">
        <v>444</v>
      </c>
      <c r="K330" s="309"/>
      <c r="L330" s="310" t="s">
        <v>443</v>
      </c>
      <c r="M330" s="310"/>
      <c r="N330" s="311" t="s">
        <v>444</v>
      </c>
      <c r="O330" s="311"/>
      <c r="P330" s="312" t="s">
        <v>443</v>
      </c>
      <c r="Q330" s="312"/>
      <c r="R330" s="313" t="s">
        <v>444</v>
      </c>
      <c r="S330" s="313"/>
      <c r="T330" s="314" t="s">
        <v>443</v>
      </c>
      <c r="U330" s="314"/>
      <c r="V330" s="315" t="s">
        <v>444</v>
      </c>
      <c r="W330" s="315"/>
    </row>
    <row r="331" spans="1:64" ht="14.65" customHeight="1" x14ac:dyDescent="0.2">
      <c r="C331" s="314" t="s">
        <v>445</v>
      </c>
      <c r="D331" s="316" t="s">
        <v>446</v>
      </c>
      <c r="E331" s="317" t="s">
        <v>447</v>
      </c>
      <c r="F331" s="317"/>
      <c r="G331" s="317"/>
      <c r="H331" s="318">
        <v>2994</v>
      </c>
      <c r="I331" s="318"/>
      <c r="J331" s="319">
        <f>H331/H337</f>
        <v>0.1741912962531999</v>
      </c>
      <c r="K331" s="319"/>
      <c r="L331" s="320">
        <v>880</v>
      </c>
      <c r="M331" s="320"/>
      <c r="N331" s="321">
        <f>L331/L337</f>
        <v>0.14596118759329904</v>
      </c>
      <c r="O331" s="321"/>
      <c r="P331" s="322">
        <v>29</v>
      </c>
      <c r="Q331" s="322"/>
      <c r="R331" s="323">
        <f>P331/P337</f>
        <v>0.26363636363636361</v>
      </c>
      <c r="S331" s="323"/>
      <c r="T331" s="324">
        <f t="shared" ref="T331:T334" si="112">H331+L331+P331</f>
        <v>3903</v>
      </c>
      <c r="U331" s="324"/>
      <c r="V331" s="325">
        <f>T331/T337</f>
        <v>0.1673240161193518</v>
      </c>
      <c r="W331" s="325"/>
    </row>
    <row r="332" spans="1:64" x14ac:dyDescent="0.2">
      <c r="C332" s="314"/>
      <c r="D332" s="316"/>
      <c r="E332" s="317" t="s">
        <v>448</v>
      </c>
      <c r="F332" s="317"/>
      <c r="G332" s="317"/>
      <c r="H332" s="318">
        <v>669</v>
      </c>
      <c r="I332" s="318"/>
      <c r="J332" s="319">
        <f>H332/H337</f>
        <v>3.8922504072608798E-2</v>
      </c>
      <c r="K332" s="319"/>
      <c r="L332" s="320">
        <v>476</v>
      </c>
      <c r="M332" s="320"/>
      <c r="N332" s="321">
        <f>L332/L337</f>
        <v>7.8951733289102669E-2</v>
      </c>
      <c r="O332" s="321"/>
      <c r="P332" s="322">
        <v>0</v>
      </c>
      <c r="Q332" s="322"/>
      <c r="R332" s="323">
        <f>P332/P337</f>
        <v>0</v>
      </c>
      <c r="S332" s="323"/>
      <c r="T332" s="324">
        <f t="shared" si="112"/>
        <v>1145</v>
      </c>
      <c r="U332" s="324"/>
      <c r="V332" s="325">
        <f>T332/T337</f>
        <v>4.9086855868987395E-2</v>
      </c>
      <c r="W332" s="325"/>
    </row>
    <row r="333" spans="1:64" ht="14.65" customHeight="1" x14ac:dyDescent="0.2">
      <c r="C333" s="314"/>
      <c r="D333" s="316"/>
      <c r="E333" s="317" t="s">
        <v>449</v>
      </c>
      <c r="F333" s="317"/>
      <c r="G333" s="317"/>
      <c r="H333" s="318">
        <v>2</v>
      </c>
      <c r="I333" s="318"/>
      <c r="J333" s="319">
        <f>H333/H337</f>
        <v>1.1636025133814289E-4</v>
      </c>
      <c r="K333" s="319"/>
      <c r="L333" s="320">
        <v>9</v>
      </c>
      <c r="M333" s="320"/>
      <c r="N333" s="321">
        <f>L333/L337</f>
        <v>1.4927848731132857E-3</v>
      </c>
      <c r="O333" s="321"/>
      <c r="P333" s="322">
        <v>0</v>
      </c>
      <c r="Q333" s="322"/>
      <c r="R333" s="323">
        <f>P333/P337</f>
        <v>0</v>
      </c>
      <c r="S333" s="323"/>
      <c r="T333" s="324">
        <f t="shared" si="112"/>
        <v>11</v>
      </c>
      <c r="U333" s="324"/>
      <c r="V333" s="325">
        <f>T333/T337</f>
        <v>4.7157678127411471E-4</v>
      </c>
      <c r="W333" s="325"/>
    </row>
    <row r="334" spans="1:64" ht="14.65" customHeight="1" x14ac:dyDescent="0.2">
      <c r="C334" s="314"/>
      <c r="D334" s="316"/>
      <c r="E334" s="317" t="s">
        <v>450</v>
      </c>
      <c r="F334" s="317"/>
      <c r="G334" s="317"/>
      <c r="H334" s="318">
        <v>0</v>
      </c>
      <c r="I334" s="318"/>
      <c r="J334" s="319">
        <f>H334/H337</f>
        <v>0</v>
      </c>
      <c r="K334" s="319"/>
      <c r="L334" s="320">
        <v>3</v>
      </c>
      <c r="M334" s="320"/>
      <c r="N334" s="321">
        <f>L334/L337</f>
        <v>4.9759495770442864E-4</v>
      </c>
      <c r="O334" s="321"/>
      <c r="P334" s="322">
        <v>0</v>
      </c>
      <c r="Q334" s="322"/>
      <c r="R334" s="323">
        <f>P334/P337</f>
        <v>0</v>
      </c>
      <c r="S334" s="323"/>
      <c r="T334" s="324">
        <f t="shared" si="112"/>
        <v>3</v>
      </c>
      <c r="U334" s="324"/>
      <c r="V334" s="325">
        <f>T334/T337</f>
        <v>1.2861184943839491E-4</v>
      </c>
      <c r="W334" s="325"/>
    </row>
    <row r="335" spans="1:64" ht="14.65" customHeight="1" x14ac:dyDescent="0.2">
      <c r="C335" s="314"/>
      <c r="D335" s="316"/>
      <c r="E335" s="326" t="s">
        <v>406</v>
      </c>
      <c r="F335" s="326"/>
      <c r="G335" s="326"/>
      <c r="H335" s="318">
        <f>SUM(H331:H334)</f>
        <v>3665</v>
      </c>
      <c r="I335" s="318">
        <f>SUM(H335:H335)</f>
        <v>3665</v>
      </c>
      <c r="J335" s="319">
        <f>H335/H337</f>
        <v>0.21323016057714686</v>
      </c>
      <c r="K335" s="319"/>
      <c r="L335" s="320">
        <f>L331+L332+L333+L334</f>
        <v>1368</v>
      </c>
      <c r="M335" s="320">
        <f>SUM(L335:L335)</f>
        <v>1368</v>
      </c>
      <c r="N335" s="321">
        <f>L335/L337</f>
        <v>0.22690330071321943</v>
      </c>
      <c r="O335" s="321"/>
      <c r="P335" s="322">
        <v>30</v>
      </c>
      <c r="Q335" s="322"/>
      <c r="R335" s="323">
        <f>P335/P337</f>
        <v>0.27272727272727271</v>
      </c>
      <c r="S335" s="323"/>
      <c r="T335" s="324">
        <f>SUM(T331:T334)</f>
        <v>5062</v>
      </c>
      <c r="U335" s="324"/>
      <c r="V335" s="325">
        <f>T335/T337</f>
        <v>0.2170110606190517</v>
      </c>
      <c r="W335" s="325"/>
    </row>
    <row r="336" spans="1:64" ht="14.65" customHeight="1" x14ac:dyDescent="0.2">
      <c r="A336"/>
      <c r="C336" s="314"/>
      <c r="D336" s="316" t="s">
        <v>451</v>
      </c>
      <c r="E336" s="316"/>
      <c r="F336" s="316"/>
      <c r="G336" s="316"/>
      <c r="H336" s="318">
        <v>13523</v>
      </c>
      <c r="I336" s="318"/>
      <c r="J336" s="319">
        <f>H336/H337</f>
        <v>0.78676983942285317</v>
      </c>
      <c r="K336" s="319"/>
      <c r="L336" s="320">
        <v>4661</v>
      </c>
      <c r="M336" s="320"/>
      <c r="N336" s="321">
        <f>L336/L337</f>
        <v>0.7730966992867806</v>
      </c>
      <c r="O336" s="321"/>
      <c r="P336" s="322">
        <v>80</v>
      </c>
      <c r="Q336" s="322"/>
      <c r="R336" s="323">
        <f>P336/P337</f>
        <v>0.72727272727272729</v>
      </c>
      <c r="S336" s="323"/>
      <c r="T336" s="324">
        <f>H336+L336+P336</f>
        <v>18264</v>
      </c>
      <c r="U336" s="324"/>
      <c r="V336" s="325">
        <f>T336/T337</f>
        <v>0.78298893938094827</v>
      </c>
      <c r="W336" s="325"/>
    </row>
    <row r="337" spans="1:64" ht="15.75" customHeight="1" x14ac:dyDescent="0.2">
      <c r="A337"/>
      <c r="C337" s="327" t="s">
        <v>452</v>
      </c>
      <c r="D337" s="327"/>
      <c r="E337" s="327"/>
      <c r="F337" s="327"/>
      <c r="G337" s="327"/>
      <c r="H337" s="328">
        <f>H335+H336</f>
        <v>17188</v>
      </c>
      <c r="I337" s="328"/>
      <c r="J337" s="293">
        <f>H337/H337</f>
        <v>1</v>
      </c>
      <c r="K337" s="293"/>
      <c r="L337" s="328">
        <f>L335+L336</f>
        <v>6029</v>
      </c>
      <c r="M337" s="328"/>
      <c r="N337" s="293">
        <f>L337/L337</f>
        <v>1</v>
      </c>
      <c r="O337" s="293"/>
      <c r="P337" s="328">
        <f>P335+P336</f>
        <v>110</v>
      </c>
      <c r="Q337" s="328"/>
      <c r="R337" s="293">
        <f>P337/P337</f>
        <v>1</v>
      </c>
      <c r="S337" s="293"/>
      <c r="T337" s="329">
        <f>T335+T336</f>
        <v>23326</v>
      </c>
      <c r="U337" s="329"/>
      <c r="V337" s="330">
        <f>T337/T337</f>
        <v>1</v>
      </c>
      <c r="W337" s="330"/>
    </row>
    <row r="338" spans="1:64" x14ac:dyDescent="0.2">
      <c r="A338"/>
      <c r="B338"/>
      <c r="C338" s="267" t="s">
        <v>453</v>
      </c>
      <c r="D338" s="267"/>
      <c r="E338" s="267"/>
      <c r="F338" s="267"/>
      <c r="G338" s="267"/>
      <c r="H338" s="267">
        <f>SUM(H331:H335)</f>
        <v>7330</v>
      </c>
      <c r="I338" s="267">
        <f>SUM(I331:I335)</f>
        <v>3665</v>
      </c>
      <c r="J338" s="267"/>
      <c r="K338" s="267"/>
      <c r="L338" s="267">
        <f>SUM(L331:L335)</f>
        <v>2736</v>
      </c>
      <c r="M338" s="267">
        <f>SUM(M331:M335)</f>
        <v>1368</v>
      </c>
      <c r="N338" s="267"/>
      <c r="O338" s="267"/>
      <c r="P338" s="267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40" spans="1:64" ht="54" customHeight="1" x14ac:dyDescent="0.2">
      <c r="A340"/>
      <c r="B340"/>
      <c r="C340"/>
      <c r="D340" s="331" t="s">
        <v>454</v>
      </c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:64" ht="67.7" customHeight="1" x14ac:dyDescent="0.2">
      <c r="A341"/>
      <c r="B341"/>
      <c r="C341"/>
      <c r="D341" s="206" t="s">
        <v>409</v>
      </c>
      <c r="E341" s="207">
        <v>44102</v>
      </c>
      <c r="F341" s="207">
        <v>44103</v>
      </c>
      <c r="G341" s="207">
        <v>44104</v>
      </c>
      <c r="H341" s="207">
        <v>44105</v>
      </c>
      <c r="I341" s="207">
        <v>44106</v>
      </c>
      <c r="J341" s="207">
        <v>44107</v>
      </c>
      <c r="K341" s="207">
        <v>44108</v>
      </c>
      <c r="L341" s="207">
        <v>44109</v>
      </c>
      <c r="M341" s="207">
        <v>44110</v>
      </c>
      <c r="N341" s="207">
        <v>44111</v>
      </c>
      <c r="O341" s="207">
        <v>44112</v>
      </c>
      <c r="P341" s="207">
        <v>44113</v>
      </c>
      <c r="Q341" s="207">
        <v>44114</v>
      </c>
      <c r="R341" s="207">
        <v>44115</v>
      </c>
      <c r="S341" s="207">
        <v>44116</v>
      </c>
      <c r="T341" s="207">
        <v>44117</v>
      </c>
      <c r="U341" s="207">
        <v>44118</v>
      </c>
      <c r="V341" s="207">
        <v>44119</v>
      </c>
      <c r="W341" s="207">
        <v>44120</v>
      </c>
      <c r="X341" s="207">
        <v>44121</v>
      </c>
      <c r="Y341" s="207">
        <v>44122</v>
      </c>
      <c r="Z341" s="207">
        <v>44123</v>
      </c>
      <c r="AA341" s="207">
        <v>44124</v>
      </c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15" x14ac:dyDescent="0.2">
      <c r="A342"/>
      <c r="B342"/>
      <c r="C342"/>
      <c r="D342" s="208" t="s">
        <v>455</v>
      </c>
      <c r="E342" s="209">
        <v>4464</v>
      </c>
      <c r="F342" s="209">
        <v>4468</v>
      </c>
      <c r="G342" s="209">
        <v>4504</v>
      </c>
      <c r="H342" s="209">
        <v>4532</v>
      </c>
      <c r="I342" s="209">
        <v>4555</v>
      </c>
      <c r="J342" s="209">
        <v>4586</v>
      </c>
      <c r="K342" s="209">
        <v>4605</v>
      </c>
      <c r="L342" s="209">
        <v>4629</v>
      </c>
      <c r="M342" s="209">
        <v>4652</v>
      </c>
      <c r="N342" s="209">
        <v>4807</v>
      </c>
      <c r="O342" s="209">
        <v>4835</v>
      </c>
      <c r="P342" s="209">
        <v>4851</v>
      </c>
      <c r="Q342" s="209">
        <v>4860</v>
      </c>
      <c r="R342" s="209">
        <v>4890</v>
      </c>
      <c r="S342" s="209">
        <v>4913</v>
      </c>
      <c r="T342" s="209">
        <v>4932</v>
      </c>
      <c r="U342" s="209">
        <v>4959</v>
      </c>
      <c r="V342" s="209">
        <v>4980</v>
      </c>
      <c r="W342" s="209">
        <v>5001</v>
      </c>
      <c r="X342" s="209">
        <v>5012</v>
      </c>
      <c r="Y342" s="209">
        <v>5023</v>
      </c>
      <c r="Z342" s="209">
        <v>5044</v>
      </c>
      <c r="AA342" s="209">
        <v>5062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5" x14ac:dyDescent="0.2">
      <c r="A343"/>
      <c r="B343"/>
      <c r="C343"/>
      <c r="D343" s="210" t="s">
        <v>456</v>
      </c>
      <c r="E343" s="211">
        <v>15984</v>
      </c>
      <c r="F343" s="211">
        <v>15992</v>
      </c>
      <c r="G343" s="211">
        <v>16147</v>
      </c>
      <c r="H343" s="211">
        <v>16221</v>
      </c>
      <c r="I343" s="211">
        <v>16314</v>
      </c>
      <c r="J343" s="211">
        <v>16409</v>
      </c>
      <c r="K343" s="211">
        <v>16488</v>
      </c>
      <c r="L343" s="211">
        <v>16554</v>
      </c>
      <c r="M343" s="211">
        <v>16624</v>
      </c>
      <c r="N343" s="211">
        <v>17401</v>
      </c>
      <c r="O343" s="211">
        <v>17615</v>
      </c>
      <c r="P343" s="211">
        <v>17586</v>
      </c>
      <c r="Q343" s="211">
        <v>17652</v>
      </c>
      <c r="R343" s="211">
        <v>17726</v>
      </c>
      <c r="S343" s="211">
        <v>17773</v>
      </c>
      <c r="T343" s="211">
        <v>17820</v>
      </c>
      <c r="U343" s="211">
        <v>17883</v>
      </c>
      <c r="V343" s="211">
        <v>17975</v>
      </c>
      <c r="W343" s="211">
        <v>18035</v>
      </c>
      <c r="X343" s="211">
        <v>18102</v>
      </c>
      <c r="Y343" s="211">
        <v>18179</v>
      </c>
      <c r="Z343" s="211">
        <v>18218</v>
      </c>
      <c r="AA343" s="211">
        <v>18264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5" x14ac:dyDescent="0.2">
      <c r="A344"/>
      <c r="B344"/>
      <c r="C344" s="2"/>
      <c r="D344" s="212" t="s">
        <v>457</v>
      </c>
      <c r="E344" s="213">
        <f t="shared" ref="E344:AA344" si="113">SUM(E342:E343)</f>
        <v>20448</v>
      </c>
      <c r="F344" s="213">
        <f t="shared" si="113"/>
        <v>20460</v>
      </c>
      <c r="G344" s="213">
        <f t="shared" si="113"/>
        <v>20651</v>
      </c>
      <c r="H344" s="213">
        <f t="shared" si="113"/>
        <v>20753</v>
      </c>
      <c r="I344" s="213">
        <f t="shared" si="113"/>
        <v>20869</v>
      </c>
      <c r="J344" s="213">
        <f t="shared" si="113"/>
        <v>20995</v>
      </c>
      <c r="K344" s="213">
        <f t="shared" si="113"/>
        <v>21093</v>
      </c>
      <c r="L344" s="213">
        <f t="shared" si="113"/>
        <v>21183</v>
      </c>
      <c r="M344" s="213">
        <f t="shared" si="113"/>
        <v>21276</v>
      </c>
      <c r="N344" s="213">
        <f t="shared" si="113"/>
        <v>22208</v>
      </c>
      <c r="O344" s="213">
        <f t="shared" si="113"/>
        <v>22450</v>
      </c>
      <c r="P344" s="213">
        <f t="shared" si="113"/>
        <v>22437</v>
      </c>
      <c r="Q344" s="213">
        <f t="shared" si="113"/>
        <v>22512</v>
      </c>
      <c r="R344" s="213">
        <f t="shared" si="113"/>
        <v>22616</v>
      </c>
      <c r="S344" s="213">
        <f t="shared" si="113"/>
        <v>22686</v>
      </c>
      <c r="T344" s="213">
        <f t="shared" si="113"/>
        <v>22752</v>
      </c>
      <c r="U344" s="213">
        <f t="shared" si="113"/>
        <v>22842</v>
      </c>
      <c r="V344" s="213">
        <f t="shared" si="113"/>
        <v>22955</v>
      </c>
      <c r="W344" s="213">
        <f t="shared" si="113"/>
        <v>23036</v>
      </c>
      <c r="X344" s="213">
        <f t="shared" si="113"/>
        <v>23114</v>
      </c>
      <c r="Y344" s="213">
        <f t="shared" si="113"/>
        <v>23202</v>
      </c>
      <c r="Z344" s="213">
        <f t="shared" si="113"/>
        <v>23262</v>
      </c>
      <c r="AA344" s="213">
        <f t="shared" si="113"/>
        <v>23326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x14ac:dyDescent="0.2">
      <c r="A345"/>
      <c r="B345"/>
      <c r="C345" s="2"/>
      <c r="D345" s="289" t="s">
        <v>458</v>
      </c>
      <c r="E345" s="289"/>
      <c r="F345" s="289"/>
      <c r="G345" s="289"/>
      <c r="H345" s="289"/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89"/>
      <c r="T345" s="289"/>
      <c r="U345" s="289"/>
      <c r="V345" s="289"/>
      <c r="W345" s="289"/>
      <c r="X345" s="289"/>
      <c r="Y345" s="289"/>
      <c r="Z345" s="289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x14ac:dyDescent="0.2">
      <c r="A346"/>
      <c r="B346"/>
      <c r="C346" s="2"/>
      <c r="D346" s="289" t="s">
        <v>459</v>
      </c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89"/>
      <c r="T346" s="289"/>
      <c r="U346" s="289"/>
      <c r="V346" s="289"/>
      <c r="W346" s="289"/>
      <c r="X346" s="289"/>
      <c r="Y346" s="289"/>
      <c r="Z346" s="289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4.65" customHeight="1" x14ac:dyDescent="0.2">
      <c r="B348"/>
      <c r="C348"/>
      <c r="D348" s="332" t="s">
        <v>460</v>
      </c>
      <c r="E348" s="332"/>
      <c r="F348" s="332"/>
      <c r="G348" s="332"/>
      <c r="H348" s="332"/>
      <c r="I348" s="332"/>
      <c r="J348" s="332"/>
      <c r="K348" s="332"/>
      <c r="L348" s="333" t="s">
        <v>461</v>
      </c>
      <c r="M348" s="333"/>
      <c r="N348" s="333"/>
      <c r="O348" s="333"/>
      <c r="P348" s="333"/>
      <c r="Q348" s="333"/>
      <c r="R348" s="333"/>
      <c r="S348" s="333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25.5" customHeight="1" x14ac:dyDescent="0.2">
      <c r="B349"/>
      <c r="C349"/>
      <c r="D349" s="332"/>
      <c r="E349" s="332"/>
      <c r="F349" s="332"/>
      <c r="G349" s="332"/>
      <c r="H349" s="332"/>
      <c r="I349" s="332"/>
      <c r="J349" s="332"/>
      <c r="K349" s="332"/>
      <c r="L349" s="334" t="s">
        <v>462</v>
      </c>
      <c r="M349" s="334"/>
      <c r="N349" s="334"/>
      <c r="O349" s="334"/>
      <c r="P349" s="335" t="s">
        <v>463</v>
      </c>
      <c r="Q349" s="335"/>
      <c r="R349" s="335"/>
      <c r="S349" s="335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14.65" customHeight="1" x14ac:dyDescent="0.2">
      <c r="D350" s="336" t="s">
        <v>408</v>
      </c>
      <c r="E350" s="336"/>
      <c r="F350" s="336"/>
      <c r="G350" s="336"/>
      <c r="H350" s="337" t="s">
        <v>409</v>
      </c>
      <c r="I350" s="337"/>
      <c r="J350" s="337"/>
      <c r="K350" s="337"/>
      <c r="L350" s="338" t="s">
        <v>464</v>
      </c>
      <c r="M350" s="338" t="s">
        <v>465</v>
      </c>
      <c r="N350" s="338" t="s">
        <v>412</v>
      </c>
      <c r="O350" s="338" t="s">
        <v>466</v>
      </c>
      <c r="P350" s="338" t="s">
        <v>464</v>
      </c>
      <c r="Q350" s="338" t="s">
        <v>465</v>
      </c>
      <c r="R350" s="338" t="s">
        <v>412</v>
      </c>
      <c r="S350" s="339" t="s">
        <v>466</v>
      </c>
    </row>
    <row r="351" spans="1:64" x14ac:dyDescent="0.2">
      <c r="D351" s="336"/>
      <c r="E351" s="336"/>
      <c r="F351" s="336"/>
      <c r="G351" s="336"/>
      <c r="H351" s="340" t="s">
        <v>467</v>
      </c>
      <c r="I351" s="340"/>
      <c r="J351" s="340"/>
      <c r="K351" s="340"/>
      <c r="L351" s="338"/>
      <c r="M351" s="338"/>
      <c r="N351" s="338"/>
      <c r="O351" s="338"/>
      <c r="P351" s="338"/>
      <c r="Q351" s="338"/>
      <c r="R351" s="338"/>
      <c r="S351" s="339"/>
    </row>
    <row r="352" spans="1:64" ht="17.100000000000001" customHeight="1" x14ac:dyDescent="0.2">
      <c r="D352" s="341" t="s">
        <v>402</v>
      </c>
      <c r="E352" s="341"/>
      <c r="F352" s="341"/>
      <c r="G352" s="341"/>
      <c r="H352" s="342" t="s">
        <v>456</v>
      </c>
      <c r="I352" s="342"/>
      <c r="J352" s="342"/>
      <c r="K352" s="342"/>
      <c r="L352" s="214">
        <v>10.58</v>
      </c>
      <c r="M352" s="215">
        <v>6.45</v>
      </c>
      <c r="N352" s="215">
        <v>3.62</v>
      </c>
      <c r="O352" s="216">
        <v>3.54</v>
      </c>
      <c r="P352" s="215">
        <v>7.12</v>
      </c>
      <c r="Q352" s="215">
        <v>6.04</v>
      </c>
      <c r="R352" s="215">
        <v>3.45</v>
      </c>
      <c r="S352" s="216">
        <v>1.75</v>
      </c>
    </row>
    <row r="353" spans="4:19" ht="17.100000000000001" customHeight="1" x14ac:dyDescent="0.2">
      <c r="D353" s="341"/>
      <c r="E353" s="341"/>
      <c r="F353" s="341"/>
      <c r="G353" s="341"/>
      <c r="H353" s="343" t="s">
        <v>468</v>
      </c>
      <c r="I353" s="343"/>
      <c r="J353" s="343"/>
      <c r="K353" s="343"/>
      <c r="L353" s="217">
        <v>11.16</v>
      </c>
      <c r="M353" s="218">
        <v>7.95</v>
      </c>
      <c r="N353" s="218">
        <v>20</v>
      </c>
      <c r="O353" s="219">
        <v>0</v>
      </c>
      <c r="P353" s="218">
        <v>12.75</v>
      </c>
      <c r="Q353" s="218">
        <v>8.5399999999999991</v>
      </c>
      <c r="R353" s="218">
        <v>20</v>
      </c>
      <c r="S353" s="219">
        <v>0</v>
      </c>
    </row>
    <row r="354" spans="4:19" ht="17.100000000000001" customHeight="1" x14ac:dyDescent="0.2">
      <c r="D354" s="344" t="s">
        <v>403</v>
      </c>
      <c r="E354" s="344"/>
      <c r="F354" s="344"/>
      <c r="G354" s="344"/>
      <c r="H354" s="345" t="s">
        <v>456</v>
      </c>
      <c r="I354" s="345"/>
      <c r="J354" s="345"/>
      <c r="K354" s="345"/>
      <c r="L354" s="220">
        <v>9.25</v>
      </c>
      <c r="M354" s="221">
        <v>6.08</v>
      </c>
      <c r="N354" s="221">
        <v>5.87</v>
      </c>
      <c r="O354" s="222">
        <v>4.75</v>
      </c>
      <c r="P354" s="221">
        <v>12.16</v>
      </c>
      <c r="Q354" s="221">
        <v>6.08</v>
      </c>
      <c r="R354" s="221">
        <v>5.04</v>
      </c>
      <c r="S354" s="222">
        <v>10.62</v>
      </c>
    </row>
    <row r="355" spans="4:19" ht="17.100000000000001" customHeight="1" x14ac:dyDescent="0.2">
      <c r="D355" s="344"/>
      <c r="E355" s="344"/>
      <c r="F355" s="344"/>
      <c r="G355" s="344"/>
      <c r="H355" s="345" t="s">
        <v>468</v>
      </c>
      <c r="I355" s="345"/>
      <c r="J355" s="345"/>
      <c r="K355" s="345"/>
      <c r="L355" s="220">
        <v>10.45</v>
      </c>
      <c r="M355" s="221">
        <v>8.1999999999999993</v>
      </c>
      <c r="N355" s="221">
        <v>0</v>
      </c>
      <c r="O355" s="222">
        <v>0</v>
      </c>
      <c r="P355" s="221">
        <v>12.95</v>
      </c>
      <c r="Q355" s="221">
        <v>8.1999999999999993</v>
      </c>
      <c r="R355" s="221">
        <v>0</v>
      </c>
      <c r="S355" s="222">
        <v>0</v>
      </c>
    </row>
    <row r="356" spans="4:19" ht="17.100000000000001" customHeight="1" x14ac:dyDescent="0.2">
      <c r="D356" s="346" t="s">
        <v>404</v>
      </c>
      <c r="E356" s="346"/>
      <c r="F356" s="346"/>
      <c r="G356" s="346"/>
      <c r="H356" s="347" t="s">
        <v>456</v>
      </c>
      <c r="I356" s="347"/>
      <c r="J356" s="347"/>
      <c r="K356" s="347"/>
      <c r="L356" s="223">
        <v>9.0399999999999991</v>
      </c>
      <c r="M356" s="224">
        <v>5.62</v>
      </c>
      <c r="N356" s="224">
        <v>2.7</v>
      </c>
      <c r="O356" s="225">
        <v>2.29</v>
      </c>
      <c r="P356" s="224">
        <v>11.37</v>
      </c>
      <c r="Q356" s="224">
        <v>6.62</v>
      </c>
      <c r="R356" s="224">
        <v>7.58</v>
      </c>
      <c r="S356" s="225">
        <v>5.79</v>
      </c>
    </row>
    <row r="357" spans="4:19" ht="17.100000000000001" customHeight="1" x14ac:dyDescent="0.2">
      <c r="D357" s="346"/>
      <c r="E357" s="346"/>
      <c r="F357" s="346"/>
      <c r="G357" s="346"/>
      <c r="H357" s="348" t="s">
        <v>468</v>
      </c>
      <c r="I357" s="348"/>
      <c r="J357" s="348"/>
      <c r="K357" s="348"/>
      <c r="L357" s="226">
        <v>9.8699999999999992</v>
      </c>
      <c r="M357" s="227">
        <v>3.87</v>
      </c>
      <c r="N357" s="227">
        <v>1.79</v>
      </c>
      <c r="O357" s="228">
        <v>0</v>
      </c>
      <c r="P357" s="227">
        <v>12.16</v>
      </c>
      <c r="Q357" s="227">
        <v>8.3699999999999992</v>
      </c>
      <c r="R357" s="227">
        <v>0</v>
      </c>
      <c r="S357" s="228">
        <v>0</v>
      </c>
    </row>
    <row r="358" spans="4:19" ht="17.100000000000001" customHeight="1" x14ac:dyDescent="0.2">
      <c r="D358" s="349" t="s">
        <v>405</v>
      </c>
      <c r="E358" s="349"/>
      <c r="F358" s="349"/>
      <c r="G358" s="349"/>
      <c r="H358" s="350" t="s">
        <v>456</v>
      </c>
      <c r="I358" s="350"/>
      <c r="J358" s="350"/>
      <c r="K358" s="350"/>
      <c r="L358" s="229">
        <v>7.58</v>
      </c>
      <c r="M358" s="230">
        <v>5.04</v>
      </c>
      <c r="N358" s="230">
        <v>3.45</v>
      </c>
      <c r="O358" s="231">
        <v>3.66</v>
      </c>
      <c r="P358" s="230">
        <v>9.6199999999999992</v>
      </c>
      <c r="Q358" s="230">
        <v>6.83</v>
      </c>
      <c r="R358" s="230">
        <v>7.62</v>
      </c>
      <c r="S358" s="231">
        <v>2.66</v>
      </c>
    </row>
    <row r="359" spans="4:19" ht="17.100000000000001" customHeight="1" x14ac:dyDescent="0.2">
      <c r="D359" s="349"/>
      <c r="E359" s="349"/>
      <c r="F359" s="349"/>
      <c r="G359" s="349"/>
      <c r="H359" s="351" t="s">
        <v>468</v>
      </c>
      <c r="I359" s="351"/>
      <c r="J359" s="351"/>
      <c r="K359" s="351"/>
      <c r="L359" s="232">
        <v>9.25</v>
      </c>
      <c r="M359" s="233">
        <v>4.87</v>
      </c>
      <c r="N359" s="233">
        <v>0</v>
      </c>
      <c r="O359" s="234">
        <v>0</v>
      </c>
      <c r="P359" s="233">
        <v>10.29</v>
      </c>
      <c r="Q359" s="233">
        <v>6.45</v>
      </c>
      <c r="R359" s="233">
        <v>0</v>
      </c>
      <c r="S359" s="234">
        <v>0</v>
      </c>
    </row>
    <row r="360" spans="4:19" ht="17.100000000000001" customHeight="1" x14ac:dyDescent="0.2">
      <c r="D360" s="352" t="s">
        <v>414</v>
      </c>
      <c r="E360" s="352"/>
      <c r="F360" s="352"/>
      <c r="G360" s="352"/>
      <c r="H360" s="353" t="s">
        <v>456</v>
      </c>
      <c r="I360" s="353"/>
      <c r="J360" s="353"/>
      <c r="K360" s="353"/>
      <c r="L360" s="235">
        <v>9.16</v>
      </c>
      <c r="M360" s="236">
        <v>5.91</v>
      </c>
      <c r="N360" s="236">
        <v>3.62</v>
      </c>
      <c r="O360" s="237">
        <v>3.16</v>
      </c>
      <c r="P360" s="236">
        <v>11.25</v>
      </c>
      <c r="Q360" s="236">
        <v>6.33</v>
      </c>
      <c r="R360" s="236">
        <v>3.45</v>
      </c>
      <c r="S360" s="237">
        <v>6.7</v>
      </c>
    </row>
    <row r="361" spans="4:19" ht="17.100000000000001" customHeight="1" x14ac:dyDescent="0.2">
      <c r="D361" s="352"/>
      <c r="E361" s="352"/>
      <c r="F361" s="352"/>
      <c r="G361" s="352"/>
      <c r="H361" s="354" t="s">
        <v>468</v>
      </c>
      <c r="I361" s="354"/>
      <c r="J361" s="354"/>
      <c r="K361" s="354"/>
      <c r="L361" s="238">
        <v>10.41</v>
      </c>
      <c r="M361" s="239">
        <v>6.54</v>
      </c>
      <c r="N361" s="239">
        <v>1.79</v>
      </c>
      <c r="O361" s="240">
        <v>0</v>
      </c>
      <c r="P361" s="239">
        <v>12.16</v>
      </c>
      <c r="Q361" s="239">
        <v>8.0399999999999991</v>
      </c>
      <c r="R361" s="239">
        <v>0</v>
      </c>
      <c r="S361" s="240">
        <v>0</v>
      </c>
    </row>
    <row r="362" spans="4:19" x14ac:dyDescent="0.2">
      <c r="D362" s="1" t="s">
        <v>469</v>
      </c>
    </row>
    <row r="363" spans="4:19" x14ac:dyDescent="0.2">
      <c r="D363" s="1" t="s">
        <v>470</v>
      </c>
    </row>
    <row r="364" spans="4:19" ht="25.5" customHeight="1" x14ac:dyDescent="0.2">
      <c r="E364" s="355" t="s">
        <v>471</v>
      </c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</row>
    <row r="365" spans="4:19" ht="26.25" customHeight="1" x14ac:dyDescent="0.2">
      <c r="E365" s="356" t="s">
        <v>472</v>
      </c>
      <c r="F365" s="356"/>
      <c r="G365" s="356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356"/>
    </row>
    <row r="366" spans="4:19" x14ac:dyDescent="0.2">
      <c r="E366" s="357" t="s">
        <v>473</v>
      </c>
      <c r="F366" s="357"/>
      <c r="G366" s="357"/>
      <c r="H366" s="357"/>
      <c r="I366" s="357"/>
      <c r="J366" s="357"/>
      <c r="K366" s="358" t="s">
        <v>443</v>
      </c>
      <c r="L366" s="358"/>
      <c r="M366" s="358"/>
      <c r="N366" s="358"/>
      <c r="O366" s="358"/>
      <c r="P366" s="359" t="s">
        <v>444</v>
      </c>
      <c r="Q366" s="359"/>
      <c r="R366" s="359"/>
      <c r="S366" s="359"/>
    </row>
    <row r="367" spans="4:19" x14ac:dyDescent="0.2">
      <c r="E367" s="360" t="s">
        <v>474</v>
      </c>
      <c r="F367" s="360"/>
      <c r="G367" s="360"/>
      <c r="H367" s="360"/>
      <c r="I367" s="360"/>
      <c r="J367" s="360"/>
      <c r="K367" s="361">
        <v>10191</v>
      </c>
      <c r="L367" s="361"/>
      <c r="M367" s="361"/>
      <c r="N367" s="361"/>
      <c r="O367" s="361"/>
      <c r="P367" s="362">
        <f>K367/K375</f>
        <v>0.59291366069350715</v>
      </c>
      <c r="Q367" s="362"/>
      <c r="R367" s="362"/>
      <c r="S367" s="362">
        <f t="shared" ref="S367:S375" si="114">SUM(P367:R367)</f>
        <v>0.59291366069350715</v>
      </c>
    </row>
    <row r="368" spans="4:19" ht="14.65" customHeight="1" x14ac:dyDescent="0.2">
      <c r="E368" s="360" t="s">
        <v>475</v>
      </c>
      <c r="F368" s="360"/>
      <c r="G368" s="360"/>
      <c r="H368" s="360"/>
      <c r="I368" s="360"/>
      <c r="J368" s="360"/>
      <c r="K368" s="361">
        <v>2105</v>
      </c>
      <c r="L368" s="361"/>
      <c r="M368" s="361"/>
      <c r="N368" s="361"/>
      <c r="O368" s="361"/>
      <c r="P368" s="362">
        <f>K368/K375</f>
        <v>0.12246916453339539</v>
      </c>
      <c r="Q368" s="362"/>
      <c r="R368" s="362"/>
      <c r="S368" s="362">
        <f t="shared" si="114"/>
        <v>0.12246916453339539</v>
      </c>
    </row>
    <row r="369" spans="3:19" ht="14.65" customHeight="1" x14ac:dyDescent="0.2">
      <c r="E369" s="360" t="s">
        <v>476</v>
      </c>
      <c r="F369" s="360"/>
      <c r="G369" s="360"/>
      <c r="H369" s="360"/>
      <c r="I369" s="360"/>
      <c r="J369" s="360"/>
      <c r="K369" s="361">
        <v>1203</v>
      </c>
      <c r="L369" s="361"/>
      <c r="M369" s="361"/>
      <c r="N369" s="361"/>
      <c r="O369" s="361"/>
      <c r="P369" s="362">
        <f>K369/K375</f>
        <v>6.9990691179892955E-2</v>
      </c>
      <c r="Q369" s="362"/>
      <c r="R369" s="362"/>
      <c r="S369" s="362">
        <f t="shared" si="114"/>
        <v>6.9990691179892955E-2</v>
      </c>
    </row>
    <row r="370" spans="3:19" x14ac:dyDescent="0.2">
      <c r="E370" s="360" t="s">
        <v>477</v>
      </c>
      <c r="F370" s="360"/>
      <c r="G370" s="360"/>
      <c r="H370" s="360"/>
      <c r="I370" s="360"/>
      <c r="J370" s="360"/>
      <c r="K370" s="361">
        <v>921</v>
      </c>
      <c r="L370" s="361"/>
      <c r="M370" s="361"/>
      <c r="N370" s="361"/>
      <c r="O370" s="361"/>
      <c r="P370" s="362">
        <f>K370/K375</f>
        <v>5.3583895741214804E-2</v>
      </c>
      <c r="Q370" s="362"/>
      <c r="R370" s="362"/>
      <c r="S370" s="362">
        <f t="shared" si="114"/>
        <v>5.3583895741214804E-2</v>
      </c>
    </row>
    <row r="371" spans="3:19" x14ac:dyDescent="0.2">
      <c r="E371" s="360" t="s">
        <v>478</v>
      </c>
      <c r="F371" s="360"/>
      <c r="G371" s="360"/>
      <c r="H371" s="360"/>
      <c r="I371" s="360"/>
      <c r="J371" s="360"/>
      <c r="K371" s="361">
        <v>776</v>
      </c>
      <c r="L371" s="361"/>
      <c r="M371" s="361"/>
      <c r="N371" s="361"/>
      <c r="O371" s="361"/>
      <c r="P371" s="362">
        <f>K371/K375</f>
        <v>4.514777751919944E-2</v>
      </c>
      <c r="Q371" s="362"/>
      <c r="R371" s="362"/>
      <c r="S371" s="362">
        <f t="shared" si="114"/>
        <v>4.514777751919944E-2</v>
      </c>
    </row>
    <row r="372" spans="3:19" x14ac:dyDescent="0.2">
      <c r="E372" s="360" t="s">
        <v>479</v>
      </c>
      <c r="F372" s="360"/>
      <c r="G372" s="360"/>
      <c r="H372" s="360"/>
      <c r="I372" s="360"/>
      <c r="J372" s="360"/>
      <c r="K372" s="361">
        <v>650</v>
      </c>
      <c r="L372" s="361"/>
      <c r="M372" s="361"/>
      <c r="N372" s="361"/>
      <c r="O372" s="361"/>
      <c r="P372" s="362">
        <f>K372/K375</f>
        <v>3.7817081684896441E-2</v>
      </c>
      <c r="Q372" s="362"/>
      <c r="R372" s="362"/>
      <c r="S372" s="362">
        <f t="shared" si="114"/>
        <v>3.7817081684896441E-2</v>
      </c>
    </row>
    <row r="373" spans="3:19" x14ac:dyDescent="0.2">
      <c r="E373" s="360" t="s">
        <v>480</v>
      </c>
      <c r="F373" s="360"/>
      <c r="G373" s="360"/>
      <c r="H373" s="360"/>
      <c r="I373" s="360"/>
      <c r="J373" s="360"/>
      <c r="K373" s="361">
        <f>428+203+119+88+86+90</f>
        <v>1014</v>
      </c>
      <c r="L373" s="361"/>
      <c r="M373" s="361"/>
      <c r="N373" s="361"/>
      <c r="O373" s="361"/>
      <c r="P373" s="362">
        <f>K373/K375</f>
        <v>5.8994647428438449E-2</v>
      </c>
      <c r="Q373" s="362"/>
      <c r="R373" s="362"/>
      <c r="S373" s="362">
        <f t="shared" si="114"/>
        <v>5.8994647428438449E-2</v>
      </c>
    </row>
    <row r="374" spans="3:19" x14ac:dyDescent="0.2">
      <c r="E374" s="360" t="s">
        <v>481</v>
      </c>
      <c r="F374" s="360"/>
      <c r="G374" s="360"/>
      <c r="H374" s="360"/>
      <c r="I374" s="360"/>
      <c r="J374" s="360"/>
      <c r="K374" s="361">
        <f>17188-16860</f>
        <v>328</v>
      </c>
      <c r="L374" s="361"/>
      <c r="M374" s="361"/>
      <c r="N374" s="361"/>
      <c r="O374" s="361"/>
      <c r="P374" s="362">
        <f>K374/K375</f>
        <v>1.9083081219455435E-2</v>
      </c>
      <c r="Q374" s="362"/>
      <c r="R374" s="362"/>
      <c r="S374" s="362">
        <f t="shared" si="114"/>
        <v>1.9083081219455435E-2</v>
      </c>
    </row>
    <row r="375" spans="3:19" x14ac:dyDescent="0.2">
      <c r="E375" s="363" t="s">
        <v>406</v>
      </c>
      <c r="F375" s="363"/>
      <c r="G375" s="363"/>
      <c r="H375" s="363"/>
      <c r="I375" s="363"/>
      <c r="J375" s="363"/>
      <c r="K375" s="364">
        <f>K367+K368+K369+K370+K371+K372+K373+K374</f>
        <v>17188</v>
      </c>
      <c r="L375" s="364"/>
      <c r="M375" s="364"/>
      <c r="N375" s="364"/>
      <c r="O375" s="364">
        <f>SUM(K375:N375)</f>
        <v>17188</v>
      </c>
      <c r="P375" s="365">
        <f>SUM(P367:P374)</f>
        <v>1</v>
      </c>
      <c r="Q375" s="365"/>
      <c r="R375" s="365"/>
      <c r="S375" s="365">
        <f t="shared" si="114"/>
        <v>1</v>
      </c>
    </row>
    <row r="376" spans="3:19" x14ac:dyDescent="0.2">
      <c r="E376" s="241" t="s">
        <v>482</v>
      </c>
      <c r="F376" s="241"/>
      <c r="G376" s="241"/>
      <c r="H376" s="242"/>
      <c r="I376" s="243"/>
      <c r="J376" s="243"/>
      <c r="K376" s="243"/>
      <c r="L376" s="243"/>
      <c r="M376" s="243"/>
      <c r="N376" s="243"/>
    </row>
    <row r="377" spans="3:19" x14ac:dyDescent="0.2">
      <c r="E377" s="241" t="s">
        <v>483</v>
      </c>
      <c r="F377" s="241"/>
      <c r="G377" s="241"/>
      <c r="H377" s="242"/>
      <c r="I377" s="243"/>
      <c r="J377" s="243"/>
      <c r="K377" s="243"/>
      <c r="L377" s="243"/>
      <c r="M377" s="243"/>
      <c r="N377" s="243"/>
    </row>
    <row r="378" spans="3:19" x14ac:dyDescent="0.2">
      <c r="C378"/>
      <c r="E378" s="244" t="s">
        <v>484</v>
      </c>
    </row>
  </sheetData>
  <sheetProtection selectLockedCells="1" selectUnlockedCells="1"/>
  <mergeCells count="275"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70:J370"/>
    <mergeCell ref="K370:O370"/>
    <mergeCell ref="P370:S370"/>
    <mergeCell ref="E371:J371"/>
    <mergeCell ref="K371:O371"/>
    <mergeCell ref="P371:S371"/>
    <mergeCell ref="E368:J368"/>
    <mergeCell ref="K368:O368"/>
    <mergeCell ref="P368:S368"/>
    <mergeCell ref="E369:J369"/>
    <mergeCell ref="K369:O369"/>
    <mergeCell ref="P369:S369"/>
    <mergeCell ref="E364:S364"/>
    <mergeCell ref="E365:S365"/>
    <mergeCell ref="E366:J366"/>
    <mergeCell ref="K366:O366"/>
    <mergeCell ref="P366:S366"/>
    <mergeCell ref="E367:J367"/>
    <mergeCell ref="K367:O367"/>
    <mergeCell ref="P367:S367"/>
    <mergeCell ref="D358:G359"/>
    <mergeCell ref="H358:K358"/>
    <mergeCell ref="H359:K359"/>
    <mergeCell ref="D360:G361"/>
    <mergeCell ref="H360:K360"/>
    <mergeCell ref="H361:K361"/>
    <mergeCell ref="D354:G355"/>
    <mergeCell ref="H354:K354"/>
    <mergeCell ref="H355:K355"/>
    <mergeCell ref="D356:G357"/>
    <mergeCell ref="H356:K356"/>
    <mergeCell ref="H357:K357"/>
    <mergeCell ref="P350:P351"/>
    <mergeCell ref="Q350:Q351"/>
    <mergeCell ref="R350:R351"/>
    <mergeCell ref="S350:S351"/>
    <mergeCell ref="H351:K351"/>
    <mergeCell ref="D352:G353"/>
    <mergeCell ref="H352:K352"/>
    <mergeCell ref="H353:K353"/>
    <mergeCell ref="D348:K349"/>
    <mergeCell ref="L348:S348"/>
    <mergeCell ref="L349:O349"/>
    <mergeCell ref="P349:S349"/>
    <mergeCell ref="D350:G351"/>
    <mergeCell ref="H350:K350"/>
    <mergeCell ref="L350:L351"/>
    <mergeCell ref="M350:M351"/>
    <mergeCell ref="N350:N351"/>
    <mergeCell ref="O350:O351"/>
    <mergeCell ref="T337:U337"/>
    <mergeCell ref="V337:W337"/>
    <mergeCell ref="C338:P338"/>
    <mergeCell ref="D340:AA340"/>
    <mergeCell ref="D345:Z345"/>
    <mergeCell ref="D346:Z346"/>
    <mergeCell ref="R336:S336"/>
    <mergeCell ref="T336:U336"/>
    <mergeCell ref="V336:W336"/>
    <mergeCell ref="C337:G337"/>
    <mergeCell ref="H337:I337"/>
    <mergeCell ref="J337:K337"/>
    <mergeCell ref="L337:M337"/>
    <mergeCell ref="N337:O337"/>
    <mergeCell ref="P337:Q337"/>
    <mergeCell ref="R337:S337"/>
    <mergeCell ref="D336:G336"/>
    <mergeCell ref="H336:I336"/>
    <mergeCell ref="J336:K336"/>
    <mergeCell ref="L336:M336"/>
    <mergeCell ref="N336:O336"/>
    <mergeCell ref="P336:Q336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R332:S332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E332:G332"/>
    <mergeCell ref="H332:I332"/>
    <mergeCell ref="J332:K332"/>
    <mergeCell ref="L332:M332"/>
    <mergeCell ref="N332:O332"/>
    <mergeCell ref="P332:Q332"/>
    <mergeCell ref="L331:M331"/>
    <mergeCell ref="N331:O331"/>
    <mergeCell ref="P331:Q331"/>
    <mergeCell ref="R331:S331"/>
    <mergeCell ref="T331:U331"/>
    <mergeCell ref="V331:W331"/>
    <mergeCell ref="N330:O330"/>
    <mergeCell ref="P330:Q330"/>
    <mergeCell ref="R330:S330"/>
    <mergeCell ref="T330:U330"/>
    <mergeCell ref="V330:W330"/>
    <mergeCell ref="C331:C336"/>
    <mergeCell ref="D331:D335"/>
    <mergeCell ref="E331:G331"/>
    <mergeCell ref="H331:I331"/>
    <mergeCell ref="J331:K331"/>
    <mergeCell ref="D322:M322"/>
    <mergeCell ref="D323:AA323"/>
    <mergeCell ref="C329:G330"/>
    <mergeCell ref="H329:K329"/>
    <mergeCell ref="L329:O329"/>
    <mergeCell ref="P329:S329"/>
    <mergeCell ref="T329:W329"/>
    <mergeCell ref="H330:I330"/>
    <mergeCell ref="J330:K330"/>
    <mergeCell ref="L330:M330"/>
    <mergeCell ref="A314:K314"/>
    <mergeCell ref="D315:M315"/>
    <mergeCell ref="D316:D317"/>
    <mergeCell ref="E316:G316"/>
    <mergeCell ref="H316:J316"/>
    <mergeCell ref="K316:M316"/>
    <mergeCell ref="H307:I307"/>
    <mergeCell ref="H308:I308"/>
    <mergeCell ref="H309:I309"/>
    <mergeCell ref="H310:I310"/>
    <mergeCell ref="H311:I311"/>
    <mergeCell ref="A313:N313"/>
    <mergeCell ref="M300:N300"/>
    <mergeCell ref="H301:I301"/>
    <mergeCell ref="H302:I302"/>
    <mergeCell ref="H303:I303"/>
    <mergeCell ref="H304:I304"/>
    <mergeCell ref="H306:I306"/>
    <mergeCell ref="C283:C286"/>
    <mergeCell ref="C287:C290"/>
    <mergeCell ref="C291:C294"/>
    <mergeCell ref="C295:D295"/>
    <mergeCell ref="H299:I299"/>
    <mergeCell ref="H300:I300"/>
    <mergeCell ref="A266:D266"/>
    <mergeCell ref="A267:D267"/>
    <mergeCell ref="A268:D268"/>
    <mergeCell ref="C270:AA273"/>
    <mergeCell ref="C275:C278"/>
    <mergeCell ref="C279:C282"/>
    <mergeCell ref="A260:D263"/>
    <mergeCell ref="E260:L261"/>
    <mergeCell ref="E262:H262"/>
    <mergeCell ref="I262:L262"/>
    <mergeCell ref="A264:D264"/>
    <mergeCell ref="A265:D265"/>
    <mergeCell ref="A253:D253"/>
    <mergeCell ref="A254:D254"/>
    <mergeCell ref="A255:D255"/>
    <mergeCell ref="A256:D256"/>
    <mergeCell ref="A257:N257"/>
    <mergeCell ref="A259:L259"/>
    <mergeCell ref="W249:X250"/>
    <mergeCell ref="E250:H250"/>
    <mergeCell ref="I250:L250"/>
    <mergeCell ref="M250:P250"/>
    <mergeCell ref="Q250:T250"/>
    <mergeCell ref="A252:D252"/>
    <mergeCell ref="A243:D243"/>
    <mergeCell ref="A244:D244"/>
    <mergeCell ref="A245:N245"/>
    <mergeCell ref="A247:X247"/>
    <mergeCell ref="A248:D251"/>
    <mergeCell ref="E248:T248"/>
    <mergeCell ref="U248:X248"/>
    <mergeCell ref="E249:L249"/>
    <mergeCell ref="M249:T249"/>
    <mergeCell ref="U249:V250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8"/>
  <sheetViews>
    <sheetView topLeftCell="A256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44125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>
        <v>1</v>
      </c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20</v>
      </c>
      <c r="G13" s="30">
        <f t="shared" ref="G13:G14" si="0">E13-F13</f>
        <v>0</v>
      </c>
      <c r="H13" s="31">
        <f t="shared" ref="H13:H14" si="1">F13/E13</f>
        <v>1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7</v>
      </c>
      <c r="K14" s="30">
        <f t="shared" si="2"/>
        <v>3</v>
      </c>
      <c r="L14" s="32">
        <f t="shared" si="3"/>
        <v>0.7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3</v>
      </c>
      <c r="K16" s="30">
        <f t="shared" ref="K16:K17" si="6">I16-J16</f>
        <v>2</v>
      </c>
      <c r="L16" s="32">
        <f t="shared" ref="L16:L17" si="7">J16/I16</f>
        <v>0.6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38</v>
      </c>
      <c r="G17" s="30">
        <f t="shared" si="4"/>
        <v>22</v>
      </c>
      <c r="H17" s="31">
        <f t="shared" si="5"/>
        <v>0.6333333333333333</v>
      </c>
      <c r="I17" s="30">
        <v>70</v>
      </c>
      <c r="J17" s="29">
        <v>34</v>
      </c>
      <c r="K17" s="30">
        <f t="shared" si="6"/>
        <v>36</v>
      </c>
      <c r="L17" s="32">
        <f t="shared" si="7"/>
        <v>0.48571428571428571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2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48</v>
      </c>
      <c r="G19" s="30">
        <f>E19-F19</f>
        <v>3</v>
      </c>
      <c r="H19" s="31">
        <f>F19/E19</f>
        <v>0.94117647058823528</v>
      </c>
      <c r="I19" s="30">
        <v>73</v>
      </c>
      <c r="J19" s="29">
        <v>69</v>
      </c>
      <c r="K19" s="30">
        <f>I19-J19</f>
        <v>4</v>
      </c>
      <c r="L19" s="32">
        <f>J19/I19</f>
        <v>0.9452054794520548</v>
      </c>
      <c r="M19" s="40">
        <v>5</v>
      </c>
      <c r="N19" s="37">
        <v>2</v>
      </c>
      <c r="O19" s="35">
        <f t="shared" ref="O19:O20" si="8">M19-N19</f>
        <v>3</v>
      </c>
      <c r="P19" s="31">
        <f t="shared" ref="P19:P20" si="9">N19/M19</f>
        <v>0.4</v>
      </c>
      <c r="Q19" s="40"/>
      <c r="R19" s="29"/>
      <c r="S19" s="30"/>
      <c r="T19" s="32"/>
      <c r="U19" s="37"/>
      <c r="V19" s="37"/>
      <c r="W19" s="37"/>
      <c r="X19" s="38">
        <v>7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4</v>
      </c>
      <c r="S20" s="30">
        <f>Q20-R20</f>
        <v>6</v>
      </c>
      <c r="T20" s="32">
        <f>R20/Q20</f>
        <v>0.4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2</v>
      </c>
      <c r="K22" s="30">
        <f>I22-J22</f>
        <v>6</v>
      </c>
      <c r="L22" s="32">
        <f>J22/I22</f>
        <v>0.25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31</v>
      </c>
      <c r="G24" s="30">
        <f t="shared" ref="G24:G25" si="10">E24-F24</f>
        <v>2</v>
      </c>
      <c r="H24" s="31">
        <f t="shared" ref="H24:H25" si="11">F24/E24</f>
        <v>0.93939393939393945</v>
      </c>
      <c r="I24" s="30">
        <v>48</v>
      </c>
      <c r="J24" s="29">
        <v>27</v>
      </c>
      <c r="K24" s="30">
        <f t="shared" ref="K24:K25" si="12">I24-J24</f>
        <v>21</v>
      </c>
      <c r="L24" s="32">
        <f t="shared" ref="L24:L25" si="13">J24/I24</f>
        <v>0.5625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47</v>
      </c>
      <c r="G25" s="30">
        <f t="shared" si="10"/>
        <v>5</v>
      </c>
      <c r="H25" s="31">
        <f t="shared" si="11"/>
        <v>0.90384615384615385</v>
      </c>
      <c r="I25" s="41">
        <v>90</v>
      </c>
      <c r="J25" s="42">
        <v>61</v>
      </c>
      <c r="K25" s="30">
        <f t="shared" si="12"/>
        <v>29</v>
      </c>
      <c r="L25" s="32">
        <f t="shared" si="13"/>
        <v>0.67777777777777781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8</v>
      </c>
      <c r="K27" s="30">
        <f>I27-J27</f>
        <v>0</v>
      </c>
      <c r="L27" s="32">
        <f>J27/I27</f>
        <v>1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30</v>
      </c>
      <c r="G29" s="30">
        <f t="shared" ref="G29:G30" si="14">E29-F29</f>
        <v>8</v>
      </c>
      <c r="H29" s="31">
        <f t="shared" ref="H29:H30" si="15">F29/E29</f>
        <v>0.78947368421052633</v>
      </c>
      <c r="I29" s="30">
        <v>15</v>
      </c>
      <c r="J29" s="29">
        <v>5</v>
      </c>
      <c r="K29" s="30">
        <f>I29-J29</f>
        <v>10</v>
      </c>
      <c r="L29" s="32">
        <f>J29/I29</f>
        <v>0.33333333333333331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5</v>
      </c>
      <c r="G30" s="30">
        <f t="shared" si="14"/>
        <v>5</v>
      </c>
      <c r="H30" s="31">
        <f t="shared" si="15"/>
        <v>0.5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4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/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6</v>
      </c>
      <c r="G34" s="30">
        <f t="shared" ref="G34:G35" si="16">E34-F34</f>
        <v>2</v>
      </c>
      <c r="H34" s="31">
        <f t="shared" ref="H34:H35" si="17">F34/E34</f>
        <v>0.75</v>
      </c>
      <c r="I34" s="30">
        <v>10</v>
      </c>
      <c r="J34" s="29">
        <v>9</v>
      </c>
      <c r="K34" s="30">
        <f t="shared" ref="K34:K35" si="18">I34-J34</f>
        <v>1</v>
      </c>
      <c r="L34" s="32">
        <f t="shared" ref="L34:L35" si="19">J34/I34</f>
        <v>0.9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>
        <v>1</v>
      </c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112</v>
      </c>
      <c r="G35" s="30">
        <f t="shared" si="16"/>
        <v>13</v>
      </c>
      <c r="H35" s="31">
        <f t="shared" si="17"/>
        <v>0.89600000000000002</v>
      </c>
      <c r="I35" s="30">
        <v>212</v>
      </c>
      <c r="J35" s="29">
        <v>56</v>
      </c>
      <c r="K35" s="30">
        <f t="shared" si="18"/>
        <v>156</v>
      </c>
      <c r="L35" s="32">
        <f t="shared" si="19"/>
        <v>0.26415094339622641</v>
      </c>
      <c r="M35" s="40"/>
      <c r="N35" s="37"/>
      <c r="O35" s="35"/>
      <c r="P35" s="31"/>
      <c r="Q35" s="40"/>
      <c r="R35" s="29"/>
      <c r="S35" s="30"/>
      <c r="T35" s="32"/>
      <c r="U35" s="37">
        <v>5</v>
      </c>
      <c r="V35" s="37">
        <v>4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21</v>
      </c>
      <c r="G50" s="30">
        <f>E50-F50</f>
        <v>9</v>
      </c>
      <c r="H50" s="31">
        <f>F50/E50</f>
        <v>0.7</v>
      </c>
      <c r="I50" s="30">
        <v>34</v>
      </c>
      <c r="J50" s="29">
        <v>25</v>
      </c>
      <c r="K50" s="30">
        <f>I50-J50</f>
        <v>9</v>
      </c>
      <c r="L50" s="32">
        <f>J50/I50</f>
        <v>0.73529411764705888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>
        <v>1</v>
      </c>
      <c r="V51" s="37">
        <v>1</v>
      </c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>
        <v>1</v>
      </c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4</v>
      </c>
      <c r="G65" s="30">
        <f>E65-F65</f>
        <v>0</v>
      </c>
      <c r="H65" s="31">
        <f>F65/E65</f>
        <v>1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>
        <v>1</v>
      </c>
      <c r="V65" s="37"/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5</v>
      </c>
      <c r="G67" s="30">
        <f>E67-F67</f>
        <v>15</v>
      </c>
      <c r="H67" s="31">
        <f>F67/E67</f>
        <v>0.25</v>
      </c>
      <c r="I67" s="30">
        <v>60</v>
      </c>
      <c r="J67" s="29">
        <v>10</v>
      </c>
      <c r="K67" s="30">
        <f>I67-J67</f>
        <v>50</v>
      </c>
      <c r="L67" s="32">
        <f>J67/I67</f>
        <v>0.16666666666666666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4</v>
      </c>
      <c r="G71" s="30">
        <f>E71-F71</f>
        <v>6</v>
      </c>
      <c r="H71" s="31">
        <f>F71/E71</f>
        <v>0.4</v>
      </c>
      <c r="I71" s="30">
        <v>20</v>
      </c>
      <c r="J71" s="29">
        <v>4</v>
      </c>
      <c r="K71" s="30">
        <f>I71-J71</f>
        <v>16</v>
      </c>
      <c r="L71" s="32">
        <f>J71/I71</f>
        <v>0.2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1</v>
      </c>
      <c r="G73" s="30">
        <f t="shared" ref="G73:G74" si="20">E73-F73</f>
        <v>3</v>
      </c>
      <c r="H73" s="31">
        <f t="shared" ref="H73:H74" si="21">F73/E73</f>
        <v>0.25</v>
      </c>
      <c r="I73" s="30">
        <v>8</v>
      </c>
      <c r="J73" s="29">
        <v>0</v>
      </c>
      <c r="K73" s="30">
        <f t="shared" ref="K73:K74" si="22">I73-J73</f>
        <v>8</v>
      </c>
      <c r="L73" s="32">
        <f t="shared" ref="L73:L74" si="23">J73/I73</f>
        <v>0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6</v>
      </c>
      <c r="G80" s="30">
        <f t="shared" ref="G80:G84" si="24">E80-F80</f>
        <v>14</v>
      </c>
      <c r="H80" s="31">
        <f t="shared" ref="H80:H84" si="25">F80/E80</f>
        <v>0.3</v>
      </c>
      <c r="I80" s="30">
        <v>20</v>
      </c>
      <c r="J80" s="29">
        <v>2</v>
      </c>
      <c r="K80" s="30">
        <f t="shared" ref="K80:K84" si="26">I80-J80</f>
        <v>18</v>
      </c>
      <c r="L80" s="32">
        <f t="shared" ref="L80:L84" si="27">J80/I80</f>
        <v>0.1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3</v>
      </c>
      <c r="G81" s="30">
        <f t="shared" si="24"/>
        <v>1</v>
      </c>
      <c r="H81" s="31">
        <f t="shared" si="25"/>
        <v>0.75</v>
      </c>
      <c r="I81" s="30">
        <v>6</v>
      </c>
      <c r="J81" s="29">
        <v>2</v>
      </c>
      <c r="K81" s="30">
        <f t="shared" si="26"/>
        <v>4</v>
      </c>
      <c r="L81" s="32">
        <f t="shared" si="27"/>
        <v>0.33333333333333331</v>
      </c>
      <c r="M81" s="40"/>
      <c r="N81" s="37"/>
      <c r="O81" s="35"/>
      <c r="P81" s="31"/>
      <c r="Q81" s="40">
        <v>2</v>
      </c>
      <c r="R81" s="29">
        <v>1</v>
      </c>
      <c r="S81" s="30">
        <f t="shared" ref="S81:S83" si="28">Q81-R81</f>
        <v>1</v>
      </c>
      <c r="T81" s="32">
        <f t="shared" ref="T81:T83" si="29">R81/Q81</f>
        <v>0.5</v>
      </c>
      <c r="U81" s="37">
        <v>2</v>
      </c>
      <c r="V81" s="37">
        <v>2</v>
      </c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409</v>
      </c>
      <c r="G82" s="45">
        <f t="shared" si="24"/>
        <v>117</v>
      </c>
      <c r="H82" s="10">
        <f t="shared" si="25"/>
        <v>0.77756653992395441</v>
      </c>
      <c r="I82" s="9">
        <f>SUM(I10:I81)</f>
        <v>715</v>
      </c>
      <c r="J82" s="9">
        <f>SUM(J10:J81)</f>
        <v>328</v>
      </c>
      <c r="K82" s="9">
        <f t="shared" si="26"/>
        <v>387</v>
      </c>
      <c r="L82" s="46">
        <f t="shared" si="27"/>
        <v>0.45874125874125876</v>
      </c>
      <c r="M82" s="45">
        <f>SUM(M10:M81)</f>
        <v>16</v>
      </c>
      <c r="N82" s="45">
        <f>SUM(N10:N81)</f>
        <v>7</v>
      </c>
      <c r="O82" s="47">
        <f t="shared" ref="O82:O83" si="30">M82-N82</f>
        <v>9</v>
      </c>
      <c r="P82" s="10">
        <f t="shared" ref="P82:P83" si="31">N82/M82</f>
        <v>0.4375</v>
      </c>
      <c r="Q82" s="45">
        <f>SUM(Q10:Q81)</f>
        <v>22</v>
      </c>
      <c r="R82" s="45">
        <f>SUM(R10:R81)</f>
        <v>7</v>
      </c>
      <c r="S82" s="9">
        <f t="shared" si="28"/>
        <v>15</v>
      </c>
      <c r="T82" s="46">
        <f t="shared" si="29"/>
        <v>0.31818181818181818</v>
      </c>
      <c r="U82" s="45">
        <f>SUM(U10:U81)</f>
        <v>15</v>
      </c>
      <c r="V82" s="45">
        <f>SUM(V10:V81)</f>
        <v>22</v>
      </c>
      <c r="W82" s="45">
        <f>SUM(W10:W81)</f>
        <v>1</v>
      </c>
      <c r="X82" s="48">
        <f>SUM(X10:X81)</f>
        <v>7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1</v>
      </c>
      <c r="G83" s="54">
        <f t="shared" si="24"/>
        <v>2</v>
      </c>
      <c r="H83" s="55">
        <f t="shared" si="25"/>
        <v>0.33333333333333331</v>
      </c>
      <c r="I83" s="54">
        <v>6</v>
      </c>
      <c r="J83" s="53">
        <v>3</v>
      </c>
      <c r="K83" s="56">
        <f t="shared" si="26"/>
        <v>3</v>
      </c>
      <c r="L83" s="57">
        <f t="shared" si="27"/>
        <v>0.5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12</v>
      </c>
      <c r="J84" s="61">
        <v>3</v>
      </c>
      <c r="K84" s="64">
        <f t="shared" si="26"/>
        <v>9</v>
      </c>
      <c r="L84" s="65">
        <f t="shared" si="27"/>
        <v>0.25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4</v>
      </c>
      <c r="K87" s="64">
        <f>I87-J87</f>
        <v>16</v>
      </c>
      <c r="L87" s="65">
        <f>J87/I87</f>
        <v>0.2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2</v>
      </c>
      <c r="G89" s="62">
        <f>E89-F89</f>
        <v>8</v>
      </c>
      <c r="H89" s="63">
        <f>F89/E89</f>
        <v>0.2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3</v>
      </c>
      <c r="G100" s="62">
        <f>E100-F100</f>
        <v>7</v>
      </c>
      <c r="H100" s="63">
        <f>F100/E100</f>
        <v>0.3</v>
      </c>
      <c r="I100" s="62">
        <v>10</v>
      </c>
      <c r="J100" s="61">
        <v>4</v>
      </c>
      <c r="K100" s="64">
        <f>I100-J100</f>
        <v>6</v>
      </c>
      <c r="L100" s="65">
        <f>J100/I100</f>
        <v>0.4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/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4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24</v>
      </c>
      <c r="G106" s="62">
        <f>E106-F106</f>
        <v>6</v>
      </c>
      <c r="H106" s="63">
        <f>F106/E106</f>
        <v>0.8</v>
      </c>
      <c r="I106" s="62">
        <v>52</v>
      </c>
      <c r="J106" s="61">
        <v>41</v>
      </c>
      <c r="K106" s="64">
        <f>I106-J106</f>
        <v>11</v>
      </c>
      <c r="L106" s="65">
        <f>J106/I106</f>
        <v>0.78846153846153844</v>
      </c>
      <c r="M106" s="62"/>
      <c r="N106" s="61"/>
      <c r="O106" s="64"/>
      <c r="P106" s="63"/>
      <c r="Q106" s="62"/>
      <c r="R106" s="61"/>
      <c r="S106" s="64"/>
      <c r="T106" s="65"/>
      <c r="U106" s="66">
        <v>11</v>
      </c>
      <c r="V106" s="61">
        <v>16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4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1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11</v>
      </c>
      <c r="G109" s="62">
        <f t="shared" ref="G109:G111" si="32">E109-F109</f>
        <v>19</v>
      </c>
      <c r="H109" s="63">
        <f t="shared" ref="H109:H111" si="33">F109/E109</f>
        <v>0.36666666666666664</v>
      </c>
      <c r="I109" s="62">
        <v>27</v>
      </c>
      <c r="J109" s="61">
        <v>11</v>
      </c>
      <c r="K109" s="64">
        <f t="shared" ref="K109:K111" si="34">I109-J109</f>
        <v>16</v>
      </c>
      <c r="L109" s="65">
        <f t="shared" ref="L109:L111" si="35">J109/I109</f>
        <v>0.40740740740740738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7</v>
      </c>
      <c r="G110" s="62">
        <f t="shared" si="32"/>
        <v>7</v>
      </c>
      <c r="H110" s="63">
        <f t="shared" si="33"/>
        <v>0.5</v>
      </c>
      <c r="I110" s="62">
        <v>28</v>
      </c>
      <c r="J110" s="61">
        <v>10</v>
      </c>
      <c r="K110" s="64">
        <f t="shared" si="34"/>
        <v>18</v>
      </c>
      <c r="L110" s="65">
        <f t="shared" si="35"/>
        <v>0.35714285714285715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5</v>
      </c>
      <c r="G128" s="62">
        <f t="shared" ref="G128:G129" si="36">E128-F128</f>
        <v>9</v>
      </c>
      <c r="H128" s="63">
        <f t="shared" ref="H128:H129" si="37">F128/E128</f>
        <v>0.35714285714285715</v>
      </c>
      <c r="I128" s="62">
        <v>14</v>
      </c>
      <c r="J128" s="61">
        <v>3</v>
      </c>
      <c r="K128" s="64">
        <f>I128-J128</f>
        <v>11</v>
      </c>
      <c r="L128" s="65">
        <f>J128/I128</f>
        <v>0.21428571428571427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13</v>
      </c>
      <c r="G129" s="62">
        <f t="shared" si="36"/>
        <v>11</v>
      </c>
      <c r="H129" s="63">
        <f t="shared" si="37"/>
        <v>0.54166666666666663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>
        <v>1</v>
      </c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152</v>
      </c>
      <c r="F137" s="70">
        <f>SUM(F83:F136)</f>
        <v>71</v>
      </c>
      <c r="G137" s="70">
        <f t="shared" ref="G137:G138" si="38">E137-F137</f>
        <v>81</v>
      </c>
      <c r="H137" s="71">
        <f t="shared" ref="H137:H138" si="39">F137/E137</f>
        <v>0.46710526315789475</v>
      </c>
      <c r="I137" s="70">
        <f>SUM(I83:I136)</f>
        <v>180</v>
      </c>
      <c r="J137" s="70">
        <f>SUM(J83:J136)</f>
        <v>80</v>
      </c>
      <c r="K137" s="72">
        <f t="shared" ref="K137:K138" si="40">I137-J137</f>
        <v>100</v>
      </c>
      <c r="L137" s="73">
        <f t="shared" ref="L137:L138" si="41">J137/I137</f>
        <v>0.44444444444444442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17</v>
      </c>
      <c r="V137" s="70">
        <f>SUM(V83:V136)</f>
        <v>29</v>
      </c>
      <c r="W137" s="70">
        <f>SUM(W83:W136)</f>
        <v>0</v>
      </c>
      <c r="X137" s="74">
        <f>SUM(X83:X136)</f>
        <v>2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7</v>
      </c>
      <c r="G138" s="78">
        <f t="shared" si="38"/>
        <v>8</v>
      </c>
      <c r="H138" s="79">
        <f t="shared" si="39"/>
        <v>0.46666666666666667</v>
      </c>
      <c r="I138" s="78">
        <v>10</v>
      </c>
      <c r="J138" s="77">
        <v>4</v>
      </c>
      <c r="K138" s="80">
        <f t="shared" si="40"/>
        <v>6</v>
      </c>
      <c r="L138" s="81">
        <f t="shared" si="41"/>
        <v>0.4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2</v>
      </c>
      <c r="G141" s="87">
        <f>E141-F141</f>
        <v>8</v>
      </c>
      <c r="H141" s="88">
        <f>F141/E141</f>
        <v>0.2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3</v>
      </c>
      <c r="K147" s="89">
        <f t="shared" ref="K147:K148" si="44">I147-J147</f>
        <v>7</v>
      </c>
      <c r="L147" s="90">
        <f t="shared" ref="L147:L148" si="45">J147/I147</f>
        <v>0.3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>
        <v>1</v>
      </c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4</v>
      </c>
      <c r="G148" s="87">
        <f t="shared" si="42"/>
        <v>6</v>
      </c>
      <c r="H148" s="88">
        <f t="shared" si="43"/>
        <v>0.4</v>
      </c>
      <c r="I148" s="87">
        <v>5</v>
      </c>
      <c r="J148" s="83">
        <v>4</v>
      </c>
      <c r="K148" s="89">
        <f t="shared" si="44"/>
        <v>1</v>
      </c>
      <c r="L148" s="90">
        <f t="shared" si="45"/>
        <v>0.8</v>
      </c>
      <c r="M148" s="87"/>
      <c r="N148" s="83"/>
      <c r="O148" s="89"/>
      <c r="P148" s="88"/>
      <c r="Q148" s="87"/>
      <c r="R148" s="83"/>
      <c r="S148" s="89"/>
      <c r="T148" s="90"/>
      <c r="U148" s="82">
        <v>1</v>
      </c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3</v>
      </c>
      <c r="G157" s="87">
        <f t="shared" ref="G157:G158" si="46">E157-F157</f>
        <v>3</v>
      </c>
      <c r="H157" s="88">
        <f t="shared" ref="H157:H158" si="47">F157/E157</f>
        <v>0.5</v>
      </c>
      <c r="I157" s="87">
        <v>6</v>
      </c>
      <c r="J157" s="83">
        <v>0</v>
      </c>
      <c r="K157" s="89">
        <f t="shared" ref="K157:K158" si="48">I157-J157</f>
        <v>6</v>
      </c>
      <c r="L157" s="90">
        <f t="shared" ref="L157:L158" si="49">J157/I157</f>
        <v>0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2</v>
      </c>
      <c r="G158" s="87">
        <f t="shared" si="46"/>
        <v>8</v>
      </c>
      <c r="H158" s="88">
        <f t="shared" si="47"/>
        <v>0.2</v>
      </c>
      <c r="I158" s="87">
        <v>10</v>
      </c>
      <c r="J158" s="83">
        <v>2</v>
      </c>
      <c r="K158" s="89">
        <f t="shared" si="48"/>
        <v>8</v>
      </c>
      <c r="L158" s="90">
        <f t="shared" si="49"/>
        <v>0.2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2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5</v>
      </c>
      <c r="G170" s="87">
        <f t="shared" ref="G170:G173" si="50">E170-F170</f>
        <v>5</v>
      </c>
      <c r="H170" s="88">
        <f t="shared" ref="H170:H173" si="51">F170/E170</f>
        <v>0.5</v>
      </c>
      <c r="I170" s="87">
        <v>5</v>
      </c>
      <c r="J170" s="83">
        <v>0</v>
      </c>
      <c r="K170" s="89">
        <f t="shared" ref="K170:K172" si="52">I170-J170</f>
        <v>5</v>
      </c>
      <c r="L170" s="90">
        <f t="shared" ref="L170:L172" si="53">J170/I170</f>
        <v>0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10</v>
      </c>
      <c r="G171" s="87">
        <f t="shared" si="50"/>
        <v>15</v>
      </c>
      <c r="H171" s="88">
        <f t="shared" si="51"/>
        <v>0.4</v>
      </c>
      <c r="I171" s="87">
        <v>20</v>
      </c>
      <c r="J171" s="83">
        <v>10</v>
      </c>
      <c r="K171" s="89">
        <f t="shared" si="52"/>
        <v>10</v>
      </c>
      <c r="L171" s="90">
        <f t="shared" si="53"/>
        <v>0.5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12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6</v>
      </c>
      <c r="G172" s="87">
        <f t="shared" si="50"/>
        <v>4</v>
      </c>
      <c r="H172" s="88">
        <f t="shared" si="51"/>
        <v>0.6</v>
      </c>
      <c r="I172" s="87">
        <v>10</v>
      </c>
      <c r="J172" s="83">
        <v>10</v>
      </c>
      <c r="K172" s="89">
        <f t="shared" si="52"/>
        <v>0</v>
      </c>
      <c r="L172" s="90">
        <f t="shared" si="53"/>
        <v>1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0</v>
      </c>
      <c r="S172" s="89">
        <f>Q172-R172</f>
        <v>18</v>
      </c>
      <c r="T172" s="90">
        <f>R172/Q172</f>
        <v>0</v>
      </c>
      <c r="U172" s="82">
        <v>1</v>
      </c>
      <c r="V172" s="83">
        <v>3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5</v>
      </c>
      <c r="G173" s="87">
        <f t="shared" si="50"/>
        <v>5</v>
      </c>
      <c r="H173" s="88">
        <f t="shared" si="51"/>
        <v>0.5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/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8</v>
      </c>
      <c r="K176" s="89">
        <f>I176-J176</f>
        <v>12</v>
      </c>
      <c r="L176" s="90">
        <f>J176/I176</f>
        <v>0.4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3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5</v>
      </c>
      <c r="G179" s="87">
        <f>E179-F179</f>
        <v>7</v>
      </c>
      <c r="H179" s="88">
        <f>F179/E179</f>
        <v>0.41666666666666669</v>
      </c>
      <c r="I179" s="87">
        <v>12</v>
      </c>
      <c r="J179" s="83">
        <v>5</v>
      </c>
      <c r="K179" s="89">
        <f>I179-J179</f>
        <v>7</v>
      </c>
      <c r="L179" s="90">
        <f>J179/I179</f>
        <v>0.41666666666666669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3</v>
      </c>
      <c r="V179" s="83">
        <v>4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62</v>
      </c>
      <c r="G181" s="45">
        <f t="shared" ref="G181:G182" si="54">E181-F181</f>
        <v>86</v>
      </c>
      <c r="H181" s="10">
        <f t="shared" ref="H181:H182" si="55">F181/E181</f>
        <v>0.41891891891891891</v>
      </c>
      <c r="I181" s="45">
        <f>SUM(I138:I180)</f>
        <v>113</v>
      </c>
      <c r="J181" s="45">
        <f>SUM(J138:J180)</f>
        <v>47</v>
      </c>
      <c r="K181" s="9">
        <f t="shared" ref="K181:K182" si="56">I181-J181</f>
        <v>66</v>
      </c>
      <c r="L181" s="46">
        <f t="shared" ref="L181:L182" si="57">J181/I181</f>
        <v>0.41592920353982299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0</v>
      </c>
      <c r="S181" s="9">
        <f>Q181-R181</f>
        <v>20</v>
      </c>
      <c r="T181" s="46">
        <f>R181/Q181</f>
        <v>0</v>
      </c>
      <c r="U181" s="44">
        <f>SUM(U138:U180)</f>
        <v>9</v>
      </c>
      <c r="V181" s="45">
        <f>SUM(V138:V180)</f>
        <v>29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3</v>
      </c>
      <c r="G182" s="96">
        <f t="shared" si="54"/>
        <v>27</v>
      </c>
      <c r="H182" s="97">
        <f t="shared" si="55"/>
        <v>0.1</v>
      </c>
      <c r="I182" s="96">
        <v>40</v>
      </c>
      <c r="J182" s="95">
        <v>1</v>
      </c>
      <c r="K182" s="98">
        <f t="shared" si="56"/>
        <v>39</v>
      </c>
      <c r="L182" s="99">
        <f t="shared" si="57"/>
        <v>2.5000000000000001E-2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50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5</v>
      </c>
      <c r="G186" s="100">
        <f>E186-F186</f>
        <v>8</v>
      </c>
      <c r="H186" s="103">
        <f>F186/E186</f>
        <v>0.38461538461538464</v>
      </c>
      <c r="I186" s="100">
        <v>20</v>
      </c>
      <c r="J186" s="101">
        <v>13</v>
      </c>
      <c r="K186" s="102">
        <f>I186-J186</f>
        <v>7</v>
      </c>
      <c r="L186" s="104">
        <f>J186/I186</f>
        <v>0.65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5</v>
      </c>
      <c r="G191" s="100">
        <f t="shared" ref="G191:G192" si="58">E191-F191</f>
        <v>45</v>
      </c>
      <c r="H191" s="103">
        <f t="shared" ref="H191:H192" si="59">F191/E191</f>
        <v>0.1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26</v>
      </c>
      <c r="G192" s="100">
        <f t="shared" si="58"/>
        <v>40</v>
      </c>
      <c r="H192" s="103">
        <f t="shared" si="59"/>
        <v>0.39393939393939392</v>
      </c>
      <c r="I192" s="100">
        <v>96</v>
      </c>
      <c r="J192" s="101">
        <v>64</v>
      </c>
      <c r="K192" s="102">
        <f>I192-J192</f>
        <v>32</v>
      </c>
      <c r="L192" s="104">
        <f>J192/I192</f>
        <v>0.66666666666666663</v>
      </c>
      <c r="M192" s="100">
        <v>14</v>
      </c>
      <c r="N192" s="101">
        <v>0</v>
      </c>
      <c r="O192" s="102">
        <f>M192-N192</f>
        <v>14</v>
      </c>
      <c r="P192" s="103">
        <f>N192/M192</f>
        <v>0</v>
      </c>
      <c r="Q192" s="100"/>
      <c r="R192" s="101"/>
      <c r="S192" s="102"/>
      <c r="T192" s="104"/>
      <c r="U192" s="101">
        <v>3</v>
      </c>
      <c r="V192" s="101">
        <v>20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/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/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>
        <v>1</v>
      </c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/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1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>
        <v>1</v>
      </c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8</v>
      </c>
      <c r="G216" s="100">
        <f>E216-F216</f>
        <v>2</v>
      </c>
      <c r="H216" s="103">
        <f>F216/E216</f>
        <v>0.8</v>
      </c>
      <c r="I216" s="100">
        <v>10</v>
      </c>
      <c r="J216" s="101">
        <v>4</v>
      </c>
      <c r="K216" s="102">
        <f>I216-J216</f>
        <v>6</v>
      </c>
      <c r="L216" s="104">
        <f>J216/I216</f>
        <v>0.4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0</v>
      </c>
      <c r="G218" s="100">
        <f>E218-F218</f>
        <v>1</v>
      </c>
      <c r="H218" s="103">
        <f>F218/E218</f>
        <v>0</v>
      </c>
      <c r="I218" s="100">
        <v>10</v>
      </c>
      <c r="J218" s="101">
        <v>3</v>
      </c>
      <c r="K218" s="102">
        <f>I218-J218</f>
        <v>7</v>
      </c>
      <c r="L218" s="104">
        <f>J218/I218</f>
        <v>0.3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2</v>
      </c>
      <c r="G226" s="100">
        <f>E226-F226</f>
        <v>8</v>
      </c>
      <c r="H226" s="103">
        <f>F226/E226</f>
        <v>0.2</v>
      </c>
      <c r="I226" s="100">
        <v>9</v>
      </c>
      <c r="J226" s="101">
        <v>1</v>
      </c>
      <c r="K226" s="102">
        <f>I226-J226</f>
        <v>8</v>
      </c>
      <c r="L226" s="104">
        <f>J226/I226</f>
        <v>0.1111111111111111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>
        <v>1</v>
      </c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4</v>
      </c>
      <c r="G235" s="100">
        <f t="shared" ref="G235:G237" si="60">E235-F235</f>
        <v>16</v>
      </c>
      <c r="H235" s="103">
        <f t="shared" ref="H235:H237" si="61">F235/E235</f>
        <v>0.2</v>
      </c>
      <c r="I235" s="100">
        <v>60</v>
      </c>
      <c r="J235" s="101">
        <v>4</v>
      </c>
      <c r="K235" s="102">
        <f t="shared" ref="K235:K237" si="62">I235-J235</f>
        <v>56</v>
      </c>
      <c r="L235" s="104">
        <f t="shared" ref="L235:L237" si="63">J235/I235</f>
        <v>6.6666666666666666E-2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>
        <v>1</v>
      </c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53</v>
      </c>
      <c r="G243" s="45">
        <f>E243-F243</f>
        <v>153</v>
      </c>
      <c r="H243" s="10">
        <f t="shared" ref="H243:H244" si="64">F243/E243</f>
        <v>0.25728155339805825</v>
      </c>
      <c r="I243" s="45">
        <f>SUM(I182:I242)</f>
        <v>263</v>
      </c>
      <c r="J243" s="45">
        <f>SUM(J182:J242)</f>
        <v>90</v>
      </c>
      <c r="K243" s="45">
        <f>I243-J243</f>
        <v>173</v>
      </c>
      <c r="L243" s="46">
        <f t="shared" ref="L243:L244" si="65">J243/I243</f>
        <v>0.34220532319391633</v>
      </c>
      <c r="M243" s="45">
        <f>SUM(M182:M242)</f>
        <v>15</v>
      </c>
      <c r="N243" s="45">
        <f>SUM(N182:N242)</f>
        <v>0</v>
      </c>
      <c r="O243" s="45">
        <f>M243-N243</f>
        <v>15</v>
      </c>
      <c r="P243" s="10">
        <f t="shared" ref="P243:P244" si="66">N243/M243</f>
        <v>0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4</v>
      </c>
      <c r="V243" s="45">
        <f>SUM(V182:V242)</f>
        <v>85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1032</v>
      </c>
      <c r="F244" s="108">
        <f>F82+F137+F181+F243</f>
        <v>595</v>
      </c>
      <c r="G244" s="108">
        <f>G82+G137+G181+G243</f>
        <v>437</v>
      </c>
      <c r="H244" s="109">
        <f t="shared" si="64"/>
        <v>0.57655038759689925</v>
      </c>
      <c r="I244" s="108">
        <f>I82+I137+I181+I243</f>
        <v>1271</v>
      </c>
      <c r="J244" s="108">
        <f>J82+J137+J181+J243</f>
        <v>545</v>
      </c>
      <c r="K244" s="108">
        <f>K82+K137+K181+K243</f>
        <v>726</v>
      </c>
      <c r="L244" s="110">
        <f t="shared" si="65"/>
        <v>0.42879622344610541</v>
      </c>
      <c r="M244" s="108">
        <f>M82+M137+M181+M243</f>
        <v>44</v>
      </c>
      <c r="N244" s="108">
        <f>N82+N137+N181+N243</f>
        <v>7</v>
      </c>
      <c r="O244" s="108">
        <f>O82+O137+O181+O243</f>
        <v>37</v>
      </c>
      <c r="P244" s="109">
        <f t="shared" si="66"/>
        <v>0.15909090909090909</v>
      </c>
      <c r="Q244" s="108">
        <f>Q82+Q137+Q181+Q243</f>
        <v>58</v>
      </c>
      <c r="R244" s="108">
        <f>R82+R137+R181+R243</f>
        <v>7</v>
      </c>
      <c r="S244" s="108">
        <f>S82+S137+S181+S243</f>
        <v>51</v>
      </c>
      <c r="T244" s="110">
        <f t="shared" si="67"/>
        <v>0.1206896551724138</v>
      </c>
      <c r="U244" s="107">
        <f>U82+U137+U181+U243</f>
        <v>45</v>
      </c>
      <c r="V244" s="108">
        <f>V82+V137+V181+V243</f>
        <v>165</v>
      </c>
      <c r="W244" s="108">
        <f>W82+W137+W181+W243</f>
        <v>2</v>
      </c>
      <c r="X244" s="111">
        <f>X82+X137+X181+X243</f>
        <v>10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18.2" customHeight="1" x14ac:dyDescent="0.2">
      <c r="A247" s="271" t="s">
        <v>399</v>
      </c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</row>
    <row r="248" spans="1:64" ht="30" customHeight="1" x14ac:dyDescent="0.2">
      <c r="A248" s="272" t="s">
        <v>400</v>
      </c>
      <c r="B248" s="272" t="s">
        <v>5</v>
      </c>
      <c r="C248" s="272" t="s">
        <v>6</v>
      </c>
      <c r="D248" s="272" t="s">
        <v>7</v>
      </c>
      <c r="E248" s="273" t="s">
        <v>8</v>
      </c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55" t="s">
        <v>401</v>
      </c>
      <c r="V248" s="255"/>
      <c r="W248" s="255"/>
      <c r="X248" s="255"/>
    </row>
    <row r="249" spans="1:64" ht="14.65" customHeight="1" x14ac:dyDescent="0.2">
      <c r="A249" s="272"/>
      <c r="B249" s="272"/>
      <c r="C249" s="272"/>
      <c r="D249" s="272"/>
      <c r="E249" s="273" t="s">
        <v>10</v>
      </c>
      <c r="F249" s="273"/>
      <c r="G249" s="273"/>
      <c r="H249" s="273"/>
      <c r="I249" s="273"/>
      <c r="J249" s="273"/>
      <c r="K249" s="273"/>
      <c r="L249" s="273"/>
      <c r="M249" s="273" t="s">
        <v>11</v>
      </c>
      <c r="N249" s="273"/>
      <c r="O249" s="273"/>
      <c r="P249" s="273"/>
      <c r="Q249" s="273"/>
      <c r="R249" s="273"/>
      <c r="S249" s="273"/>
      <c r="T249" s="273"/>
      <c r="U249" s="274" t="s">
        <v>10</v>
      </c>
      <c r="V249" s="274"/>
      <c r="W249" s="255" t="s">
        <v>12</v>
      </c>
      <c r="X249" s="255"/>
    </row>
    <row r="250" spans="1:64" ht="14.65" customHeight="1" x14ac:dyDescent="0.2">
      <c r="A250" s="272"/>
      <c r="B250" s="272"/>
      <c r="C250" s="272"/>
      <c r="D250" s="272"/>
      <c r="E250" s="273" t="s">
        <v>13</v>
      </c>
      <c r="F250" s="273"/>
      <c r="G250" s="273"/>
      <c r="H250" s="273"/>
      <c r="I250" s="273" t="s">
        <v>14</v>
      </c>
      <c r="J250" s="273"/>
      <c r="K250" s="273"/>
      <c r="L250" s="273"/>
      <c r="M250" s="273" t="s">
        <v>13</v>
      </c>
      <c r="N250" s="273"/>
      <c r="O250" s="273"/>
      <c r="P250" s="273"/>
      <c r="Q250" s="273" t="s">
        <v>14</v>
      </c>
      <c r="R250" s="273"/>
      <c r="S250" s="273"/>
      <c r="T250" s="273"/>
      <c r="U250" s="274"/>
      <c r="V250" s="274"/>
      <c r="W250" s="255"/>
      <c r="X250" s="255"/>
    </row>
    <row r="251" spans="1:64" ht="22.5" x14ac:dyDescent="0.2">
      <c r="A251" s="272"/>
      <c r="B251" s="272"/>
      <c r="C251" s="272"/>
      <c r="D251" s="272"/>
      <c r="E251" s="114" t="s">
        <v>15</v>
      </c>
      <c r="F251" s="114" t="s">
        <v>16</v>
      </c>
      <c r="G251" s="114" t="s">
        <v>17</v>
      </c>
      <c r="H251" s="115" t="s">
        <v>18</v>
      </c>
      <c r="I251" s="114" t="s">
        <v>15</v>
      </c>
      <c r="J251" s="114" t="s">
        <v>16</v>
      </c>
      <c r="K251" s="114" t="s">
        <v>17</v>
      </c>
      <c r="L251" s="114" t="s">
        <v>18</v>
      </c>
      <c r="M251" s="114" t="s">
        <v>15</v>
      </c>
      <c r="N251" s="114" t="s">
        <v>16</v>
      </c>
      <c r="O251" s="114" t="s">
        <v>17</v>
      </c>
      <c r="P251" s="115" t="s">
        <v>18</v>
      </c>
      <c r="Q251" s="114" t="s">
        <v>15</v>
      </c>
      <c r="R251" s="114" t="s">
        <v>16</v>
      </c>
      <c r="S251" s="114" t="s">
        <v>17</v>
      </c>
      <c r="T251" s="114" t="s">
        <v>18</v>
      </c>
      <c r="U251" s="114" t="s">
        <v>13</v>
      </c>
      <c r="V251" s="114" t="s">
        <v>19</v>
      </c>
      <c r="W251" s="114" t="s">
        <v>13</v>
      </c>
      <c r="X251" s="7" t="s">
        <v>19</v>
      </c>
    </row>
    <row r="252" spans="1:64" ht="15.75" x14ac:dyDescent="0.2">
      <c r="A252" s="275" t="s">
        <v>402</v>
      </c>
      <c r="B252" s="275"/>
      <c r="C252" s="275"/>
      <c r="D252" s="275"/>
      <c r="E252" s="116">
        <f>E82</f>
        <v>526</v>
      </c>
      <c r="F252" s="117">
        <f>F82</f>
        <v>409</v>
      </c>
      <c r="G252" s="116">
        <f>G82</f>
        <v>117</v>
      </c>
      <c r="H252" s="118">
        <f t="shared" ref="H252:H253" si="68">F252/E252</f>
        <v>0.77756653992395441</v>
      </c>
      <c r="I252" s="116">
        <f t="shared" ref="I252:O252" si="69">(I82)</f>
        <v>715</v>
      </c>
      <c r="J252" s="117">
        <f t="shared" si="69"/>
        <v>328</v>
      </c>
      <c r="K252" s="116">
        <f t="shared" si="69"/>
        <v>387</v>
      </c>
      <c r="L252" s="118">
        <f t="shared" si="69"/>
        <v>0.45874125874125876</v>
      </c>
      <c r="M252" s="116">
        <f t="shared" si="69"/>
        <v>16</v>
      </c>
      <c r="N252" s="117">
        <f t="shared" si="69"/>
        <v>7</v>
      </c>
      <c r="O252" s="116">
        <f t="shared" si="69"/>
        <v>9</v>
      </c>
      <c r="P252" s="118">
        <f t="shared" ref="P252:X252" si="70">P82</f>
        <v>0.4375</v>
      </c>
      <c r="Q252" s="116">
        <f t="shared" si="70"/>
        <v>22</v>
      </c>
      <c r="R252" s="117">
        <f t="shared" si="70"/>
        <v>7</v>
      </c>
      <c r="S252" s="116">
        <f t="shared" si="70"/>
        <v>15</v>
      </c>
      <c r="T252" s="118">
        <f t="shared" si="70"/>
        <v>0.31818181818181818</v>
      </c>
      <c r="U252" s="119">
        <f t="shared" si="70"/>
        <v>15</v>
      </c>
      <c r="V252" s="119">
        <f t="shared" si="70"/>
        <v>22</v>
      </c>
      <c r="W252" s="119">
        <f t="shared" si="70"/>
        <v>1</v>
      </c>
      <c r="X252" s="120">
        <f t="shared" si="70"/>
        <v>7</v>
      </c>
    </row>
    <row r="253" spans="1:64" ht="15.75" x14ac:dyDescent="0.2">
      <c r="A253" s="276" t="s">
        <v>403</v>
      </c>
      <c r="B253" s="276"/>
      <c r="C253" s="276"/>
      <c r="D253" s="276"/>
      <c r="E253" s="121">
        <f>E137</f>
        <v>152</v>
      </c>
      <c r="F253" s="122">
        <f>F137</f>
        <v>71</v>
      </c>
      <c r="G253" s="121">
        <f>G137</f>
        <v>81</v>
      </c>
      <c r="H253" s="123">
        <f t="shared" si="68"/>
        <v>0.46710526315789475</v>
      </c>
      <c r="I253" s="121">
        <f>I137</f>
        <v>180</v>
      </c>
      <c r="J253" s="122">
        <f>J137</f>
        <v>80</v>
      </c>
      <c r="K253" s="121">
        <f>K137</f>
        <v>100</v>
      </c>
      <c r="L253" s="123">
        <f>L137</f>
        <v>0.44444444444444442</v>
      </c>
      <c r="M253" s="121">
        <f>(M137)</f>
        <v>2</v>
      </c>
      <c r="N253" s="122">
        <f>(N137)</f>
        <v>0</v>
      </c>
      <c r="O253" s="121">
        <f>(O137)</f>
        <v>2</v>
      </c>
      <c r="P253" s="123">
        <f>(P137)</f>
        <v>0</v>
      </c>
      <c r="Q253" s="121">
        <f t="shared" ref="Q253:X253" si="71">Q137</f>
        <v>2</v>
      </c>
      <c r="R253" s="122">
        <f t="shared" si="71"/>
        <v>0</v>
      </c>
      <c r="S253" s="121">
        <f t="shared" si="71"/>
        <v>2</v>
      </c>
      <c r="T253" s="123">
        <f t="shared" si="71"/>
        <v>0</v>
      </c>
      <c r="U253" s="122">
        <f t="shared" si="71"/>
        <v>17</v>
      </c>
      <c r="V253" s="122">
        <f t="shared" si="71"/>
        <v>29</v>
      </c>
      <c r="W253" s="122">
        <f t="shared" si="71"/>
        <v>0</v>
      </c>
      <c r="X253" s="124">
        <f t="shared" si="71"/>
        <v>2</v>
      </c>
    </row>
    <row r="254" spans="1:64" ht="15.75" x14ac:dyDescent="0.2">
      <c r="A254" s="277" t="s">
        <v>404</v>
      </c>
      <c r="B254" s="277"/>
      <c r="C254" s="277"/>
      <c r="D254" s="277"/>
      <c r="E254" s="125">
        <f t="shared" ref="E254:X254" si="72">E181</f>
        <v>148</v>
      </c>
      <c r="F254" s="126">
        <f t="shared" si="72"/>
        <v>62</v>
      </c>
      <c r="G254" s="125">
        <f t="shared" si="72"/>
        <v>86</v>
      </c>
      <c r="H254" s="127">
        <f t="shared" si="72"/>
        <v>0.41891891891891891</v>
      </c>
      <c r="I254" s="125">
        <f t="shared" si="72"/>
        <v>113</v>
      </c>
      <c r="J254" s="126">
        <f t="shared" si="72"/>
        <v>47</v>
      </c>
      <c r="K254" s="125">
        <f t="shared" si="72"/>
        <v>66</v>
      </c>
      <c r="L254" s="127">
        <f t="shared" si="72"/>
        <v>0.41592920353982299</v>
      </c>
      <c r="M254" s="125">
        <f t="shared" si="72"/>
        <v>11</v>
      </c>
      <c r="N254" s="126">
        <f t="shared" si="72"/>
        <v>0</v>
      </c>
      <c r="O254" s="125">
        <f t="shared" si="72"/>
        <v>11</v>
      </c>
      <c r="P254" s="127">
        <f t="shared" si="72"/>
        <v>0</v>
      </c>
      <c r="Q254" s="125">
        <f t="shared" si="72"/>
        <v>20</v>
      </c>
      <c r="R254" s="126">
        <f t="shared" si="72"/>
        <v>0</v>
      </c>
      <c r="S254" s="125">
        <f t="shared" si="72"/>
        <v>20</v>
      </c>
      <c r="T254" s="127">
        <f t="shared" si="72"/>
        <v>0</v>
      </c>
      <c r="U254" s="128">
        <f t="shared" si="72"/>
        <v>9</v>
      </c>
      <c r="V254" s="128">
        <f t="shared" si="72"/>
        <v>29</v>
      </c>
      <c r="W254" s="128">
        <f t="shared" si="72"/>
        <v>1</v>
      </c>
      <c r="X254" s="129">
        <f t="shared" si="72"/>
        <v>1</v>
      </c>
    </row>
    <row r="255" spans="1:64" ht="15.75" x14ac:dyDescent="0.2">
      <c r="A255" s="278" t="s">
        <v>405</v>
      </c>
      <c r="B255" s="278"/>
      <c r="C255" s="278"/>
      <c r="D255" s="278"/>
      <c r="E255" s="130">
        <f t="shared" ref="E255:E256" si="73">E243</f>
        <v>206</v>
      </c>
      <c r="F255" s="131">
        <f t="shared" ref="F255:F256" si="74">F243</f>
        <v>53</v>
      </c>
      <c r="G255" s="130">
        <f t="shared" ref="G255:G256" si="75">G243</f>
        <v>153</v>
      </c>
      <c r="H255" s="132">
        <f t="shared" ref="H255:H256" si="76">H243</f>
        <v>0.25728155339805825</v>
      </c>
      <c r="I255" s="130">
        <f t="shared" ref="I255:I256" si="77">I243</f>
        <v>263</v>
      </c>
      <c r="J255" s="131">
        <f t="shared" ref="J255:J256" si="78">J243</f>
        <v>90</v>
      </c>
      <c r="K255" s="130">
        <f t="shared" ref="K255:K256" si="79">K243</f>
        <v>173</v>
      </c>
      <c r="L255" s="132">
        <f t="shared" ref="L255:L256" si="80">L243</f>
        <v>0.34220532319391633</v>
      </c>
      <c r="M255" s="130">
        <f t="shared" ref="M255:M256" si="81">M243</f>
        <v>15</v>
      </c>
      <c r="N255" s="131">
        <f t="shared" ref="N255:N256" si="82">N243</f>
        <v>0</v>
      </c>
      <c r="O255" s="130">
        <f t="shared" ref="O255:O256" si="83">O243</f>
        <v>15</v>
      </c>
      <c r="P255" s="132">
        <f t="shared" ref="P255:P256" si="84">P243</f>
        <v>0</v>
      </c>
      <c r="Q255" s="130">
        <f t="shared" ref="Q255:Q256" si="85">Q243</f>
        <v>14</v>
      </c>
      <c r="R255" s="131">
        <f t="shared" ref="R255:R256" si="86">R243</f>
        <v>0</v>
      </c>
      <c r="S255" s="130">
        <f t="shared" ref="S255:S256" si="87">S243</f>
        <v>14</v>
      </c>
      <c r="T255" s="132">
        <f t="shared" ref="T255:T256" si="88">T243</f>
        <v>0</v>
      </c>
      <c r="U255" s="131">
        <f t="shared" ref="U255:U256" si="89">U243</f>
        <v>4</v>
      </c>
      <c r="V255" s="131">
        <f t="shared" ref="V255:V256" si="90">V243</f>
        <v>85</v>
      </c>
      <c r="W255" s="131">
        <f t="shared" ref="W255:W256" si="91">W243</f>
        <v>0</v>
      </c>
      <c r="X255" s="133">
        <f t="shared" ref="X255:X256" si="92">X243</f>
        <v>0</v>
      </c>
    </row>
    <row r="256" spans="1:64" ht="15.75" x14ac:dyDescent="0.2">
      <c r="A256" s="279" t="s">
        <v>406</v>
      </c>
      <c r="B256" s="279"/>
      <c r="C256" s="279"/>
      <c r="D256" s="279"/>
      <c r="E256" s="134">
        <f t="shared" si="73"/>
        <v>1032</v>
      </c>
      <c r="F256" s="134">
        <f t="shared" si="74"/>
        <v>595</v>
      </c>
      <c r="G256" s="134">
        <f t="shared" si="75"/>
        <v>437</v>
      </c>
      <c r="H256" s="135">
        <f t="shared" si="76"/>
        <v>0.57655038759689925</v>
      </c>
      <c r="I256" s="134">
        <f t="shared" si="77"/>
        <v>1271</v>
      </c>
      <c r="J256" s="134">
        <f t="shared" si="78"/>
        <v>545</v>
      </c>
      <c r="K256" s="134">
        <f t="shared" si="79"/>
        <v>726</v>
      </c>
      <c r="L256" s="135">
        <f t="shared" si="80"/>
        <v>0.42879622344610541</v>
      </c>
      <c r="M256" s="134">
        <f t="shared" si="81"/>
        <v>44</v>
      </c>
      <c r="N256" s="134">
        <f t="shared" si="82"/>
        <v>7</v>
      </c>
      <c r="O256" s="134">
        <f t="shared" si="83"/>
        <v>37</v>
      </c>
      <c r="P256" s="135">
        <f t="shared" si="84"/>
        <v>0.15909090909090909</v>
      </c>
      <c r="Q256" s="134">
        <f t="shared" si="85"/>
        <v>58</v>
      </c>
      <c r="R256" s="134">
        <f t="shared" si="86"/>
        <v>7</v>
      </c>
      <c r="S256" s="134">
        <f t="shared" si="87"/>
        <v>51</v>
      </c>
      <c r="T256" s="135">
        <f t="shared" si="88"/>
        <v>0.1206896551724138</v>
      </c>
      <c r="U256" s="134">
        <f t="shared" si="89"/>
        <v>45</v>
      </c>
      <c r="V256" s="134">
        <f t="shared" si="90"/>
        <v>165</v>
      </c>
      <c r="W256" s="134">
        <f t="shared" si="91"/>
        <v>2</v>
      </c>
      <c r="X256" s="136">
        <f t="shared" si="92"/>
        <v>10</v>
      </c>
    </row>
    <row r="257" spans="1:41" x14ac:dyDescent="0.2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1"/>
      <c r="P257" s="112"/>
      <c r="Q257" s="1"/>
      <c r="R257" s="1"/>
      <c r="S257" s="1"/>
      <c r="T257" s="113"/>
    </row>
    <row r="258" spans="1:41" x14ac:dyDescent="0.2">
      <c r="A258" s="2"/>
      <c r="B258" s="2"/>
      <c r="C258" s="2"/>
      <c r="D258" s="2"/>
      <c r="H258" s="2"/>
      <c r="O258" s="1"/>
      <c r="P258" s="112"/>
      <c r="Q258" s="1"/>
      <c r="R258" s="1"/>
      <c r="S258" s="1"/>
      <c r="T258" s="113"/>
    </row>
    <row r="259" spans="1:41" ht="18.2" customHeight="1" x14ac:dyDescent="0.2">
      <c r="A259" s="271" t="s">
        <v>399</v>
      </c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O259" s="1"/>
      <c r="P259" s="112"/>
      <c r="Q259" s="1"/>
      <c r="R259" s="1"/>
      <c r="S259" s="1"/>
      <c r="T259" s="113"/>
    </row>
    <row r="260" spans="1:41" ht="14.65" customHeight="1" x14ac:dyDescent="0.2">
      <c r="A260" s="272" t="s">
        <v>400</v>
      </c>
      <c r="B260" s="272" t="s">
        <v>5</v>
      </c>
      <c r="C260" s="272" t="s">
        <v>6</v>
      </c>
      <c r="D260" s="272" t="s">
        <v>7</v>
      </c>
      <c r="E260" s="280" t="s">
        <v>8</v>
      </c>
      <c r="F260" s="280"/>
      <c r="G260" s="280"/>
      <c r="H260" s="280"/>
      <c r="I260" s="280"/>
      <c r="J260" s="280"/>
      <c r="K260" s="280"/>
      <c r="L260" s="280"/>
      <c r="O260" s="1"/>
      <c r="P260" s="112"/>
      <c r="Q260" s="1"/>
      <c r="R260" s="1"/>
      <c r="S260" s="1"/>
      <c r="T260" s="113"/>
    </row>
    <row r="261" spans="1:41" x14ac:dyDescent="0.2">
      <c r="A261" s="272"/>
      <c r="B261" s="272"/>
      <c r="C261" s="272"/>
      <c r="D261" s="272"/>
      <c r="E261" s="280"/>
      <c r="F261" s="280"/>
      <c r="G261" s="280"/>
      <c r="H261" s="280"/>
      <c r="I261" s="280"/>
      <c r="J261" s="280"/>
      <c r="K261" s="280"/>
      <c r="L261" s="280"/>
      <c r="O261" s="1"/>
      <c r="P261" s="112"/>
      <c r="Q261" s="1"/>
      <c r="R261" s="1"/>
      <c r="S261" s="1"/>
      <c r="T261" s="113"/>
    </row>
    <row r="262" spans="1:41" ht="14.65" customHeight="1" x14ac:dyDescent="0.2">
      <c r="A262" s="272"/>
      <c r="B262" s="272"/>
      <c r="C262" s="272"/>
      <c r="D262" s="272"/>
      <c r="E262" s="273" t="s">
        <v>13</v>
      </c>
      <c r="F262" s="273"/>
      <c r="G262" s="273"/>
      <c r="H262" s="273"/>
      <c r="I262" s="280" t="s">
        <v>14</v>
      </c>
      <c r="J262" s="280"/>
      <c r="K262" s="280"/>
      <c r="L262" s="280"/>
      <c r="O262" s="1"/>
      <c r="P262" s="112"/>
      <c r="Q262" s="1"/>
      <c r="R262" s="1"/>
      <c r="S262" s="1"/>
      <c r="T262" s="113"/>
    </row>
    <row r="263" spans="1:41" ht="22.5" x14ac:dyDescent="0.2">
      <c r="A263" s="272"/>
      <c r="B263" s="272"/>
      <c r="C263" s="272"/>
      <c r="D263" s="272"/>
      <c r="E263" s="114" t="s">
        <v>15</v>
      </c>
      <c r="F263" s="114" t="s">
        <v>16</v>
      </c>
      <c r="G263" s="114" t="s">
        <v>17</v>
      </c>
      <c r="H263" s="115" t="s">
        <v>18</v>
      </c>
      <c r="I263" s="114" t="s">
        <v>15</v>
      </c>
      <c r="J263" s="114" t="s">
        <v>16</v>
      </c>
      <c r="K263" s="114" t="s">
        <v>17</v>
      </c>
      <c r="L263" s="7" t="s">
        <v>18</v>
      </c>
      <c r="O263" s="1"/>
      <c r="P263" s="112"/>
      <c r="Q263" s="1"/>
      <c r="R263" s="1"/>
      <c r="S263" s="1"/>
      <c r="T263" s="113"/>
    </row>
    <row r="264" spans="1:41" ht="15.75" x14ac:dyDescent="0.2">
      <c r="A264" s="275" t="s">
        <v>402</v>
      </c>
      <c r="B264" s="275"/>
      <c r="C264" s="275"/>
      <c r="D264" s="275"/>
      <c r="E264" s="116">
        <f t="shared" ref="E264:E268" si="93">E252+M252</f>
        <v>542</v>
      </c>
      <c r="F264" s="117">
        <f t="shared" ref="F264:F268" si="94">F252+N252</f>
        <v>416</v>
      </c>
      <c r="G264" s="116">
        <f t="shared" ref="G264:G268" si="95">G252+O252</f>
        <v>126</v>
      </c>
      <c r="H264" s="118">
        <f t="shared" ref="H264:H268" si="96">F264/E264</f>
        <v>0.76752767527675281</v>
      </c>
      <c r="I264" s="116">
        <f t="shared" ref="I264:I268" si="97">I252+Q252</f>
        <v>737</v>
      </c>
      <c r="J264" s="117">
        <f t="shared" ref="J264:J268" si="98">J252+R252</f>
        <v>335</v>
      </c>
      <c r="K264" s="116">
        <f t="shared" ref="K264:K268" si="99">K252+S252</f>
        <v>402</v>
      </c>
      <c r="L264" s="137">
        <f t="shared" ref="L264:L268" si="100">J264/I264</f>
        <v>0.45454545454545453</v>
      </c>
      <c r="O264" s="1"/>
      <c r="P264" s="112"/>
      <c r="Q264" s="1"/>
      <c r="R264" s="1"/>
      <c r="S264" s="1"/>
      <c r="T264" s="113"/>
    </row>
    <row r="265" spans="1:41" ht="15.75" x14ac:dyDescent="0.2">
      <c r="A265" s="281" t="s">
        <v>403</v>
      </c>
      <c r="B265" s="281"/>
      <c r="C265" s="281"/>
      <c r="D265" s="281"/>
      <c r="E265" s="138">
        <f t="shared" si="93"/>
        <v>154</v>
      </c>
      <c r="F265" s="139">
        <f t="shared" si="94"/>
        <v>71</v>
      </c>
      <c r="G265" s="138">
        <f t="shared" si="95"/>
        <v>83</v>
      </c>
      <c r="H265" s="140">
        <f t="shared" si="96"/>
        <v>0.46103896103896103</v>
      </c>
      <c r="I265" s="138">
        <f t="shared" si="97"/>
        <v>182</v>
      </c>
      <c r="J265" s="139">
        <f t="shared" si="98"/>
        <v>80</v>
      </c>
      <c r="K265" s="138">
        <f t="shared" si="99"/>
        <v>102</v>
      </c>
      <c r="L265" s="141">
        <f t="shared" si="100"/>
        <v>0.43956043956043955</v>
      </c>
      <c r="O265" s="1"/>
      <c r="P265" s="112"/>
      <c r="Q265" s="1"/>
      <c r="R265" s="1"/>
      <c r="S265" s="1"/>
      <c r="T265" s="113"/>
    </row>
    <row r="266" spans="1:41" ht="15.75" x14ac:dyDescent="0.2">
      <c r="A266" s="277" t="s">
        <v>404</v>
      </c>
      <c r="B266" s="277"/>
      <c r="C266" s="277"/>
      <c r="D266" s="277"/>
      <c r="E266" s="125">
        <f t="shared" si="93"/>
        <v>159</v>
      </c>
      <c r="F266" s="126">
        <f t="shared" si="94"/>
        <v>62</v>
      </c>
      <c r="G266" s="125">
        <f t="shared" si="95"/>
        <v>97</v>
      </c>
      <c r="H266" s="127">
        <f t="shared" si="96"/>
        <v>0.38993710691823902</v>
      </c>
      <c r="I266" s="125">
        <f t="shared" si="97"/>
        <v>133</v>
      </c>
      <c r="J266" s="126">
        <f t="shared" si="98"/>
        <v>47</v>
      </c>
      <c r="K266" s="125">
        <f t="shared" si="99"/>
        <v>86</v>
      </c>
      <c r="L266" s="142">
        <f t="shared" si="100"/>
        <v>0.35338345864661652</v>
      </c>
      <c r="O266" s="1"/>
      <c r="P266" s="112"/>
      <c r="Q266" s="1"/>
      <c r="R266" s="1"/>
      <c r="S266" s="1"/>
      <c r="T266" s="113"/>
    </row>
    <row r="267" spans="1:41" ht="15.75" x14ac:dyDescent="0.2">
      <c r="A267" s="278" t="s">
        <v>405</v>
      </c>
      <c r="B267" s="278"/>
      <c r="C267" s="278"/>
      <c r="D267" s="278"/>
      <c r="E267" s="130">
        <f t="shared" si="93"/>
        <v>221</v>
      </c>
      <c r="F267" s="131">
        <f t="shared" si="94"/>
        <v>53</v>
      </c>
      <c r="G267" s="130">
        <f t="shared" si="95"/>
        <v>168</v>
      </c>
      <c r="H267" s="132">
        <f t="shared" si="96"/>
        <v>0.23981900452488689</v>
      </c>
      <c r="I267" s="130">
        <f t="shared" si="97"/>
        <v>277</v>
      </c>
      <c r="J267" s="131">
        <f t="shared" si="98"/>
        <v>90</v>
      </c>
      <c r="K267" s="130">
        <f t="shared" si="99"/>
        <v>187</v>
      </c>
      <c r="L267" s="143">
        <f t="shared" si="100"/>
        <v>0.32490974729241878</v>
      </c>
      <c r="O267" s="1"/>
      <c r="P267" s="112"/>
      <c r="Q267" s="1"/>
      <c r="R267" s="1"/>
      <c r="S267" s="1"/>
      <c r="T267" s="113"/>
    </row>
    <row r="268" spans="1:41" ht="15.75" x14ac:dyDescent="0.2">
      <c r="A268" s="282" t="s">
        <v>406</v>
      </c>
      <c r="B268" s="282"/>
      <c r="C268" s="282"/>
      <c r="D268" s="282"/>
      <c r="E268" s="144">
        <f t="shared" si="93"/>
        <v>1076</v>
      </c>
      <c r="F268" s="134">
        <f t="shared" si="94"/>
        <v>602</v>
      </c>
      <c r="G268" s="144">
        <f t="shared" si="95"/>
        <v>474</v>
      </c>
      <c r="H268" s="145">
        <f t="shared" si="96"/>
        <v>0.55947955390334569</v>
      </c>
      <c r="I268" s="144">
        <f t="shared" si="97"/>
        <v>1329</v>
      </c>
      <c r="J268" s="134">
        <f t="shared" si="98"/>
        <v>552</v>
      </c>
      <c r="K268" s="144">
        <f t="shared" si="99"/>
        <v>777</v>
      </c>
      <c r="L268" s="146">
        <f t="shared" si="100"/>
        <v>0.41534988713318283</v>
      </c>
      <c r="O268" s="1"/>
      <c r="P268" s="112"/>
      <c r="Q268" s="1"/>
      <c r="R268" s="1"/>
      <c r="S268" s="1"/>
      <c r="T268" s="113"/>
    </row>
    <row r="269" spans="1:41" x14ac:dyDescent="0.2">
      <c r="A269" s="2"/>
      <c r="B269" s="2"/>
      <c r="C269" s="2"/>
      <c r="D269" s="2"/>
      <c r="H269" s="2"/>
      <c r="O269" s="1"/>
      <c r="P269" s="112"/>
      <c r="Q269" s="1"/>
      <c r="R269" s="1"/>
      <c r="S269" s="1"/>
      <c r="T269" s="113"/>
    </row>
    <row r="270" spans="1:41" ht="14.65" customHeight="1" x14ac:dyDescent="0.2">
      <c r="A270" s="2"/>
      <c r="B270" s="2"/>
      <c r="C270" s="283" t="s">
        <v>407</v>
      </c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1:41" x14ac:dyDescent="0.2">
      <c r="A271" s="2"/>
      <c r="B271" s="2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x14ac:dyDescent="0.2">
      <c r="A272" s="2"/>
      <c r="B272" s="2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2"/>
      <c r="B273" s="2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ht="55.5" customHeight="1" x14ac:dyDescent="0.2">
      <c r="A274" s="2"/>
      <c r="B274" s="2"/>
      <c r="C274" s="147" t="s">
        <v>408</v>
      </c>
      <c r="D274" s="148" t="s">
        <v>409</v>
      </c>
      <c r="E274" s="149">
        <v>44103</v>
      </c>
      <c r="F274" s="149">
        <v>44104</v>
      </c>
      <c r="G274" s="149">
        <v>44105</v>
      </c>
      <c r="H274" s="149">
        <v>44106</v>
      </c>
      <c r="I274" s="149">
        <v>44107</v>
      </c>
      <c r="J274" s="149">
        <v>44108</v>
      </c>
      <c r="K274" s="149">
        <v>44109</v>
      </c>
      <c r="L274" s="149">
        <v>44110</v>
      </c>
      <c r="M274" s="149">
        <v>44111</v>
      </c>
      <c r="N274" s="149">
        <v>44112</v>
      </c>
      <c r="O274" s="149">
        <v>44113</v>
      </c>
      <c r="P274" s="149">
        <v>44114</v>
      </c>
      <c r="Q274" s="149">
        <v>44115</v>
      </c>
      <c r="R274" s="149">
        <v>44116</v>
      </c>
      <c r="S274" s="149">
        <v>44117</v>
      </c>
      <c r="T274" s="149">
        <v>44118</v>
      </c>
      <c r="U274" s="149">
        <v>44119</v>
      </c>
      <c r="V274" s="149">
        <v>44120</v>
      </c>
      <c r="W274" s="149">
        <v>44121</v>
      </c>
      <c r="X274" s="149">
        <v>44122</v>
      </c>
      <c r="Y274" s="149">
        <v>44123</v>
      </c>
      <c r="Z274" s="149">
        <v>44124</v>
      </c>
      <c r="AA274" s="149">
        <v>44125</v>
      </c>
      <c r="AB274"/>
      <c r="AC274"/>
      <c r="AD274"/>
      <c r="AE274"/>
      <c r="AF274"/>
      <c r="AG274"/>
      <c r="AH274"/>
      <c r="AI274"/>
      <c r="AJ274"/>
      <c r="AK274"/>
    </row>
    <row r="275" spans="1:41" x14ac:dyDescent="0.2">
      <c r="A275" s="2"/>
      <c r="B275" s="2"/>
      <c r="C275" s="284" t="s">
        <v>402</v>
      </c>
      <c r="D275" s="150" t="s">
        <v>410</v>
      </c>
      <c r="E275" s="151">
        <v>0.79</v>
      </c>
      <c r="F275" s="151">
        <v>0.8</v>
      </c>
      <c r="G275" s="151">
        <v>0.8</v>
      </c>
      <c r="H275" s="151">
        <v>0.8</v>
      </c>
      <c r="I275" s="151">
        <v>0.79</v>
      </c>
      <c r="J275" s="151">
        <v>0.79</v>
      </c>
      <c r="K275" s="151">
        <v>0.78</v>
      </c>
      <c r="L275" s="151">
        <v>0.77</v>
      </c>
      <c r="M275" s="151">
        <v>0.76</v>
      </c>
      <c r="N275" s="151">
        <v>0.75</v>
      </c>
      <c r="O275" s="151">
        <v>0.74</v>
      </c>
      <c r="P275" s="151">
        <v>0.73</v>
      </c>
      <c r="Q275" s="151">
        <v>0.73</v>
      </c>
      <c r="R275" s="151">
        <v>0.72</v>
      </c>
      <c r="S275" s="151">
        <v>0.72</v>
      </c>
      <c r="T275" s="151">
        <v>0.72</v>
      </c>
      <c r="U275" s="151">
        <v>0.71</v>
      </c>
      <c r="V275" s="151">
        <v>0.72</v>
      </c>
      <c r="W275" s="151">
        <v>0.72</v>
      </c>
      <c r="X275" s="151">
        <v>0.73</v>
      </c>
      <c r="Y275" s="151">
        <v>0.74</v>
      </c>
      <c r="Z275" s="151">
        <v>0.74</v>
      </c>
      <c r="AA275" s="151">
        <v>0.75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2"/>
      <c r="B276" s="2"/>
      <c r="C276" s="284"/>
      <c r="D276" s="152" t="s">
        <v>411</v>
      </c>
      <c r="E276" s="153">
        <v>0.48</v>
      </c>
      <c r="F276" s="153">
        <v>0.48</v>
      </c>
      <c r="G276" s="153">
        <v>0.49</v>
      </c>
      <c r="H276" s="153">
        <v>0.49</v>
      </c>
      <c r="I276" s="153">
        <v>0.49</v>
      </c>
      <c r="J276" s="153">
        <v>0.48</v>
      </c>
      <c r="K276" s="153">
        <v>0.47</v>
      </c>
      <c r="L276" s="153">
        <v>0.47</v>
      </c>
      <c r="M276" s="153">
        <v>0.46</v>
      </c>
      <c r="N276" s="153">
        <v>0.46</v>
      </c>
      <c r="O276" s="153">
        <v>0.46</v>
      </c>
      <c r="P276" s="153">
        <v>0.46</v>
      </c>
      <c r="Q276" s="153">
        <v>0.46</v>
      </c>
      <c r="R276" s="153">
        <v>0.46</v>
      </c>
      <c r="S276" s="153">
        <v>0.45</v>
      </c>
      <c r="T276" s="153">
        <v>0.45</v>
      </c>
      <c r="U276" s="153">
        <v>0.46</v>
      </c>
      <c r="V276" s="153">
        <v>0.46</v>
      </c>
      <c r="W276" s="153">
        <v>0.47</v>
      </c>
      <c r="X276" s="153">
        <v>0.47</v>
      </c>
      <c r="Y276" s="153">
        <v>0.48</v>
      </c>
      <c r="Z276" s="153">
        <v>0.48</v>
      </c>
      <c r="AA276" s="153">
        <v>0.48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2"/>
      <c r="B277" s="2"/>
      <c r="C277" s="284"/>
      <c r="D277" s="152" t="s">
        <v>412</v>
      </c>
      <c r="E277" s="153">
        <v>0.63</v>
      </c>
      <c r="F277" s="153">
        <v>0.59</v>
      </c>
      <c r="G277" s="153">
        <v>0.60000000000000009</v>
      </c>
      <c r="H277" s="153">
        <v>0.63</v>
      </c>
      <c r="I277" s="153">
        <v>0.64</v>
      </c>
      <c r="J277" s="153">
        <v>0.66</v>
      </c>
      <c r="K277" s="153">
        <v>0.63</v>
      </c>
      <c r="L277" s="153">
        <v>0.65</v>
      </c>
      <c r="M277" s="153">
        <v>0.63</v>
      </c>
      <c r="N277" s="153">
        <v>0.61</v>
      </c>
      <c r="O277" s="153">
        <v>0.57000000000000006</v>
      </c>
      <c r="P277" s="153">
        <v>0.54</v>
      </c>
      <c r="Q277" s="153">
        <v>0.46</v>
      </c>
      <c r="R277" s="153">
        <v>0.45</v>
      </c>
      <c r="S277" s="153">
        <v>0.44</v>
      </c>
      <c r="T277" s="153">
        <v>0.43</v>
      </c>
      <c r="U277" s="153">
        <v>0.41</v>
      </c>
      <c r="V277" s="153">
        <v>0.39</v>
      </c>
      <c r="W277" s="153">
        <v>0.38</v>
      </c>
      <c r="X277" s="153">
        <v>0.41</v>
      </c>
      <c r="Y277" s="153">
        <v>0.42</v>
      </c>
      <c r="Z277" s="153">
        <v>0.42</v>
      </c>
      <c r="AA277" s="153">
        <v>0.42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2"/>
      <c r="B278" s="2"/>
      <c r="C278" s="284"/>
      <c r="D278" s="154" t="s">
        <v>413</v>
      </c>
      <c r="E278" s="155">
        <v>0.34</v>
      </c>
      <c r="F278" s="155">
        <v>0.36</v>
      </c>
      <c r="G278" s="155">
        <v>0.37</v>
      </c>
      <c r="H278" s="155">
        <v>0.4</v>
      </c>
      <c r="I278" s="155">
        <v>0.4</v>
      </c>
      <c r="J278" s="155">
        <v>0.4</v>
      </c>
      <c r="K278" s="155">
        <v>0.38</v>
      </c>
      <c r="L278" s="155">
        <v>0.4</v>
      </c>
      <c r="M278" s="155">
        <v>0.42</v>
      </c>
      <c r="N278" s="155">
        <v>0.44</v>
      </c>
      <c r="O278" s="155">
        <v>0.44</v>
      </c>
      <c r="P278" s="155">
        <v>0.4</v>
      </c>
      <c r="Q278" s="155">
        <v>0.42</v>
      </c>
      <c r="R278" s="155">
        <v>0.45</v>
      </c>
      <c r="S278" s="155">
        <v>0.44</v>
      </c>
      <c r="T278" s="155">
        <v>0.42</v>
      </c>
      <c r="U278" s="155">
        <v>0.4</v>
      </c>
      <c r="V278" s="155">
        <v>0.42</v>
      </c>
      <c r="W278" s="155">
        <v>0.47</v>
      </c>
      <c r="X278" s="155">
        <v>0.46</v>
      </c>
      <c r="Y278" s="155">
        <v>0.44</v>
      </c>
      <c r="Z278" s="155">
        <v>0.42</v>
      </c>
      <c r="AA278" s="155">
        <v>0.42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5" t="s">
        <v>403</v>
      </c>
      <c r="D279" s="156" t="s">
        <v>410</v>
      </c>
      <c r="E279" s="157">
        <v>0.61</v>
      </c>
      <c r="F279" s="157">
        <v>0.61</v>
      </c>
      <c r="G279" s="157">
        <v>0.61</v>
      </c>
      <c r="H279" s="157">
        <v>0.60000000000000009</v>
      </c>
      <c r="I279" s="157">
        <v>0.60000000000000009</v>
      </c>
      <c r="J279" s="157">
        <v>0.59</v>
      </c>
      <c r="K279" s="157">
        <v>0.59</v>
      </c>
      <c r="L279" s="157">
        <v>0.57999999999999996</v>
      </c>
      <c r="M279" s="157">
        <v>0.57999999999999996</v>
      </c>
      <c r="N279" s="157">
        <v>0.57999999999999996</v>
      </c>
      <c r="O279" s="157">
        <v>0.57000000000000006</v>
      </c>
      <c r="P279" s="157">
        <v>0.57999999999999996</v>
      </c>
      <c r="Q279" s="157">
        <v>0.57000000000000006</v>
      </c>
      <c r="R279" s="157">
        <v>0.57000000000000006</v>
      </c>
      <c r="S279" s="157">
        <v>0.57000000000000006</v>
      </c>
      <c r="T279" s="157">
        <v>0.56000000000000005</v>
      </c>
      <c r="U279" s="157">
        <v>0.55000000000000004</v>
      </c>
      <c r="V279" s="157">
        <v>0.54</v>
      </c>
      <c r="W279" s="157">
        <v>0.53</v>
      </c>
      <c r="X279" s="157">
        <v>0.51</v>
      </c>
      <c r="Y279" s="157">
        <v>0.5</v>
      </c>
      <c r="Z279" s="157">
        <v>0.48</v>
      </c>
      <c r="AA279" s="157">
        <v>0.47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5"/>
      <c r="D280" s="156" t="s">
        <v>411</v>
      </c>
      <c r="E280" s="157">
        <v>0.49</v>
      </c>
      <c r="F280" s="157">
        <v>0.5</v>
      </c>
      <c r="G280" s="157">
        <v>0.5</v>
      </c>
      <c r="H280" s="157">
        <v>0.5</v>
      </c>
      <c r="I280" s="157">
        <v>0.5</v>
      </c>
      <c r="J280" s="157">
        <v>0.5</v>
      </c>
      <c r="K280" s="157">
        <v>0.49</v>
      </c>
      <c r="L280" s="157">
        <v>0.49</v>
      </c>
      <c r="M280" s="157">
        <v>0.49</v>
      </c>
      <c r="N280" s="157">
        <v>0.47</v>
      </c>
      <c r="O280" s="157">
        <v>0.46</v>
      </c>
      <c r="P280" s="157">
        <v>0.43</v>
      </c>
      <c r="Q280" s="157">
        <v>0.42</v>
      </c>
      <c r="R280" s="157">
        <v>0.41</v>
      </c>
      <c r="S280" s="157">
        <v>0.41</v>
      </c>
      <c r="T280" s="157">
        <v>0.4</v>
      </c>
      <c r="U280" s="157">
        <v>0.4</v>
      </c>
      <c r="V280" s="157">
        <v>0.4</v>
      </c>
      <c r="W280" s="157">
        <v>0</v>
      </c>
      <c r="X280" s="157">
        <v>0.4</v>
      </c>
      <c r="Y280" s="157">
        <v>0.4</v>
      </c>
      <c r="Z280" s="157">
        <v>0.41</v>
      </c>
      <c r="AA280" s="157">
        <v>0.41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5"/>
      <c r="D281" s="156" t="s">
        <v>412</v>
      </c>
      <c r="E281" s="157">
        <v>0.5</v>
      </c>
      <c r="F281" s="157">
        <v>0.5</v>
      </c>
      <c r="G281" s="157">
        <v>0.5</v>
      </c>
      <c r="H281" s="157">
        <v>0.5</v>
      </c>
      <c r="I281" s="157">
        <v>0.5</v>
      </c>
      <c r="J281" s="157">
        <v>0.5</v>
      </c>
      <c r="K281" s="157">
        <v>0.5</v>
      </c>
      <c r="L281" s="157">
        <v>0.43</v>
      </c>
      <c r="M281" s="157">
        <v>0.36</v>
      </c>
      <c r="N281" s="157">
        <v>0.36</v>
      </c>
      <c r="O281" s="157">
        <v>0.36</v>
      </c>
      <c r="P281" s="157">
        <v>0.36</v>
      </c>
      <c r="Q281" s="157">
        <v>0.36</v>
      </c>
      <c r="R281" s="157">
        <v>0.36</v>
      </c>
      <c r="S281" s="157">
        <v>0.43</v>
      </c>
      <c r="T281" s="157">
        <v>0.5</v>
      </c>
      <c r="U281" s="157">
        <v>0.5</v>
      </c>
      <c r="V281" s="157">
        <v>0.5</v>
      </c>
      <c r="W281" s="157">
        <v>0.5</v>
      </c>
      <c r="X281" s="157">
        <v>0.43</v>
      </c>
      <c r="Y281" s="157">
        <v>0.36</v>
      </c>
      <c r="Z281" s="157">
        <v>0.28999999999999998</v>
      </c>
      <c r="AA281" s="157">
        <v>0.21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5"/>
      <c r="D282" s="156" t="s">
        <v>413</v>
      </c>
      <c r="E282" s="157">
        <v>0.28999999999999998</v>
      </c>
      <c r="F282" s="157">
        <v>0.28999999999999998</v>
      </c>
      <c r="G282" s="157">
        <v>0.24</v>
      </c>
      <c r="H282" s="157">
        <v>0.14000000000000001</v>
      </c>
      <c r="I282" s="157">
        <v>0.05</v>
      </c>
      <c r="J282" s="157">
        <v>0</v>
      </c>
      <c r="K282" s="157">
        <v>0</v>
      </c>
      <c r="L282" s="157">
        <v>0</v>
      </c>
      <c r="M282" s="157">
        <v>0</v>
      </c>
      <c r="N282" s="157">
        <v>0</v>
      </c>
      <c r="O282" s="157">
        <v>0</v>
      </c>
      <c r="P282" s="157">
        <v>0</v>
      </c>
      <c r="Q282" s="157">
        <v>0</v>
      </c>
      <c r="R282" s="157">
        <v>0</v>
      </c>
      <c r="S282" s="157">
        <v>0</v>
      </c>
      <c r="T282" s="157">
        <v>0</v>
      </c>
      <c r="U282" s="157">
        <v>0</v>
      </c>
      <c r="V282" s="157">
        <v>0</v>
      </c>
      <c r="W282" s="157">
        <v>0</v>
      </c>
      <c r="X282" s="157">
        <v>0</v>
      </c>
      <c r="Y282" s="157">
        <v>0</v>
      </c>
      <c r="Z282" s="157">
        <v>0</v>
      </c>
      <c r="AA282" s="157">
        <v>0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6" t="s">
        <v>404</v>
      </c>
      <c r="D283" s="158" t="s">
        <v>410</v>
      </c>
      <c r="E283" s="159">
        <v>0.51</v>
      </c>
      <c r="F283" s="159">
        <v>0.5</v>
      </c>
      <c r="G283" s="159">
        <v>0.5</v>
      </c>
      <c r="H283" s="159">
        <v>0.49</v>
      </c>
      <c r="I283" s="159">
        <v>0.49</v>
      </c>
      <c r="J283" s="159">
        <v>0.48</v>
      </c>
      <c r="K283" s="159">
        <v>0.48</v>
      </c>
      <c r="L283" s="159">
        <v>0.46</v>
      </c>
      <c r="M283" s="159">
        <v>0.46</v>
      </c>
      <c r="N283" s="159">
        <v>0.45</v>
      </c>
      <c r="O283" s="159">
        <v>0.45</v>
      </c>
      <c r="P283" s="159">
        <v>0.45</v>
      </c>
      <c r="Q283" s="159">
        <v>0.45</v>
      </c>
      <c r="R283" s="159">
        <v>0.45</v>
      </c>
      <c r="S283" s="159">
        <v>0.46</v>
      </c>
      <c r="T283" s="159">
        <v>0.46</v>
      </c>
      <c r="U283" s="159">
        <v>0.47</v>
      </c>
      <c r="V283" s="159">
        <v>0.47</v>
      </c>
      <c r="W283" s="159">
        <v>0.46</v>
      </c>
      <c r="X283" s="159">
        <v>0.44</v>
      </c>
      <c r="Y283" s="159">
        <v>0.44</v>
      </c>
      <c r="Z283" s="159">
        <v>0.43</v>
      </c>
      <c r="AA283" s="159">
        <v>0.42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6"/>
      <c r="D284" s="160" t="s">
        <v>411</v>
      </c>
      <c r="E284" s="161">
        <v>0.2</v>
      </c>
      <c r="F284" s="161">
        <v>0.2</v>
      </c>
      <c r="G284" s="161">
        <v>0.24</v>
      </c>
      <c r="H284" s="161">
        <v>0.28000000000000003</v>
      </c>
      <c r="I284" s="161">
        <v>0.32</v>
      </c>
      <c r="J284" s="161">
        <v>0.36</v>
      </c>
      <c r="K284" s="161">
        <v>0.4</v>
      </c>
      <c r="L284" s="161">
        <v>0.45</v>
      </c>
      <c r="M284" s="161">
        <v>0.5</v>
      </c>
      <c r="N284" s="161">
        <v>0.5</v>
      </c>
      <c r="O284" s="161">
        <v>0.52</v>
      </c>
      <c r="P284" s="161">
        <v>0.52</v>
      </c>
      <c r="Q284" s="161">
        <v>0.52</v>
      </c>
      <c r="R284" s="161">
        <v>0.53</v>
      </c>
      <c r="S284" s="161">
        <v>0.52</v>
      </c>
      <c r="T284" s="161">
        <v>0.52</v>
      </c>
      <c r="U284" s="161">
        <v>0.52</v>
      </c>
      <c r="V284" s="161">
        <v>0.52</v>
      </c>
      <c r="W284" s="161">
        <v>0.52</v>
      </c>
      <c r="X284" s="161">
        <v>0.51</v>
      </c>
      <c r="Y284" s="161">
        <v>0.49</v>
      </c>
      <c r="Z284" s="161">
        <v>0.47</v>
      </c>
      <c r="AA284" s="161">
        <v>0.45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6"/>
      <c r="D285" s="160" t="s">
        <v>412</v>
      </c>
      <c r="E285" s="161">
        <v>0.13</v>
      </c>
      <c r="F285" s="161">
        <v>0.14000000000000001</v>
      </c>
      <c r="G285" s="161">
        <v>0.08</v>
      </c>
      <c r="H285" s="161">
        <v>0.1</v>
      </c>
      <c r="I285" s="161">
        <v>0.12</v>
      </c>
      <c r="J285" s="161">
        <v>0.13</v>
      </c>
      <c r="K285" s="161">
        <v>0.14000000000000001</v>
      </c>
      <c r="L285" s="161">
        <v>0.13</v>
      </c>
      <c r="M285" s="161">
        <v>0.12</v>
      </c>
      <c r="N285" s="161">
        <v>0.09</v>
      </c>
      <c r="O285" s="161">
        <v>0.06</v>
      </c>
      <c r="P285" s="161">
        <v>0.05</v>
      </c>
      <c r="Q285" s="161">
        <v>0.04</v>
      </c>
      <c r="R285" s="161">
        <v>0.03</v>
      </c>
      <c r="S285" s="161">
        <v>0.03</v>
      </c>
      <c r="T285" s="161">
        <v>0.03</v>
      </c>
      <c r="U285" s="161">
        <v>0.04</v>
      </c>
      <c r="V285" s="161">
        <v>0.06</v>
      </c>
      <c r="W285" s="161">
        <v>0.08</v>
      </c>
      <c r="X285" s="161">
        <v>0.09</v>
      </c>
      <c r="Y285" s="161">
        <v>0.09</v>
      </c>
      <c r="Z285" s="161">
        <v>0.08</v>
      </c>
      <c r="AA285" s="161">
        <v>0.06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6"/>
      <c r="D286" s="162" t="s">
        <v>413</v>
      </c>
      <c r="E286" s="163">
        <v>0.1</v>
      </c>
      <c r="F286" s="163">
        <v>0.08</v>
      </c>
      <c r="G286" s="163">
        <v>0.08</v>
      </c>
      <c r="H286" s="163">
        <v>0.08</v>
      </c>
      <c r="I286" s="163">
        <v>0.08</v>
      </c>
      <c r="J286" s="163">
        <v>0.09</v>
      </c>
      <c r="K286" s="163">
        <v>0.1</v>
      </c>
      <c r="L286" s="163">
        <v>0.1</v>
      </c>
      <c r="M286" s="163">
        <v>0.1</v>
      </c>
      <c r="N286" s="163">
        <v>0.45</v>
      </c>
      <c r="O286" s="163">
        <v>0.1</v>
      </c>
      <c r="P286" s="163">
        <v>0.09</v>
      </c>
      <c r="Q286" s="163">
        <v>0.08</v>
      </c>
      <c r="R286" s="163">
        <v>0.06</v>
      </c>
      <c r="S286" s="163">
        <v>0.05</v>
      </c>
      <c r="T286" s="163">
        <v>0.05</v>
      </c>
      <c r="U286" s="163">
        <v>0.04</v>
      </c>
      <c r="V286" s="163">
        <v>0.04</v>
      </c>
      <c r="W286" s="163">
        <v>0.04</v>
      </c>
      <c r="X286" s="163">
        <v>0.05</v>
      </c>
      <c r="Y286" s="163">
        <v>0.06</v>
      </c>
      <c r="Z286" s="163">
        <v>0.05</v>
      </c>
      <c r="AA286" s="163">
        <v>0.04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7" t="s">
        <v>405</v>
      </c>
      <c r="D287" s="164" t="s">
        <v>410</v>
      </c>
      <c r="E287" s="165">
        <v>0.54</v>
      </c>
      <c r="F287" s="165">
        <v>0.53</v>
      </c>
      <c r="G287" s="165">
        <v>0.53</v>
      </c>
      <c r="H287" s="165">
        <v>0.52</v>
      </c>
      <c r="I287" s="165">
        <v>0.5</v>
      </c>
      <c r="J287" s="165">
        <v>0.49</v>
      </c>
      <c r="K287" s="165">
        <v>0.48</v>
      </c>
      <c r="L287" s="165">
        <v>0.47</v>
      </c>
      <c r="M287" s="165">
        <v>0.47</v>
      </c>
      <c r="N287" s="165">
        <v>0.45</v>
      </c>
      <c r="O287" s="165">
        <v>0.44</v>
      </c>
      <c r="P287" s="165">
        <v>0.43</v>
      </c>
      <c r="Q287" s="165">
        <v>0.43</v>
      </c>
      <c r="R287" s="165">
        <v>0.42</v>
      </c>
      <c r="S287" s="165">
        <v>0.42</v>
      </c>
      <c r="T287" s="165">
        <v>0.4</v>
      </c>
      <c r="U287" s="165">
        <v>0.4</v>
      </c>
      <c r="V287" s="165">
        <v>0.39</v>
      </c>
      <c r="W287" s="165">
        <v>0.37</v>
      </c>
      <c r="X287" s="165">
        <v>0.36</v>
      </c>
      <c r="Y287" s="165">
        <v>0.34</v>
      </c>
      <c r="Z287" s="165">
        <v>0.33</v>
      </c>
      <c r="AA287" s="165">
        <v>0.31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7"/>
      <c r="D288" s="164" t="s">
        <v>411</v>
      </c>
      <c r="E288" s="165">
        <v>0.41</v>
      </c>
      <c r="F288" s="165">
        <v>0.41</v>
      </c>
      <c r="G288" s="165">
        <v>0.42</v>
      </c>
      <c r="H288" s="165">
        <v>0.41</v>
      </c>
      <c r="I288" s="165">
        <v>0.41</v>
      </c>
      <c r="J288" s="165">
        <v>0.43</v>
      </c>
      <c r="K288" s="165">
        <v>0.44</v>
      </c>
      <c r="L288" s="165">
        <v>0.44</v>
      </c>
      <c r="M288" s="165">
        <v>0.44</v>
      </c>
      <c r="N288" s="165">
        <v>0.44</v>
      </c>
      <c r="O288" s="165">
        <v>0.44</v>
      </c>
      <c r="P288" s="165">
        <v>0.41</v>
      </c>
      <c r="Q288" s="165">
        <v>0.39</v>
      </c>
      <c r="R288" s="165">
        <v>0.37</v>
      </c>
      <c r="S288" s="165">
        <v>0.35</v>
      </c>
      <c r="T288" s="165">
        <v>0.32</v>
      </c>
      <c r="U288" s="165">
        <v>0.31</v>
      </c>
      <c r="V288" s="165">
        <v>0.3</v>
      </c>
      <c r="W288" s="165">
        <v>0.3</v>
      </c>
      <c r="X288" s="165">
        <v>0.31</v>
      </c>
      <c r="Y288" s="165">
        <v>0.31</v>
      </c>
      <c r="Z288" s="165">
        <v>0.31</v>
      </c>
      <c r="AA288" s="165">
        <v>0.32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7"/>
      <c r="D289" s="164" t="s">
        <v>412</v>
      </c>
      <c r="E289" s="165">
        <v>0.1</v>
      </c>
      <c r="F289" s="165">
        <v>0.11</v>
      </c>
      <c r="G289" s="165">
        <v>0.12</v>
      </c>
      <c r="H289" s="165">
        <v>0.12</v>
      </c>
      <c r="I289" s="165">
        <v>0.13</v>
      </c>
      <c r="J289" s="165">
        <v>0.12</v>
      </c>
      <c r="K289" s="165">
        <v>0.12</v>
      </c>
      <c r="L289" s="165">
        <v>0.14000000000000001</v>
      </c>
      <c r="M289" s="165">
        <v>0.14000000000000001</v>
      </c>
      <c r="N289" s="165">
        <v>0.14000000000000001</v>
      </c>
      <c r="O289" s="165">
        <v>0.13</v>
      </c>
      <c r="P289" s="165">
        <v>0.11</v>
      </c>
      <c r="Q289" s="165">
        <v>0.11</v>
      </c>
      <c r="R289" s="165">
        <v>0.1</v>
      </c>
      <c r="S289" s="165">
        <v>0.09</v>
      </c>
      <c r="T289" s="165">
        <v>7.0000000000000007E-2</v>
      </c>
      <c r="U289" s="165">
        <v>0.06</v>
      </c>
      <c r="V289" s="165">
        <v>0.06</v>
      </c>
      <c r="W289" s="165">
        <v>7.0000000000000007E-2</v>
      </c>
      <c r="X289" s="165">
        <v>7.0000000000000007E-2</v>
      </c>
      <c r="Y289" s="165">
        <v>0.06</v>
      </c>
      <c r="Z289" s="165">
        <v>0.05</v>
      </c>
      <c r="AA289" s="165">
        <v>0.04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7"/>
      <c r="D290" s="164" t="s">
        <v>413</v>
      </c>
      <c r="E290" s="165">
        <v>0.06</v>
      </c>
      <c r="F290" s="165">
        <v>0.05</v>
      </c>
      <c r="G290" s="165">
        <v>0.05</v>
      </c>
      <c r="H290" s="165">
        <v>0.08</v>
      </c>
      <c r="I290" s="165">
        <v>0.1</v>
      </c>
      <c r="J290" s="165">
        <v>0.13</v>
      </c>
      <c r="K290" s="165">
        <v>0.16</v>
      </c>
      <c r="L290" s="165">
        <v>0.19</v>
      </c>
      <c r="M290" s="165">
        <v>0.21</v>
      </c>
      <c r="N290" s="165">
        <v>0.22</v>
      </c>
      <c r="O290" s="165">
        <v>0.22</v>
      </c>
      <c r="P290" s="165">
        <v>0.2</v>
      </c>
      <c r="Q290" s="165">
        <v>0.17</v>
      </c>
      <c r="R290" s="165">
        <v>0.14000000000000001</v>
      </c>
      <c r="S290" s="165">
        <v>0.1</v>
      </c>
      <c r="T290" s="165">
        <v>0.06</v>
      </c>
      <c r="U290" s="165">
        <v>0.03</v>
      </c>
      <c r="V290" s="165">
        <v>0</v>
      </c>
      <c r="W290" s="165">
        <v>0</v>
      </c>
      <c r="X290" s="165">
        <v>0</v>
      </c>
      <c r="Y290" s="165">
        <v>0</v>
      </c>
      <c r="Z290" s="165">
        <v>0</v>
      </c>
      <c r="AA290" s="165">
        <v>0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8" t="s">
        <v>414</v>
      </c>
      <c r="D291" s="166" t="s">
        <v>410</v>
      </c>
      <c r="E291" s="167">
        <v>0.68</v>
      </c>
      <c r="F291" s="167">
        <v>0.68</v>
      </c>
      <c r="G291" s="167">
        <v>0.68</v>
      </c>
      <c r="H291" s="167">
        <v>0.67</v>
      </c>
      <c r="I291" s="167">
        <v>0.67</v>
      </c>
      <c r="J291" s="167">
        <v>0.66</v>
      </c>
      <c r="K291" s="167">
        <v>0.65</v>
      </c>
      <c r="L291" s="167">
        <v>0.64</v>
      </c>
      <c r="M291" s="167">
        <v>0.64</v>
      </c>
      <c r="N291" s="167">
        <v>0.63</v>
      </c>
      <c r="O291" s="167">
        <v>0.62</v>
      </c>
      <c r="P291" s="167">
        <v>0.61</v>
      </c>
      <c r="Q291" s="167">
        <v>0.61</v>
      </c>
      <c r="R291" s="245">
        <v>0.61</v>
      </c>
      <c r="S291" s="245">
        <v>0.61</v>
      </c>
      <c r="T291" s="245">
        <v>0.60000000000000009</v>
      </c>
      <c r="U291" s="245">
        <v>0.59</v>
      </c>
      <c r="V291" s="245">
        <v>0.59</v>
      </c>
      <c r="W291" s="245">
        <v>0.59</v>
      </c>
      <c r="X291" s="245">
        <v>0.57999999999999996</v>
      </c>
      <c r="Y291" s="245">
        <v>0.57999999999999996</v>
      </c>
      <c r="Z291" s="245">
        <v>0.57999999999999996</v>
      </c>
      <c r="AA291" s="245">
        <v>0.57999999999999996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8"/>
      <c r="D292" s="168" t="s">
        <v>413</v>
      </c>
      <c r="E292" s="169">
        <v>0.42</v>
      </c>
      <c r="F292" s="169">
        <v>0.42</v>
      </c>
      <c r="G292" s="169">
        <v>0.43</v>
      </c>
      <c r="H292" s="169">
        <v>0.44</v>
      </c>
      <c r="I292" s="169">
        <v>0.44</v>
      </c>
      <c r="J292" s="169">
        <v>0.45</v>
      </c>
      <c r="K292" s="169">
        <v>0.45</v>
      </c>
      <c r="L292" s="169">
        <v>0.46</v>
      </c>
      <c r="M292" s="169">
        <v>0.47</v>
      </c>
      <c r="N292" s="169">
        <v>0.46</v>
      </c>
      <c r="O292" s="169">
        <v>0.46</v>
      </c>
      <c r="P292" s="169">
        <v>0.45</v>
      </c>
      <c r="Q292" s="169">
        <v>0.45</v>
      </c>
      <c r="R292" s="169">
        <v>0.44</v>
      </c>
      <c r="S292" s="169">
        <v>0.43</v>
      </c>
      <c r="T292" s="169">
        <v>0.42</v>
      </c>
      <c r="U292" s="169">
        <v>0.42</v>
      </c>
      <c r="V292" s="169">
        <v>0.42</v>
      </c>
      <c r="W292" s="169">
        <v>0.43</v>
      </c>
      <c r="X292" s="169">
        <v>0.43</v>
      </c>
      <c r="Y292" s="169">
        <v>0.43</v>
      </c>
      <c r="Z292" s="169">
        <v>0.43</v>
      </c>
      <c r="AA292" s="169">
        <v>0.43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8"/>
      <c r="D293" s="168" t="s">
        <v>412</v>
      </c>
      <c r="E293" s="169">
        <v>0.32</v>
      </c>
      <c r="F293" s="169">
        <v>0.31</v>
      </c>
      <c r="G293" s="169">
        <v>0.30000000000000004</v>
      </c>
      <c r="H293" s="169">
        <v>0.32</v>
      </c>
      <c r="I293" s="169">
        <v>0.33</v>
      </c>
      <c r="J293" s="169">
        <v>0.34</v>
      </c>
      <c r="K293" s="169">
        <v>0.33</v>
      </c>
      <c r="L293" s="169">
        <v>0.34</v>
      </c>
      <c r="M293" s="169">
        <v>0.32</v>
      </c>
      <c r="N293" s="169">
        <v>0.31</v>
      </c>
      <c r="O293" s="169">
        <v>0.28999999999999998</v>
      </c>
      <c r="P293" s="169">
        <v>0.27</v>
      </c>
      <c r="Q293" s="169">
        <v>0.24</v>
      </c>
      <c r="R293" s="169">
        <v>0.22</v>
      </c>
      <c r="S293" s="169">
        <v>0.22</v>
      </c>
      <c r="T293" s="169">
        <v>0.21</v>
      </c>
      <c r="U293" s="169">
        <v>0.2</v>
      </c>
      <c r="V293" s="169">
        <v>0.2</v>
      </c>
      <c r="W293" s="169">
        <v>0.2</v>
      </c>
      <c r="X293" s="169">
        <v>0.21</v>
      </c>
      <c r="Y293" s="169">
        <v>0.21</v>
      </c>
      <c r="Z293" s="169">
        <v>0.2</v>
      </c>
      <c r="AA293" s="169">
        <v>0.19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8"/>
      <c r="D294" s="170" t="s">
        <v>413</v>
      </c>
      <c r="E294" s="171">
        <v>0.19</v>
      </c>
      <c r="F294" s="171">
        <v>0.19</v>
      </c>
      <c r="G294" s="171">
        <v>0.19</v>
      </c>
      <c r="H294" s="171">
        <v>0.2</v>
      </c>
      <c r="I294" s="171">
        <v>0.2</v>
      </c>
      <c r="J294" s="171">
        <v>0.21</v>
      </c>
      <c r="K294" s="171">
        <v>0.21</v>
      </c>
      <c r="L294" s="171">
        <v>0.23</v>
      </c>
      <c r="M294" s="171">
        <v>0.24</v>
      </c>
      <c r="N294" s="171">
        <v>0.25</v>
      </c>
      <c r="O294" s="171">
        <v>0.25</v>
      </c>
      <c r="P294" s="171">
        <v>0.23</v>
      </c>
      <c r="Q294" s="171">
        <v>0.23</v>
      </c>
      <c r="R294" s="171">
        <v>0.22</v>
      </c>
      <c r="S294" s="171">
        <v>0.21</v>
      </c>
      <c r="T294" s="171">
        <v>0.19</v>
      </c>
      <c r="U294" s="171">
        <v>0.17</v>
      </c>
      <c r="V294" s="171">
        <v>0.17</v>
      </c>
      <c r="W294" s="171">
        <v>0.19</v>
      </c>
      <c r="X294" s="171">
        <v>0.19</v>
      </c>
      <c r="Y294" s="171">
        <v>0.18</v>
      </c>
      <c r="Z294" s="171">
        <v>0.18</v>
      </c>
      <c r="AA294" s="171">
        <v>0.17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9" t="s">
        <v>415</v>
      </c>
      <c r="D295" s="289"/>
      <c r="E295"/>
      <c r="F295"/>
      <c r="H295" s="2"/>
    </row>
    <row r="296" spans="1:37" x14ac:dyDescent="0.2">
      <c r="A296" s="2"/>
      <c r="B296" s="2"/>
      <c r="C296" s="172" t="s">
        <v>416</v>
      </c>
      <c r="D296"/>
      <c r="E296"/>
      <c r="F296"/>
      <c r="H296" s="2"/>
    </row>
    <row r="297" spans="1:37" x14ac:dyDescent="0.2">
      <c r="A297" s="2"/>
      <c r="B297" s="2"/>
      <c r="C297" s="2"/>
      <c r="D297" s="2"/>
      <c r="H297" s="2"/>
      <c r="O297" s="1"/>
      <c r="P297" s="112"/>
      <c r="Q297" s="1"/>
      <c r="R297" s="1"/>
      <c r="S297" s="1"/>
      <c r="T297" s="113"/>
    </row>
    <row r="298" spans="1:37" s="175" customFormat="1" ht="11.25" x14ac:dyDescent="0.2">
      <c r="A298" s="173"/>
      <c r="B298" s="173"/>
      <c r="C298" s="173"/>
      <c r="D298" s="173"/>
      <c r="E298" s="2"/>
      <c r="F298" s="2"/>
      <c r="G298" s="2"/>
      <c r="H298" s="3"/>
      <c r="I298" s="2"/>
      <c r="J298" s="2"/>
      <c r="K298" s="2"/>
      <c r="L298" s="2"/>
      <c r="M298" s="2"/>
      <c r="N298" s="2"/>
      <c r="O298" s="2"/>
      <c r="P298" s="3"/>
      <c r="Q298" s="2"/>
      <c r="R298" s="2"/>
      <c r="S298" s="2"/>
      <c r="T298" s="4"/>
      <c r="U298" s="174"/>
      <c r="V298" s="5"/>
      <c r="W298" s="174"/>
      <c r="X298" s="174"/>
    </row>
    <row r="299" spans="1:37" s="175" customFormat="1" ht="21.95" customHeight="1" x14ac:dyDescent="0.2">
      <c r="A299" s="173"/>
      <c r="B299" s="173"/>
      <c r="C299" s="173"/>
      <c r="D299" s="176" t="s">
        <v>417</v>
      </c>
      <c r="E299" s="177" t="s">
        <v>15</v>
      </c>
      <c r="F299" s="177" t="s">
        <v>16</v>
      </c>
      <c r="G299" s="177" t="s">
        <v>17</v>
      </c>
      <c r="H299" s="290" t="s">
        <v>18</v>
      </c>
      <c r="I299" s="290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4"/>
      <c r="U299" s="174"/>
      <c r="V299" s="5"/>
      <c r="W299" s="174"/>
      <c r="X299" s="174"/>
    </row>
    <row r="300" spans="1:37" ht="14.65" customHeight="1" x14ac:dyDescent="0.2">
      <c r="D300" s="178" t="s">
        <v>410</v>
      </c>
      <c r="E300" s="179">
        <f>E244</f>
        <v>1032</v>
      </c>
      <c r="F300" s="179">
        <f>F244</f>
        <v>595</v>
      </c>
      <c r="G300" s="179">
        <f>G244</f>
        <v>437</v>
      </c>
      <c r="H300" s="291">
        <f t="shared" ref="H300:H304" si="101">F300/E300</f>
        <v>0.57655038759689925</v>
      </c>
      <c r="I300" s="291"/>
      <c r="M300" s="292"/>
      <c r="N300" s="292"/>
    </row>
    <row r="301" spans="1:37" ht="14.65" customHeight="1" x14ac:dyDescent="0.2">
      <c r="D301" s="178" t="s">
        <v>418</v>
      </c>
      <c r="E301" s="179">
        <f>I244</f>
        <v>1271</v>
      </c>
      <c r="F301" s="179">
        <f>J244</f>
        <v>545</v>
      </c>
      <c r="G301" s="179">
        <f>K244</f>
        <v>726</v>
      </c>
      <c r="H301" s="291">
        <f t="shared" si="101"/>
        <v>0.42879622344610541</v>
      </c>
      <c r="I301" s="291"/>
    </row>
    <row r="302" spans="1:37" ht="14.65" customHeight="1" x14ac:dyDescent="0.2">
      <c r="D302" s="178" t="s">
        <v>412</v>
      </c>
      <c r="E302" s="179">
        <f>M244</f>
        <v>44</v>
      </c>
      <c r="F302" s="179">
        <f>N244</f>
        <v>7</v>
      </c>
      <c r="G302" s="179">
        <f>O244</f>
        <v>37</v>
      </c>
      <c r="H302" s="291">
        <f t="shared" si="101"/>
        <v>0.15909090909090909</v>
      </c>
      <c r="I302" s="291"/>
    </row>
    <row r="303" spans="1:37" ht="14.65" customHeight="1" x14ac:dyDescent="0.2">
      <c r="D303" s="178" t="s">
        <v>419</v>
      </c>
      <c r="E303" s="179">
        <f>Q244</f>
        <v>58</v>
      </c>
      <c r="F303" s="179">
        <f>R244</f>
        <v>7</v>
      </c>
      <c r="G303" s="179">
        <f>S244</f>
        <v>51</v>
      </c>
      <c r="H303" s="291">
        <f t="shared" si="101"/>
        <v>0.1206896551724138</v>
      </c>
      <c r="I303" s="291"/>
    </row>
    <row r="304" spans="1:37" ht="14.65" customHeight="1" x14ac:dyDescent="0.2">
      <c r="D304" s="180" t="s">
        <v>406</v>
      </c>
      <c r="E304" s="144">
        <f>SUM(E300:E303)</f>
        <v>2405</v>
      </c>
      <c r="F304" s="144">
        <f>SUM(F300:F303)</f>
        <v>1154</v>
      </c>
      <c r="G304" s="144">
        <f>SUM(G300:G303)</f>
        <v>1251</v>
      </c>
      <c r="H304" s="293">
        <f t="shared" si="101"/>
        <v>0.47983367983367986</v>
      </c>
      <c r="I304" s="293"/>
    </row>
    <row r="306" spans="1:14" ht="87" customHeight="1" x14ac:dyDescent="0.2">
      <c r="D306" s="176" t="s">
        <v>420</v>
      </c>
      <c r="E306" s="181" t="s">
        <v>421</v>
      </c>
      <c r="F306" s="181" t="s">
        <v>422</v>
      </c>
      <c r="G306" s="181" t="s">
        <v>423</v>
      </c>
      <c r="H306" s="294" t="s">
        <v>424</v>
      </c>
      <c r="I306" s="294"/>
    </row>
    <row r="307" spans="1:14" ht="14.65" customHeight="1" x14ac:dyDescent="0.2">
      <c r="D307" s="178" t="s">
        <v>410</v>
      </c>
      <c r="E307" s="179">
        <f t="shared" ref="E307:E310" si="102">F300</f>
        <v>595</v>
      </c>
      <c r="F307" s="179">
        <f>U244</f>
        <v>45</v>
      </c>
      <c r="G307" s="179">
        <v>62</v>
      </c>
      <c r="H307" s="295">
        <f t="shared" ref="H307:H310" si="103">E307+F307+G307</f>
        <v>702</v>
      </c>
      <c r="I307" s="295">
        <f>SUM(E307:H307)</f>
        <v>1404</v>
      </c>
      <c r="J307" s="4"/>
    </row>
    <row r="308" spans="1:14" ht="14.65" customHeight="1" x14ac:dyDescent="0.2">
      <c r="D308" s="178" t="s">
        <v>418</v>
      </c>
      <c r="E308" s="179">
        <f t="shared" si="102"/>
        <v>545</v>
      </c>
      <c r="F308" s="179">
        <f>V244</f>
        <v>165</v>
      </c>
      <c r="G308" s="179">
        <v>123</v>
      </c>
      <c r="H308" s="295">
        <f t="shared" si="103"/>
        <v>833</v>
      </c>
      <c r="I308" s="295"/>
    </row>
    <row r="309" spans="1:14" ht="14.65" customHeight="1" x14ac:dyDescent="0.2">
      <c r="D309" s="178" t="s">
        <v>412</v>
      </c>
      <c r="E309" s="179">
        <f t="shared" si="102"/>
        <v>7</v>
      </c>
      <c r="F309" s="179">
        <f>W244</f>
        <v>2</v>
      </c>
      <c r="G309" s="182">
        <v>0</v>
      </c>
      <c r="H309" s="295">
        <f t="shared" si="103"/>
        <v>9</v>
      </c>
      <c r="I309" s="295"/>
    </row>
    <row r="310" spans="1:14" ht="14.65" customHeight="1" x14ac:dyDescent="0.2">
      <c r="D310" s="178" t="s">
        <v>419</v>
      </c>
      <c r="E310" s="179">
        <f t="shared" si="102"/>
        <v>7</v>
      </c>
      <c r="F310" s="179">
        <f>X244</f>
        <v>10</v>
      </c>
      <c r="G310" s="182">
        <v>2</v>
      </c>
      <c r="H310" s="295">
        <f t="shared" si="103"/>
        <v>19</v>
      </c>
      <c r="I310" s="295"/>
    </row>
    <row r="311" spans="1:14" ht="14.65" customHeight="1" x14ac:dyDescent="0.2">
      <c r="D311" s="180" t="s">
        <v>406</v>
      </c>
      <c r="E311" s="183">
        <f>SUM(E307:E310)</f>
        <v>1154</v>
      </c>
      <c r="F311" s="183">
        <f>SUM(F307:F310)</f>
        <v>222</v>
      </c>
      <c r="G311" s="183">
        <f>SUM(G307:G310)</f>
        <v>187</v>
      </c>
      <c r="H311" s="296">
        <f>H307+H308+H309+H310</f>
        <v>1563</v>
      </c>
      <c r="I311" s="296">
        <f>F311+G311+H311</f>
        <v>1972</v>
      </c>
    </row>
    <row r="313" spans="1:14" x14ac:dyDescent="0.2">
      <c r="A313" s="267" t="s">
        <v>425</v>
      </c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</row>
    <row r="314" spans="1:14" x14ac:dyDescent="0.2">
      <c r="A314" s="267" t="s">
        <v>426</v>
      </c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</row>
    <row r="315" spans="1:14" ht="25.35" customHeight="1" x14ac:dyDescent="0.2">
      <c r="A315" s="2"/>
      <c r="B315" s="2"/>
      <c r="C315" s="2"/>
      <c r="D315" s="297" t="s">
        <v>427</v>
      </c>
      <c r="E315" s="297" t="s">
        <v>428</v>
      </c>
      <c r="F315" s="297"/>
      <c r="G315" s="297"/>
      <c r="H315" s="297"/>
      <c r="I315" s="297"/>
      <c r="J315" s="297"/>
      <c r="K315" s="297"/>
      <c r="L315" s="297"/>
      <c r="M315" s="297"/>
    </row>
    <row r="316" spans="1:14" ht="14.65" customHeight="1" x14ac:dyDescent="0.2">
      <c r="A316" s="2"/>
      <c r="B316" s="2"/>
      <c r="C316" s="2"/>
      <c r="D316" s="298" t="s">
        <v>409</v>
      </c>
      <c r="E316" s="299" t="s">
        <v>429</v>
      </c>
      <c r="F316" s="299"/>
      <c r="G316" s="299"/>
      <c r="H316" s="300" t="s">
        <v>430</v>
      </c>
      <c r="I316" s="300"/>
      <c r="J316" s="300"/>
      <c r="K316" s="301" t="s">
        <v>431</v>
      </c>
      <c r="L316" s="301"/>
      <c r="M316" s="301"/>
    </row>
    <row r="317" spans="1:14" ht="18" x14ac:dyDescent="0.2">
      <c r="A317" s="2"/>
      <c r="B317" s="2"/>
      <c r="C317" s="2"/>
      <c r="D317" s="298"/>
      <c r="E317" s="184" t="s">
        <v>432</v>
      </c>
      <c r="F317" s="184" t="s">
        <v>433</v>
      </c>
      <c r="G317" s="184" t="s">
        <v>406</v>
      </c>
      <c r="H317" s="185" t="s">
        <v>434</v>
      </c>
      <c r="I317" s="185" t="s">
        <v>433</v>
      </c>
      <c r="J317" s="185" t="s">
        <v>406</v>
      </c>
      <c r="K317" s="186" t="s">
        <v>432</v>
      </c>
      <c r="L317" s="186" t="s">
        <v>433</v>
      </c>
      <c r="M317" s="187" t="s">
        <v>406</v>
      </c>
    </row>
    <row r="318" spans="1:14" x14ac:dyDescent="0.2">
      <c r="A318" s="2"/>
      <c r="B318" s="2"/>
      <c r="C318" s="2"/>
      <c r="D318" s="188" t="s">
        <v>13</v>
      </c>
      <c r="E318" s="189">
        <f t="shared" ref="E318:E320" si="104">K318-H318</f>
        <v>381</v>
      </c>
      <c r="F318" s="189">
        <v>268</v>
      </c>
      <c r="G318" s="189">
        <f t="shared" ref="G318:G320" si="105">SUM(E318:F318)</f>
        <v>649</v>
      </c>
      <c r="H318" s="190">
        <v>23</v>
      </c>
      <c r="I318" s="190">
        <v>39</v>
      </c>
      <c r="J318" s="190">
        <f t="shared" ref="J318:J319" si="106">SUM(H318:I318)</f>
        <v>62</v>
      </c>
      <c r="K318" s="191">
        <f t="shared" ref="K318:K319" si="107">M318-L318</f>
        <v>404</v>
      </c>
      <c r="L318" s="191">
        <f t="shared" ref="L318:L319" si="108">F318+I318</f>
        <v>307</v>
      </c>
      <c r="M318" s="192">
        <f t="shared" ref="M318:M319" si="109">H307+H309</f>
        <v>711</v>
      </c>
    </row>
    <row r="319" spans="1:14" x14ac:dyDescent="0.2">
      <c r="A319" s="2"/>
      <c r="B319" s="2"/>
      <c r="C319" s="2"/>
      <c r="D319" s="188" t="s">
        <v>435</v>
      </c>
      <c r="E319" s="189">
        <f t="shared" si="104"/>
        <v>416</v>
      </c>
      <c r="F319" s="189">
        <v>311</v>
      </c>
      <c r="G319" s="189">
        <f t="shared" si="105"/>
        <v>727</v>
      </c>
      <c r="H319" s="190">
        <v>36</v>
      </c>
      <c r="I319" s="190">
        <v>89</v>
      </c>
      <c r="J319" s="190">
        <f t="shared" si="106"/>
        <v>125</v>
      </c>
      <c r="K319" s="191">
        <f t="shared" si="107"/>
        <v>452</v>
      </c>
      <c r="L319" s="191">
        <f t="shared" si="108"/>
        <v>400</v>
      </c>
      <c r="M319" s="192">
        <f t="shared" si="109"/>
        <v>852</v>
      </c>
    </row>
    <row r="320" spans="1:14" x14ac:dyDescent="0.2">
      <c r="A320" s="2"/>
      <c r="B320" s="2"/>
      <c r="C320" s="2"/>
      <c r="D320" s="193" t="s">
        <v>436</v>
      </c>
      <c r="E320" s="194">
        <f t="shared" si="104"/>
        <v>797</v>
      </c>
      <c r="F320" s="194">
        <f>SUM(F318:F319)</f>
        <v>579</v>
      </c>
      <c r="G320" s="194">
        <f t="shared" si="105"/>
        <v>1376</v>
      </c>
      <c r="H320" s="195">
        <f t="shared" ref="H320:M320" si="110">SUM(H318:H319)</f>
        <v>59</v>
      </c>
      <c r="I320" s="195">
        <f t="shared" si="110"/>
        <v>128</v>
      </c>
      <c r="J320" s="195">
        <f t="shared" si="110"/>
        <v>187</v>
      </c>
      <c r="K320" s="196">
        <f t="shared" si="110"/>
        <v>856</v>
      </c>
      <c r="L320" s="196">
        <f t="shared" si="110"/>
        <v>707</v>
      </c>
      <c r="M320" s="197">
        <f t="shared" si="110"/>
        <v>1563</v>
      </c>
    </row>
    <row r="321" spans="1:64" x14ac:dyDescent="0.2">
      <c r="A321" s="2"/>
      <c r="B321" s="2"/>
      <c r="C321" s="2"/>
      <c r="D321" s="172" t="s">
        <v>416</v>
      </c>
    </row>
    <row r="322" spans="1:64" ht="14.65" customHeight="1" x14ac:dyDescent="0.2">
      <c r="A322" s="2"/>
      <c r="B322" s="2"/>
      <c r="C322" s="2"/>
      <c r="D322" s="289" t="s">
        <v>437</v>
      </c>
      <c r="E322" s="289"/>
      <c r="F322" s="289"/>
      <c r="G322" s="289"/>
      <c r="H322" s="289"/>
      <c r="I322" s="289"/>
      <c r="J322" s="289"/>
      <c r="K322" s="289"/>
      <c r="L322" s="289"/>
      <c r="M322" s="289"/>
    </row>
    <row r="323" spans="1:64" ht="25.7" customHeight="1" x14ac:dyDescent="0.2">
      <c r="A323"/>
      <c r="B323"/>
      <c r="C323" s="2"/>
      <c r="D323" s="302" t="s">
        <v>427</v>
      </c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  <c r="AA323" s="30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:64" ht="58.5" customHeight="1" x14ac:dyDescent="0.2">
      <c r="A324"/>
      <c r="B324"/>
      <c r="C324" s="2"/>
      <c r="D324" s="198" t="s">
        <v>409</v>
      </c>
      <c r="E324" s="199">
        <v>44103</v>
      </c>
      <c r="F324" s="199">
        <v>44104</v>
      </c>
      <c r="G324" s="199">
        <v>44105</v>
      </c>
      <c r="H324" s="199">
        <v>44106</v>
      </c>
      <c r="I324" s="199">
        <v>44107</v>
      </c>
      <c r="J324" s="199">
        <v>44108</v>
      </c>
      <c r="K324" s="199">
        <v>44109</v>
      </c>
      <c r="L324" s="199">
        <v>44110</v>
      </c>
      <c r="M324" s="199">
        <v>44111</v>
      </c>
      <c r="N324" s="199">
        <v>44112</v>
      </c>
      <c r="O324" s="199">
        <v>44113</v>
      </c>
      <c r="P324" s="199">
        <v>44114</v>
      </c>
      <c r="Q324" s="199">
        <v>44115</v>
      </c>
      <c r="R324" s="199">
        <v>44116</v>
      </c>
      <c r="S324" s="199">
        <v>44117</v>
      </c>
      <c r="T324" s="199">
        <v>44118</v>
      </c>
      <c r="U324" s="199">
        <v>44119</v>
      </c>
      <c r="V324" s="199">
        <v>44120</v>
      </c>
      <c r="W324" s="199">
        <v>44121</v>
      </c>
      <c r="X324" s="199">
        <v>44122</v>
      </c>
      <c r="Y324" s="199">
        <v>44123</v>
      </c>
      <c r="Z324" s="199">
        <v>44124</v>
      </c>
      <c r="AA324" s="199">
        <v>44125</v>
      </c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22.7" customHeight="1" x14ac:dyDescent="0.2">
      <c r="A325"/>
      <c r="B325"/>
      <c r="C325" s="2"/>
      <c r="D325" s="200" t="s">
        <v>13</v>
      </c>
      <c r="E325" s="201">
        <v>881</v>
      </c>
      <c r="F325" s="201">
        <v>893</v>
      </c>
      <c r="G325" s="201">
        <v>897</v>
      </c>
      <c r="H325" s="201">
        <v>851</v>
      </c>
      <c r="I325" s="201">
        <v>815</v>
      </c>
      <c r="J325" s="201">
        <v>794</v>
      </c>
      <c r="K325" s="201">
        <v>795</v>
      </c>
      <c r="L325" s="201">
        <v>783</v>
      </c>
      <c r="M325" s="201">
        <v>820</v>
      </c>
      <c r="N325" s="201">
        <v>788</v>
      </c>
      <c r="O325" s="201">
        <v>774</v>
      </c>
      <c r="P325" s="201">
        <v>783</v>
      </c>
      <c r="Q325" s="201">
        <v>763</v>
      </c>
      <c r="R325" s="201">
        <v>751</v>
      </c>
      <c r="S325" s="201">
        <v>768</v>
      </c>
      <c r="T325" s="201">
        <v>721</v>
      </c>
      <c r="U325" s="201">
        <v>710</v>
      </c>
      <c r="V325" s="201">
        <v>716</v>
      </c>
      <c r="W325" s="201">
        <v>710</v>
      </c>
      <c r="X325" s="201">
        <v>694</v>
      </c>
      <c r="Y325" s="201">
        <v>704</v>
      </c>
      <c r="Z325" s="201">
        <v>705</v>
      </c>
      <c r="AA325" s="201">
        <v>711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22.7" customHeight="1" x14ac:dyDescent="0.2">
      <c r="A326"/>
      <c r="B326"/>
      <c r="C326" s="2"/>
      <c r="D326" s="202" t="s">
        <v>435</v>
      </c>
      <c r="E326" s="203">
        <v>1055</v>
      </c>
      <c r="F326" s="203">
        <v>1040</v>
      </c>
      <c r="G326" s="203">
        <v>1046</v>
      </c>
      <c r="H326" s="203">
        <v>969</v>
      </c>
      <c r="I326" s="203">
        <v>967</v>
      </c>
      <c r="J326" s="203">
        <v>961</v>
      </c>
      <c r="K326" s="203">
        <v>926</v>
      </c>
      <c r="L326" s="203">
        <v>986</v>
      </c>
      <c r="M326" s="203">
        <v>998</v>
      </c>
      <c r="N326" s="203">
        <v>967</v>
      </c>
      <c r="O326" s="203">
        <v>982</v>
      </c>
      <c r="P326" s="203">
        <v>934</v>
      </c>
      <c r="Q326" s="203">
        <v>918</v>
      </c>
      <c r="R326" s="203">
        <v>933</v>
      </c>
      <c r="S326" s="203">
        <v>927</v>
      </c>
      <c r="T326" s="203">
        <v>951</v>
      </c>
      <c r="U326" s="203">
        <v>947</v>
      </c>
      <c r="V326" s="203">
        <v>915</v>
      </c>
      <c r="W326" s="203">
        <v>905</v>
      </c>
      <c r="X326" s="203">
        <v>886</v>
      </c>
      <c r="Y326" s="203">
        <v>833</v>
      </c>
      <c r="Z326" s="203">
        <v>881</v>
      </c>
      <c r="AA326" s="203">
        <v>852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22.7" customHeight="1" x14ac:dyDescent="0.2">
      <c r="A327"/>
      <c r="B327"/>
      <c r="C327" s="2"/>
      <c r="D327" s="204" t="s">
        <v>438</v>
      </c>
      <c r="E327" s="205">
        <f t="shared" ref="E327:AA327" si="111">SUM(E325:E326)</f>
        <v>1936</v>
      </c>
      <c r="F327" s="205">
        <f t="shared" si="111"/>
        <v>1933</v>
      </c>
      <c r="G327" s="205">
        <f t="shared" si="111"/>
        <v>1943</v>
      </c>
      <c r="H327" s="205">
        <f t="shared" si="111"/>
        <v>1820</v>
      </c>
      <c r="I327" s="205">
        <f t="shared" si="111"/>
        <v>1782</v>
      </c>
      <c r="J327" s="205">
        <f t="shared" si="111"/>
        <v>1755</v>
      </c>
      <c r="K327" s="205">
        <f t="shared" si="111"/>
        <v>1721</v>
      </c>
      <c r="L327" s="205">
        <f t="shared" si="111"/>
        <v>1769</v>
      </c>
      <c r="M327" s="205">
        <f t="shared" si="111"/>
        <v>1818</v>
      </c>
      <c r="N327" s="205">
        <f t="shared" si="111"/>
        <v>1755</v>
      </c>
      <c r="O327" s="205">
        <f t="shared" si="111"/>
        <v>1756</v>
      </c>
      <c r="P327" s="205">
        <f t="shared" si="111"/>
        <v>1717</v>
      </c>
      <c r="Q327" s="205">
        <f t="shared" si="111"/>
        <v>1681</v>
      </c>
      <c r="R327" s="205">
        <f t="shared" si="111"/>
        <v>1684</v>
      </c>
      <c r="S327" s="205">
        <f t="shared" si="111"/>
        <v>1695</v>
      </c>
      <c r="T327" s="205">
        <f t="shared" si="111"/>
        <v>1672</v>
      </c>
      <c r="U327" s="205">
        <f t="shared" si="111"/>
        <v>1657</v>
      </c>
      <c r="V327" s="205">
        <f t="shared" si="111"/>
        <v>1631</v>
      </c>
      <c r="W327" s="205">
        <f t="shared" si="111"/>
        <v>1615</v>
      </c>
      <c r="X327" s="205">
        <f t="shared" si="111"/>
        <v>1580</v>
      </c>
      <c r="Y327" s="205">
        <f t="shared" si="111"/>
        <v>1537</v>
      </c>
      <c r="Z327" s="205">
        <f t="shared" si="111"/>
        <v>1586</v>
      </c>
      <c r="AA327" s="205">
        <f t="shared" si="111"/>
        <v>1563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9" spans="1:64" ht="28.35" customHeight="1" x14ac:dyDescent="0.2">
      <c r="C329" s="303" t="s">
        <v>439</v>
      </c>
      <c r="D329" s="303"/>
      <c r="E329" s="303"/>
      <c r="F329" s="303"/>
      <c r="G329" s="303"/>
      <c r="H329" s="304" t="s">
        <v>440</v>
      </c>
      <c r="I329" s="304"/>
      <c r="J329" s="304"/>
      <c r="K329" s="304"/>
      <c r="L329" s="305" t="s">
        <v>441</v>
      </c>
      <c r="M329" s="305"/>
      <c r="N329" s="305"/>
      <c r="O329" s="305"/>
      <c r="P329" s="306" t="s">
        <v>442</v>
      </c>
      <c r="Q329" s="306"/>
      <c r="R329" s="306"/>
      <c r="S329" s="306"/>
      <c r="T329" s="307" t="s">
        <v>431</v>
      </c>
      <c r="U329" s="307"/>
      <c r="V329" s="307"/>
      <c r="W329" s="307"/>
    </row>
    <row r="330" spans="1:64" x14ac:dyDescent="0.2">
      <c r="C330" s="303"/>
      <c r="D330" s="303"/>
      <c r="E330" s="303"/>
      <c r="F330" s="303"/>
      <c r="G330" s="303"/>
      <c r="H330" s="308" t="s">
        <v>443</v>
      </c>
      <c r="I330" s="308"/>
      <c r="J330" s="309" t="s">
        <v>444</v>
      </c>
      <c r="K330" s="309"/>
      <c r="L330" s="310" t="s">
        <v>443</v>
      </c>
      <c r="M330" s="310"/>
      <c r="N330" s="311" t="s">
        <v>444</v>
      </c>
      <c r="O330" s="311"/>
      <c r="P330" s="312" t="s">
        <v>443</v>
      </c>
      <c r="Q330" s="312"/>
      <c r="R330" s="313" t="s">
        <v>444</v>
      </c>
      <c r="S330" s="313"/>
      <c r="T330" s="314" t="s">
        <v>443</v>
      </c>
      <c r="U330" s="314"/>
      <c r="V330" s="315" t="s">
        <v>444</v>
      </c>
      <c r="W330" s="315"/>
    </row>
    <row r="331" spans="1:64" ht="14.65" customHeight="1" x14ac:dyDescent="0.2">
      <c r="C331" s="314" t="s">
        <v>445</v>
      </c>
      <c r="D331" s="316" t="s">
        <v>446</v>
      </c>
      <c r="E331" s="317" t="s">
        <v>447</v>
      </c>
      <c r="F331" s="317"/>
      <c r="G331" s="317"/>
      <c r="H331" s="318">
        <v>3014</v>
      </c>
      <c r="I331" s="318"/>
      <c r="J331" s="319">
        <f>H331/H337</f>
        <v>0.174229724261518</v>
      </c>
      <c r="K331" s="319"/>
      <c r="L331" s="320">
        <v>880</v>
      </c>
      <c r="M331" s="320"/>
      <c r="N331" s="321">
        <f>L331/L337</f>
        <v>0.14596118759329904</v>
      </c>
      <c r="O331" s="321"/>
      <c r="P331" s="322">
        <v>29</v>
      </c>
      <c r="Q331" s="322"/>
      <c r="R331" s="323">
        <f>P331/P337</f>
        <v>0.26363636363636361</v>
      </c>
      <c r="S331" s="323"/>
      <c r="T331" s="324">
        <f t="shared" ref="T331:T334" si="112">H331+L331+P331</f>
        <v>3923</v>
      </c>
      <c r="U331" s="324"/>
      <c r="V331" s="325">
        <f>T331/T337</f>
        <v>0.16738490421128985</v>
      </c>
      <c r="W331" s="325"/>
    </row>
    <row r="332" spans="1:64" x14ac:dyDescent="0.2">
      <c r="C332" s="314"/>
      <c r="D332" s="316"/>
      <c r="E332" s="317" t="s">
        <v>448</v>
      </c>
      <c r="F332" s="317"/>
      <c r="G332" s="317"/>
      <c r="H332" s="318">
        <v>673</v>
      </c>
      <c r="I332" s="318"/>
      <c r="J332" s="319">
        <f>H332/H337</f>
        <v>3.8903982889184348E-2</v>
      </c>
      <c r="K332" s="319"/>
      <c r="L332" s="320">
        <v>476</v>
      </c>
      <c r="M332" s="320"/>
      <c r="N332" s="321">
        <f>L332/L337</f>
        <v>7.8951733289102669E-2</v>
      </c>
      <c r="O332" s="321"/>
      <c r="P332" s="322">
        <v>0</v>
      </c>
      <c r="Q332" s="322"/>
      <c r="R332" s="323">
        <f>P332/P337</f>
        <v>0</v>
      </c>
      <c r="S332" s="323"/>
      <c r="T332" s="324">
        <f t="shared" si="112"/>
        <v>1149</v>
      </c>
      <c r="U332" s="324"/>
      <c r="V332" s="325">
        <f>T332/T337</f>
        <v>4.9025045867645174E-2</v>
      </c>
      <c r="W332" s="325"/>
    </row>
    <row r="333" spans="1:64" ht="14.65" customHeight="1" x14ac:dyDescent="0.2">
      <c r="C333" s="314"/>
      <c r="D333" s="316"/>
      <c r="E333" s="317" t="s">
        <v>449</v>
      </c>
      <c r="F333" s="317"/>
      <c r="G333" s="317"/>
      <c r="H333" s="318">
        <v>2</v>
      </c>
      <c r="I333" s="318"/>
      <c r="J333" s="319">
        <f>H333/H337</f>
        <v>1.156136192843517E-4</v>
      </c>
      <c r="K333" s="319"/>
      <c r="L333" s="320">
        <v>9</v>
      </c>
      <c r="M333" s="320"/>
      <c r="N333" s="321">
        <f>L333/L337</f>
        <v>1.4927848731132857E-3</v>
      </c>
      <c r="O333" s="321"/>
      <c r="P333" s="322">
        <v>0</v>
      </c>
      <c r="Q333" s="322"/>
      <c r="R333" s="323">
        <f>P333/P337</f>
        <v>0</v>
      </c>
      <c r="S333" s="323"/>
      <c r="T333" s="324">
        <f t="shared" si="112"/>
        <v>11</v>
      </c>
      <c r="U333" s="324"/>
      <c r="V333" s="325">
        <f>T333/T337</f>
        <v>4.6934334599138116E-4</v>
      </c>
      <c r="W333" s="325"/>
    </row>
    <row r="334" spans="1:64" ht="14.65" customHeight="1" x14ac:dyDescent="0.2">
      <c r="C334" s="314"/>
      <c r="D334" s="316"/>
      <c r="E334" s="317" t="s">
        <v>450</v>
      </c>
      <c r="F334" s="317"/>
      <c r="G334" s="317"/>
      <c r="H334" s="318">
        <v>0</v>
      </c>
      <c r="I334" s="318"/>
      <c r="J334" s="319">
        <f>H334/H337</f>
        <v>0</v>
      </c>
      <c r="K334" s="319"/>
      <c r="L334" s="320">
        <v>3</v>
      </c>
      <c r="M334" s="320"/>
      <c r="N334" s="321">
        <f>L334/L337</f>
        <v>4.9759495770442864E-4</v>
      </c>
      <c r="O334" s="321"/>
      <c r="P334" s="322">
        <v>0</v>
      </c>
      <c r="Q334" s="322"/>
      <c r="R334" s="323">
        <f>P334/P337</f>
        <v>0</v>
      </c>
      <c r="S334" s="323"/>
      <c r="T334" s="324">
        <f t="shared" si="112"/>
        <v>3</v>
      </c>
      <c r="U334" s="324"/>
      <c r="V334" s="325">
        <f>T334/T337</f>
        <v>1.2800273072492214E-4</v>
      </c>
      <c r="W334" s="325"/>
    </row>
    <row r="335" spans="1:64" ht="14.65" customHeight="1" x14ac:dyDescent="0.2">
      <c r="C335" s="314"/>
      <c r="D335" s="316"/>
      <c r="E335" s="326" t="s">
        <v>406</v>
      </c>
      <c r="F335" s="326"/>
      <c r="G335" s="326"/>
      <c r="H335" s="318">
        <f>SUM(H331:H334)</f>
        <v>3689</v>
      </c>
      <c r="I335" s="318">
        <f>SUM(H335:H335)</f>
        <v>3689</v>
      </c>
      <c r="J335" s="319">
        <f>H335/H337</f>
        <v>0.21324932076998671</v>
      </c>
      <c r="K335" s="319"/>
      <c r="L335" s="320">
        <f>L331+L332+L333+L334</f>
        <v>1368</v>
      </c>
      <c r="M335" s="320">
        <f>SUM(L335:L335)</f>
        <v>1368</v>
      </c>
      <c r="N335" s="321">
        <f>L335/L337</f>
        <v>0.22690330071321943</v>
      </c>
      <c r="O335" s="321"/>
      <c r="P335" s="322">
        <v>30</v>
      </c>
      <c r="Q335" s="322"/>
      <c r="R335" s="323">
        <f>P335/P337</f>
        <v>0.27272727272727271</v>
      </c>
      <c r="S335" s="323"/>
      <c r="T335" s="324">
        <f>SUM(T331:T334)</f>
        <v>5086</v>
      </c>
      <c r="U335" s="324"/>
      <c r="V335" s="325">
        <f>T335/T337</f>
        <v>0.21700729615565131</v>
      </c>
      <c r="W335" s="325"/>
    </row>
    <row r="336" spans="1:64" ht="14.65" customHeight="1" x14ac:dyDescent="0.2">
      <c r="A336"/>
      <c r="C336" s="314"/>
      <c r="D336" s="316" t="s">
        <v>451</v>
      </c>
      <c r="E336" s="316"/>
      <c r="F336" s="316"/>
      <c r="G336" s="316"/>
      <c r="H336" s="318">
        <v>13610</v>
      </c>
      <c r="I336" s="318"/>
      <c r="J336" s="319">
        <f>H336/H337</f>
        <v>0.78675067923001329</v>
      </c>
      <c r="K336" s="319"/>
      <c r="L336" s="320">
        <v>4661</v>
      </c>
      <c r="M336" s="320"/>
      <c r="N336" s="321">
        <f>L336/L337</f>
        <v>0.7730966992867806</v>
      </c>
      <c r="O336" s="321"/>
      <c r="P336" s="322">
        <v>80</v>
      </c>
      <c r="Q336" s="322"/>
      <c r="R336" s="323">
        <f>P336/P337</f>
        <v>0.72727272727272729</v>
      </c>
      <c r="S336" s="323"/>
      <c r="T336" s="324">
        <f>H336+L336+P336</f>
        <v>18351</v>
      </c>
      <c r="U336" s="324"/>
      <c r="V336" s="325">
        <f>T336/T337</f>
        <v>0.78299270384434871</v>
      </c>
      <c r="W336" s="325"/>
    </row>
    <row r="337" spans="1:64" ht="15.75" customHeight="1" x14ac:dyDescent="0.2">
      <c r="A337"/>
      <c r="C337" s="327" t="s">
        <v>452</v>
      </c>
      <c r="D337" s="327"/>
      <c r="E337" s="327"/>
      <c r="F337" s="327"/>
      <c r="G337" s="327"/>
      <c r="H337" s="328">
        <f>H335+H336</f>
        <v>17299</v>
      </c>
      <c r="I337" s="328"/>
      <c r="J337" s="293">
        <f>H337/H337</f>
        <v>1</v>
      </c>
      <c r="K337" s="293"/>
      <c r="L337" s="328">
        <f>L335+L336</f>
        <v>6029</v>
      </c>
      <c r="M337" s="328"/>
      <c r="N337" s="293">
        <f>L337/L337</f>
        <v>1</v>
      </c>
      <c r="O337" s="293"/>
      <c r="P337" s="328">
        <f>P335+P336</f>
        <v>110</v>
      </c>
      <c r="Q337" s="328"/>
      <c r="R337" s="293">
        <f>P337/P337</f>
        <v>1</v>
      </c>
      <c r="S337" s="293"/>
      <c r="T337" s="329">
        <f>T335+T336</f>
        <v>23437</v>
      </c>
      <c r="U337" s="329"/>
      <c r="V337" s="330">
        <f>T337/T337</f>
        <v>1</v>
      </c>
      <c r="W337" s="330"/>
    </row>
    <row r="338" spans="1:64" x14ac:dyDescent="0.2">
      <c r="A338"/>
      <c r="B338"/>
      <c r="C338" s="267" t="s">
        <v>453</v>
      </c>
      <c r="D338" s="267"/>
      <c r="E338" s="267"/>
      <c r="F338" s="267"/>
      <c r="G338" s="267"/>
      <c r="H338" s="267">
        <f>SUM(H331:H335)</f>
        <v>7378</v>
      </c>
      <c r="I338" s="267">
        <f>SUM(I331:I335)</f>
        <v>3689</v>
      </c>
      <c r="J338" s="267"/>
      <c r="K338" s="267"/>
      <c r="L338" s="267">
        <f>SUM(L331:L335)</f>
        <v>2736</v>
      </c>
      <c r="M338" s="267">
        <f>SUM(M331:M335)</f>
        <v>1368</v>
      </c>
      <c r="N338" s="267"/>
      <c r="O338" s="267"/>
      <c r="P338" s="267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40" spans="1:64" ht="54" customHeight="1" x14ac:dyDescent="0.2">
      <c r="A340"/>
      <c r="B340"/>
      <c r="C340"/>
      <c r="D340" s="331" t="s">
        <v>454</v>
      </c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:64" ht="67.7" customHeight="1" x14ac:dyDescent="0.2">
      <c r="A341"/>
      <c r="B341"/>
      <c r="C341"/>
      <c r="D341" s="206" t="s">
        <v>409</v>
      </c>
      <c r="E341" s="207">
        <v>44103</v>
      </c>
      <c r="F341" s="207">
        <v>44104</v>
      </c>
      <c r="G341" s="207">
        <v>44105</v>
      </c>
      <c r="H341" s="207">
        <v>44106</v>
      </c>
      <c r="I341" s="207">
        <v>44107</v>
      </c>
      <c r="J341" s="207">
        <v>44108</v>
      </c>
      <c r="K341" s="207">
        <v>44109</v>
      </c>
      <c r="L341" s="207">
        <v>44110</v>
      </c>
      <c r="M341" s="207">
        <v>44111</v>
      </c>
      <c r="N341" s="207">
        <v>44112</v>
      </c>
      <c r="O341" s="207">
        <v>44113</v>
      </c>
      <c r="P341" s="207">
        <v>44114</v>
      </c>
      <c r="Q341" s="207">
        <v>44115</v>
      </c>
      <c r="R341" s="207">
        <v>44116</v>
      </c>
      <c r="S341" s="207">
        <v>44117</v>
      </c>
      <c r="T341" s="207">
        <v>44118</v>
      </c>
      <c r="U341" s="207">
        <v>44119</v>
      </c>
      <c r="V341" s="207">
        <v>44120</v>
      </c>
      <c r="W341" s="207">
        <v>44121</v>
      </c>
      <c r="X341" s="207">
        <v>44122</v>
      </c>
      <c r="Y341" s="207">
        <v>44123</v>
      </c>
      <c r="Z341" s="207">
        <v>44124</v>
      </c>
      <c r="AA341" s="207">
        <v>44125</v>
      </c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15" x14ac:dyDescent="0.2">
      <c r="A342"/>
      <c r="B342"/>
      <c r="C342"/>
      <c r="D342" s="208" t="s">
        <v>455</v>
      </c>
      <c r="E342" s="209">
        <v>4468</v>
      </c>
      <c r="F342" s="209">
        <v>4504</v>
      </c>
      <c r="G342" s="209">
        <v>4532</v>
      </c>
      <c r="H342" s="209">
        <v>4555</v>
      </c>
      <c r="I342" s="209">
        <v>4586</v>
      </c>
      <c r="J342" s="209">
        <v>4605</v>
      </c>
      <c r="K342" s="209">
        <v>4629</v>
      </c>
      <c r="L342" s="209">
        <v>4652</v>
      </c>
      <c r="M342" s="209">
        <v>4807</v>
      </c>
      <c r="N342" s="209">
        <v>4835</v>
      </c>
      <c r="O342" s="209">
        <v>4851</v>
      </c>
      <c r="P342" s="209">
        <v>4860</v>
      </c>
      <c r="Q342" s="209">
        <v>4890</v>
      </c>
      <c r="R342" s="209">
        <v>4913</v>
      </c>
      <c r="S342" s="209">
        <v>4932</v>
      </c>
      <c r="T342" s="209">
        <v>4959</v>
      </c>
      <c r="U342" s="209">
        <v>4980</v>
      </c>
      <c r="V342" s="209">
        <v>5001</v>
      </c>
      <c r="W342" s="209">
        <v>5012</v>
      </c>
      <c r="X342" s="209">
        <v>5023</v>
      </c>
      <c r="Y342" s="209">
        <v>5044</v>
      </c>
      <c r="Z342" s="209">
        <v>5062</v>
      </c>
      <c r="AA342" s="209">
        <v>5086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5" x14ac:dyDescent="0.2">
      <c r="A343"/>
      <c r="B343"/>
      <c r="C343"/>
      <c r="D343" s="210" t="s">
        <v>456</v>
      </c>
      <c r="E343" s="211">
        <v>15992</v>
      </c>
      <c r="F343" s="211">
        <v>16147</v>
      </c>
      <c r="G343" s="211">
        <v>16221</v>
      </c>
      <c r="H343" s="211">
        <v>16314</v>
      </c>
      <c r="I343" s="211">
        <v>16409</v>
      </c>
      <c r="J343" s="211">
        <v>16488</v>
      </c>
      <c r="K343" s="211">
        <v>16554</v>
      </c>
      <c r="L343" s="211">
        <v>16624</v>
      </c>
      <c r="M343" s="211">
        <v>17401</v>
      </c>
      <c r="N343" s="211">
        <v>17615</v>
      </c>
      <c r="O343" s="211">
        <v>17586</v>
      </c>
      <c r="P343" s="211">
        <v>17652</v>
      </c>
      <c r="Q343" s="211">
        <v>17726</v>
      </c>
      <c r="R343" s="211">
        <v>17773</v>
      </c>
      <c r="S343" s="211">
        <v>17820</v>
      </c>
      <c r="T343" s="211">
        <v>17883</v>
      </c>
      <c r="U343" s="211">
        <v>17975</v>
      </c>
      <c r="V343" s="211">
        <v>18035</v>
      </c>
      <c r="W343" s="211">
        <v>18102</v>
      </c>
      <c r="X343" s="211">
        <v>18179</v>
      </c>
      <c r="Y343" s="211">
        <v>18218</v>
      </c>
      <c r="Z343" s="211">
        <v>18264</v>
      </c>
      <c r="AA343" s="211">
        <v>18351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5" x14ac:dyDescent="0.2">
      <c r="A344"/>
      <c r="B344"/>
      <c r="C344" s="2"/>
      <c r="D344" s="212" t="s">
        <v>457</v>
      </c>
      <c r="E344" s="213">
        <f t="shared" ref="E344:AA344" si="113">SUM(E342:E343)</f>
        <v>20460</v>
      </c>
      <c r="F344" s="213">
        <f t="shared" si="113"/>
        <v>20651</v>
      </c>
      <c r="G344" s="213">
        <f t="shared" si="113"/>
        <v>20753</v>
      </c>
      <c r="H344" s="213">
        <f t="shared" si="113"/>
        <v>20869</v>
      </c>
      <c r="I344" s="213">
        <f t="shared" si="113"/>
        <v>20995</v>
      </c>
      <c r="J344" s="213">
        <f t="shared" si="113"/>
        <v>21093</v>
      </c>
      <c r="K344" s="213">
        <f t="shared" si="113"/>
        <v>21183</v>
      </c>
      <c r="L344" s="213">
        <f t="shared" si="113"/>
        <v>21276</v>
      </c>
      <c r="M344" s="213">
        <f t="shared" si="113"/>
        <v>22208</v>
      </c>
      <c r="N344" s="213">
        <f t="shared" si="113"/>
        <v>22450</v>
      </c>
      <c r="O344" s="213">
        <f t="shared" si="113"/>
        <v>22437</v>
      </c>
      <c r="P344" s="213">
        <f t="shared" si="113"/>
        <v>22512</v>
      </c>
      <c r="Q344" s="213">
        <f t="shared" si="113"/>
        <v>22616</v>
      </c>
      <c r="R344" s="213">
        <f t="shared" si="113"/>
        <v>22686</v>
      </c>
      <c r="S344" s="213">
        <f t="shared" si="113"/>
        <v>22752</v>
      </c>
      <c r="T344" s="213">
        <f t="shared" si="113"/>
        <v>22842</v>
      </c>
      <c r="U344" s="213">
        <f t="shared" si="113"/>
        <v>22955</v>
      </c>
      <c r="V344" s="213">
        <f t="shared" si="113"/>
        <v>23036</v>
      </c>
      <c r="W344" s="213">
        <f t="shared" si="113"/>
        <v>23114</v>
      </c>
      <c r="X344" s="213">
        <f t="shared" si="113"/>
        <v>23202</v>
      </c>
      <c r="Y344" s="213">
        <f t="shared" si="113"/>
        <v>23262</v>
      </c>
      <c r="Z344" s="213">
        <f t="shared" si="113"/>
        <v>23326</v>
      </c>
      <c r="AA344" s="213">
        <f t="shared" si="113"/>
        <v>23437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x14ac:dyDescent="0.2">
      <c r="A345"/>
      <c r="B345"/>
      <c r="C345" s="2"/>
      <c r="D345" s="289" t="s">
        <v>458</v>
      </c>
      <c r="E345" s="289"/>
      <c r="F345" s="289"/>
      <c r="G345" s="289"/>
      <c r="H345" s="289"/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89"/>
      <c r="T345" s="289"/>
      <c r="U345" s="289"/>
      <c r="V345" s="289"/>
      <c r="W345" s="289"/>
      <c r="X345" s="289"/>
      <c r="Y345" s="289"/>
      <c r="Z345" s="289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x14ac:dyDescent="0.2">
      <c r="A346"/>
      <c r="B346"/>
      <c r="C346" s="2"/>
      <c r="D346" s="289" t="s">
        <v>459</v>
      </c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89"/>
      <c r="T346" s="289"/>
      <c r="U346" s="289"/>
      <c r="V346" s="289"/>
      <c r="W346" s="289"/>
      <c r="X346" s="289"/>
      <c r="Y346" s="289"/>
      <c r="Z346" s="289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4.65" customHeight="1" x14ac:dyDescent="0.2">
      <c r="B348"/>
      <c r="C348"/>
      <c r="D348" s="332" t="s">
        <v>460</v>
      </c>
      <c r="E348" s="332"/>
      <c r="F348" s="332"/>
      <c r="G348" s="332"/>
      <c r="H348" s="332"/>
      <c r="I348" s="332"/>
      <c r="J348" s="332"/>
      <c r="K348" s="332"/>
      <c r="L348" s="333" t="s">
        <v>461</v>
      </c>
      <c r="M348" s="333"/>
      <c r="N348" s="333"/>
      <c r="O348" s="333"/>
      <c r="P348" s="333"/>
      <c r="Q348" s="333"/>
      <c r="R348" s="333"/>
      <c r="S348" s="333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25.5" customHeight="1" x14ac:dyDescent="0.2">
      <c r="B349"/>
      <c r="C349"/>
      <c r="D349" s="332"/>
      <c r="E349" s="332"/>
      <c r="F349" s="332"/>
      <c r="G349" s="332"/>
      <c r="H349" s="332"/>
      <c r="I349" s="332"/>
      <c r="J349" s="332"/>
      <c r="K349" s="332"/>
      <c r="L349" s="334" t="s">
        <v>462</v>
      </c>
      <c r="M349" s="334"/>
      <c r="N349" s="334"/>
      <c r="O349" s="334"/>
      <c r="P349" s="335" t="s">
        <v>463</v>
      </c>
      <c r="Q349" s="335"/>
      <c r="R349" s="335"/>
      <c r="S349" s="335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14.65" customHeight="1" x14ac:dyDescent="0.2">
      <c r="D350" s="336" t="s">
        <v>408</v>
      </c>
      <c r="E350" s="336"/>
      <c r="F350" s="336"/>
      <c r="G350" s="336"/>
      <c r="H350" s="337" t="s">
        <v>409</v>
      </c>
      <c r="I350" s="337"/>
      <c r="J350" s="337"/>
      <c r="K350" s="337"/>
      <c r="L350" s="338" t="s">
        <v>464</v>
      </c>
      <c r="M350" s="338" t="s">
        <v>465</v>
      </c>
      <c r="N350" s="338" t="s">
        <v>412</v>
      </c>
      <c r="O350" s="338" t="s">
        <v>466</v>
      </c>
      <c r="P350" s="338" t="s">
        <v>464</v>
      </c>
      <c r="Q350" s="338" t="s">
        <v>465</v>
      </c>
      <c r="R350" s="338" t="s">
        <v>412</v>
      </c>
      <c r="S350" s="339" t="s">
        <v>466</v>
      </c>
    </row>
    <row r="351" spans="1:64" x14ac:dyDescent="0.2">
      <c r="D351" s="336"/>
      <c r="E351" s="336"/>
      <c r="F351" s="336"/>
      <c r="G351" s="336"/>
      <c r="H351" s="340" t="s">
        <v>467</v>
      </c>
      <c r="I351" s="340"/>
      <c r="J351" s="340"/>
      <c r="K351" s="340"/>
      <c r="L351" s="338"/>
      <c r="M351" s="338"/>
      <c r="N351" s="338"/>
      <c r="O351" s="338"/>
      <c r="P351" s="338"/>
      <c r="Q351" s="338"/>
      <c r="R351" s="338"/>
      <c r="S351" s="339"/>
    </row>
    <row r="352" spans="1:64" ht="17.100000000000001" customHeight="1" x14ac:dyDescent="0.2">
      <c r="D352" s="341" t="s">
        <v>402</v>
      </c>
      <c r="E352" s="341"/>
      <c r="F352" s="341"/>
      <c r="G352" s="341"/>
      <c r="H352" s="342" t="s">
        <v>456</v>
      </c>
      <c r="I352" s="342"/>
      <c r="J352" s="342"/>
      <c r="K352" s="342"/>
      <c r="L352" s="214">
        <v>10.58</v>
      </c>
      <c r="M352" s="215">
        <v>6.45</v>
      </c>
      <c r="N352" s="215">
        <v>3.62</v>
      </c>
      <c r="O352" s="216">
        <v>3.54</v>
      </c>
      <c r="P352" s="215">
        <v>7.12</v>
      </c>
      <c r="Q352" s="215">
        <v>6.04</v>
      </c>
      <c r="R352" s="215">
        <v>3.45</v>
      </c>
      <c r="S352" s="216">
        <v>1.75</v>
      </c>
    </row>
    <row r="353" spans="4:19" ht="17.100000000000001" customHeight="1" x14ac:dyDescent="0.2">
      <c r="D353" s="341"/>
      <c r="E353" s="341"/>
      <c r="F353" s="341"/>
      <c r="G353" s="341"/>
      <c r="H353" s="343" t="s">
        <v>468</v>
      </c>
      <c r="I353" s="343"/>
      <c r="J353" s="343"/>
      <c r="K353" s="343"/>
      <c r="L353" s="217">
        <v>11.16</v>
      </c>
      <c r="M353" s="218">
        <v>7.95</v>
      </c>
      <c r="N353" s="218">
        <v>20</v>
      </c>
      <c r="O353" s="219">
        <v>0</v>
      </c>
      <c r="P353" s="218">
        <v>12.75</v>
      </c>
      <c r="Q353" s="218">
        <v>8.5399999999999991</v>
      </c>
      <c r="R353" s="218">
        <v>20</v>
      </c>
      <c r="S353" s="219">
        <v>0</v>
      </c>
    </row>
    <row r="354" spans="4:19" ht="17.100000000000001" customHeight="1" x14ac:dyDescent="0.2">
      <c r="D354" s="344" t="s">
        <v>403</v>
      </c>
      <c r="E354" s="344"/>
      <c r="F354" s="344"/>
      <c r="G354" s="344"/>
      <c r="H354" s="345" t="s">
        <v>456</v>
      </c>
      <c r="I354" s="345"/>
      <c r="J354" s="345"/>
      <c r="K354" s="345"/>
      <c r="L354" s="220">
        <v>9.25</v>
      </c>
      <c r="M354" s="221">
        <v>6.08</v>
      </c>
      <c r="N354" s="221">
        <v>5.87</v>
      </c>
      <c r="O354" s="222">
        <v>4.75</v>
      </c>
      <c r="P354" s="221">
        <v>12.16</v>
      </c>
      <c r="Q354" s="221">
        <v>6.08</v>
      </c>
      <c r="R354" s="221">
        <v>5.04</v>
      </c>
      <c r="S354" s="222">
        <v>10.62</v>
      </c>
    </row>
    <row r="355" spans="4:19" ht="17.100000000000001" customHeight="1" x14ac:dyDescent="0.2">
      <c r="D355" s="344"/>
      <c r="E355" s="344"/>
      <c r="F355" s="344"/>
      <c r="G355" s="344"/>
      <c r="H355" s="345" t="s">
        <v>468</v>
      </c>
      <c r="I355" s="345"/>
      <c r="J355" s="345"/>
      <c r="K355" s="345"/>
      <c r="L355" s="220">
        <v>10.45</v>
      </c>
      <c r="M355" s="221">
        <v>8.1999999999999993</v>
      </c>
      <c r="N355" s="221">
        <v>0</v>
      </c>
      <c r="O355" s="222">
        <v>0</v>
      </c>
      <c r="P355" s="221">
        <v>12.95</v>
      </c>
      <c r="Q355" s="221">
        <v>8.1999999999999993</v>
      </c>
      <c r="R355" s="221">
        <v>0</v>
      </c>
      <c r="S355" s="222">
        <v>0</v>
      </c>
    </row>
    <row r="356" spans="4:19" ht="17.100000000000001" customHeight="1" x14ac:dyDescent="0.2">
      <c r="D356" s="346" t="s">
        <v>404</v>
      </c>
      <c r="E356" s="346"/>
      <c r="F356" s="346"/>
      <c r="G356" s="346"/>
      <c r="H356" s="347" t="s">
        <v>456</v>
      </c>
      <c r="I356" s="347"/>
      <c r="J356" s="347"/>
      <c r="K356" s="347"/>
      <c r="L356" s="223">
        <v>9.0399999999999991</v>
      </c>
      <c r="M356" s="224">
        <v>5.62</v>
      </c>
      <c r="N356" s="224">
        <v>2.7</v>
      </c>
      <c r="O356" s="225">
        <v>2.29</v>
      </c>
      <c r="P356" s="224">
        <v>11.37</v>
      </c>
      <c r="Q356" s="224">
        <v>6.62</v>
      </c>
      <c r="R356" s="224">
        <v>7.58</v>
      </c>
      <c r="S356" s="225">
        <v>5.79</v>
      </c>
    </row>
    <row r="357" spans="4:19" ht="17.100000000000001" customHeight="1" x14ac:dyDescent="0.2">
      <c r="D357" s="346"/>
      <c r="E357" s="346"/>
      <c r="F357" s="346"/>
      <c r="G357" s="346"/>
      <c r="H357" s="348" t="s">
        <v>468</v>
      </c>
      <c r="I357" s="348"/>
      <c r="J357" s="348"/>
      <c r="K357" s="348"/>
      <c r="L357" s="226">
        <v>9.8699999999999992</v>
      </c>
      <c r="M357" s="227">
        <v>3.87</v>
      </c>
      <c r="N357" s="227">
        <v>1.79</v>
      </c>
      <c r="O357" s="228">
        <v>0</v>
      </c>
      <c r="P357" s="227">
        <v>12.16</v>
      </c>
      <c r="Q357" s="227">
        <v>8.3699999999999992</v>
      </c>
      <c r="R357" s="227">
        <v>0</v>
      </c>
      <c r="S357" s="228">
        <v>0</v>
      </c>
    </row>
    <row r="358" spans="4:19" ht="17.100000000000001" customHeight="1" x14ac:dyDescent="0.2">
      <c r="D358" s="349" t="s">
        <v>405</v>
      </c>
      <c r="E358" s="349"/>
      <c r="F358" s="349"/>
      <c r="G358" s="349"/>
      <c r="H358" s="350" t="s">
        <v>456</v>
      </c>
      <c r="I358" s="350"/>
      <c r="J358" s="350"/>
      <c r="K358" s="350"/>
      <c r="L358" s="229">
        <v>7.58</v>
      </c>
      <c r="M358" s="230">
        <v>5.04</v>
      </c>
      <c r="N358" s="230">
        <v>3.45</v>
      </c>
      <c r="O358" s="231">
        <v>3.66</v>
      </c>
      <c r="P358" s="230">
        <v>9.6199999999999992</v>
      </c>
      <c r="Q358" s="230">
        <v>6.83</v>
      </c>
      <c r="R358" s="230">
        <v>7.62</v>
      </c>
      <c r="S358" s="231">
        <v>2.66</v>
      </c>
    </row>
    <row r="359" spans="4:19" ht="17.100000000000001" customHeight="1" x14ac:dyDescent="0.2">
      <c r="D359" s="349"/>
      <c r="E359" s="349"/>
      <c r="F359" s="349"/>
      <c r="G359" s="349"/>
      <c r="H359" s="351" t="s">
        <v>468</v>
      </c>
      <c r="I359" s="351"/>
      <c r="J359" s="351"/>
      <c r="K359" s="351"/>
      <c r="L359" s="232">
        <v>9.25</v>
      </c>
      <c r="M359" s="233">
        <v>4.87</v>
      </c>
      <c r="N359" s="233">
        <v>0</v>
      </c>
      <c r="O359" s="234">
        <v>0</v>
      </c>
      <c r="P359" s="233">
        <v>10.29</v>
      </c>
      <c r="Q359" s="233">
        <v>6.45</v>
      </c>
      <c r="R359" s="233">
        <v>0</v>
      </c>
      <c r="S359" s="234">
        <v>0</v>
      </c>
    </row>
    <row r="360" spans="4:19" ht="17.100000000000001" customHeight="1" x14ac:dyDescent="0.2">
      <c r="D360" s="352" t="s">
        <v>414</v>
      </c>
      <c r="E360" s="352"/>
      <c r="F360" s="352"/>
      <c r="G360" s="352"/>
      <c r="H360" s="353" t="s">
        <v>456</v>
      </c>
      <c r="I360" s="353"/>
      <c r="J360" s="353"/>
      <c r="K360" s="353"/>
      <c r="L360" s="235">
        <v>9.16</v>
      </c>
      <c r="M360" s="236">
        <v>5.91</v>
      </c>
      <c r="N360" s="236">
        <v>3.62</v>
      </c>
      <c r="O360" s="237">
        <v>3.16</v>
      </c>
      <c r="P360" s="236">
        <v>11.25</v>
      </c>
      <c r="Q360" s="236">
        <v>6.33</v>
      </c>
      <c r="R360" s="236">
        <v>3.45</v>
      </c>
      <c r="S360" s="237">
        <v>6.7</v>
      </c>
    </row>
    <row r="361" spans="4:19" ht="17.100000000000001" customHeight="1" x14ac:dyDescent="0.2">
      <c r="D361" s="352"/>
      <c r="E361" s="352"/>
      <c r="F361" s="352"/>
      <c r="G361" s="352"/>
      <c r="H361" s="354" t="s">
        <v>468</v>
      </c>
      <c r="I361" s="354"/>
      <c r="J361" s="354"/>
      <c r="K361" s="354"/>
      <c r="L361" s="238">
        <v>10.41</v>
      </c>
      <c r="M361" s="239">
        <v>6.54</v>
      </c>
      <c r="N361" s="239">
        <v>1.79</v>
      </c>
      <c r="O361" s="240">
        <v>0</v>
      </c>
      <c r="P361" s="239">
        <v>12.16</v>
      </c>
      <c r="Q361" s="239">
        <v>8.0399999999999991</v>
      </c>
      <c r="R361" s="239">
        <v>0</v>
      </c>
      <c r="S361" s="240">
        <v>0</v>
      </c>
    </row>
    <row r="362" spans="4:19" x14ac:dyDescent="0.2">
      <c r="D362" s="1" t="s">
        <v>469</v>
      </c>
    </row>
    <row r="363" spans="4:19" x14ac:dyDescent="0.2">
      <c r="D363" s="1" t="s">
        <v>470</v>
      </c>
    </row>
    <row r="364" spans="4:19" ht="25.5" customHeight="1" x14ac:dyDescent="0.2">
      <c r="E364" s="355" t="s">
        <v>471</v>
      </c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</row>
    <row r="365" spans="4:19" ht="26.25" customHeight="1" x14ac:dyDescent="0.2">
      <c r="E365" s="356" t="s">
        <v>472</v>
      </c>
      <c r="F365" s="356"/>
      <c r="G365" s="356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356"/>
    </row>
    <row r="366" spans="4:19" x14ac:dyDescent="0.2">
      <c r="E366" s="357" t="s">
        <v>473</v>
      </c>
      <c r="F366" s="357"/>
      <c r="G366" s="357"/>
      <c r="H366" s="357"/>
      <c r="I366" s="357"/>
      <c r="J366" s="357"/>
      <c r="K366" s="358" t="s">
        <v>443</v>
      </c>
      <c r="L366" s="358"/>
      <c r="M366" s="358"/>
      <c r="N366" s="358"/>
      <c r="O366" s="358"/>
      <c r="P366" s="359" t="s">
        <v>444</v>
      </c>
      <c r="Q366" s="359"/>
      <c r="R366" s="359"/>
      <c r="S366" s="359"/>
    </row>
    <row r="367" spans="4:19" x14ac:dyDescent="0.2">
      <c r="E367" s="360" t="s">
        <v>474</v>
      </c>
      <c r="F367" s="360"/>
      <c r="G367" s="360"/>
      <c r="H367" s="360"/>
      <c r="I367" s="360"/>
      <c r="J367" s="360"/>
      <c r="K367" s="361">
        <v>10248</v>
      </c>
      <c r="L367" s="361"/>
      <c r="M367" s="361"/>
      <c r="N367" s="361"/>
      <c r="O367" s="361"/>
      <c r="P367" s="362">
        <f>K367/K375</f>
        <v>0.59240418521301808</v>
      </c>
      <c r="Q367" s="362"/>
      <c r="R367" s="362"/>
      <c r="S367" s="362">
        <f t="shared" ref="S367:S375" si="114">SUM(P367:R367)</f>
        <v>0.59240418521301808</v>
      </c>
    </row>
    <row r="368" spans="4:19" ht="14.65" customHeight="1" x14ac:dyDescent="0.2">
      <c r="E368" s="360" t="s">
        <v>475</v>
      </c>
      <c r="F368" s="360"/>
      <c r="G368" s="360"/>
      <c r="H368" s="360"/>
      <c r="I368" s="360"/>
      <c r="J368" s="360"/>
      <c r="K368" s="361">
        <v>2123</v>
      </c>
      <c r="L368" s="361"/>
      <c r="M368" s="361"/>
      <c r="N368" s="361"/>
      <c r="O368" s="361"/>
      <c r="P368" s="362">
        <f>K368/K375</f>
        <v>0.12272385687033932</v>
      </c>
      <c r="Q368" s="362"/>
      <c r="R368" s="362"/>
      <c r="S368" s="362">
        <f t="shared" si="114"/>
        <v>0.12272385687033932</v>
      </c>
    </row>
    <row r="369" spans="3:19" ht="14.65" customHeight="1" x14ac:dyDescent="0.2">
      <c r="E369" s="360" t="s">
        <v>476</v>
      </c>
      <c r="F369" s="360"/>
      <c r="G369" s="360"/>
      <c r="H369" s="360"/>
      <c r="I369" s="360"/>
      <c r="J369" s="360"/>
      <c r="K369" s="361">
        <v>1211</v>
      </c>
      <c r="L369" s="361"/>
      <c r="M369" s="361"/>
      <c r="N369" s="361"/>
      <c r="O369" s="361"/>
      <c r="P369" s="362">
        <f>K369/K375</f>
        <v>7.000404647667495E-2</v>
      </c>
      <c r="Q369" s="362"/>
      <c r="R369" s="362"/>
      <c r="S369" s="362">
        <f t="shared" si="114"/>
        <v>7.000404647667495E-2</v>
      </c>
    </row>
    <row r="370" spans="3:19" x14ac:dyDescent="0.2">
      <c r="E370" s="360" t="s">
        <v>477</v>
      </c>
      <c r="F370" s="360"/>
      <c r="G370" s="360"/>
      <c r="H370" s="360"/>
      <c r="I370" s="360"/>
      <c r="J370" s="360"/>
      <c r="K370" s="361">
        <v>930</v>
      </c>
      <c r="L370" s="361"/>
      <c r="M370" s="361"/>
      <c r="N370" s="361"/>
      <c r="O370" s="361"/>
      <c r="P370" s="362">
        <f>K370/K375</f>
        <v>5.3760332967223538E-2</v>
      </c>
      <c r="Q370" s="362"/>
      <c r="R370" s="362"/>
      <c r="S370" s="362">
        <f t="shared" si="114"/>
        <v>5.3760332967223538E-2</v>
      </c>
    </row>
    <row r="371" spans="3:19" x14ac:dyDescent="0.2">
      <c r="E371" s="360" t="s">
        <v>478</v>
      </c>
      <c r="F371" s="360"/>
      <c r="G371" s="360"/>
      <c r="H371" s="360"/>
      <c r="I371" s="360"/>
      <c r="J371" s="360"/>
      <c r="K371" s="361">
        <v>781</v>
      </c>
      <c r="L371" s="361"/>
      <c r="M371" s="361"/>
      <c r="N371" s="361"/>
      <c r="O371" s="361"/>
      <c r="P371" s="362">
        <f>K371/K375</f>
        <v>4.5147118330539339E-2</v>
      </c>
      <c r="Q371" s="362"/>
      <c r="R371" s="362"/>
      <c r="S371" s="362">
        <f t="shared" si="114"/>
        <v>4.5147118330539339E-2</v>
      </c>
    </row>
    <row r="372" spans="3:19" x14ac:dyDescent="0.2">
      <c r="E372" s="360" t="s">
        <v>479</v>
      </c>
      <c r="F372" s="360"/>
      <c r="G372" s="360"/>
      <c r="H372" s="360"/>
      <c r="I372" s="360"/>
      <c r="J372" s="360"/>
      <c r="K372" s="361">
        <v>658</v>
      </c>
      <c r="L372" s="361"/>
      <c r="M372" s="361"/>
      <c r="N372" s="361"/>
      <c r="O372" s="361"/>
      <c r="P372" s="362">
        <f>K372/K375</f>
        <v>3.8036880744551707E-2</v>
      </c>
      <c r="Q372" s="362"/>
      <c r="R372" s="362"/>
      <c r="S372" s="362">
        <f t="shared" si="114"/>
        <v>3.8036880744551707E-2</v>
      </c>
    </row>
    <row r="373" spans="3:19" x14ac:dyDescent="0.2">
      <c r="E373" s="360" t="s">
        <v>480</v>
      </c>
      <c r="F373" s="360"/>
      <c r="G373" s="360"/>
      <c r="H373" s="360"/>
      <c r="I373" s="360"/>
      <c r="J373" s="360"/>
      <c r="K373" s="361">
        <f>432+204+119+88+87+90</f>
        <v>1020</v>
      </c>
      <c r="L373" s="361"/>
      <c r="M373" s="361"/>
      <c r="N373" s="361"/>
      <c r="O373" s="361"/>
      <c r="P373" s="362">
        <f>K373/K375</f>
        <v>5.8962945835019362E-2</v>
      </c>
      <c r="Q373" s="362"/>
      <c r="R373" s="362"/>
      <c r="S373" s="362">
        <f t="shared" si="114"/>
        <v>5.8962945835019362E-2</v>
      </c>
    </row>
    <row r="374" spans="3:19" x14ac:dyDescent="0.2">
      <c r="E374" s="360" t="s">
        <v>481</v>
      </c>
      <c r="F374" s="360"/>
      <c r="G374" s="360"/>
      <c r="H374" s="360"/>
      <c r="I374" s="360"/>
      <c r="J374" s="360"/>
      <c r="K374" s="361">
        <f>17299-16971</f>
        <v>328</v>
      </c>
      <c r="L374" s="361"/>
      <c r="M374" s="361"/>
      <c r="N374" s="361"/>
      <c r="O374" s="361"/>
      <c r="P374" s="362">
        <f>K374/K375</f>
        <v>1.8960633562633677E-2</v>
      </c>
      <c r="Q374" s="362"/>
      <c r="R374" s="362"/>
      <c r="S374" s="362">
        <f t="shared" si="114"/>
        <v>1.8960633562633677E-2</v>
      </c>
    </row>
    <row r="375" spans="3:19" x14ac:dyDescent="0.2">
      <c r="E375" s="363" t="s">
        <v>406</v>
      </c>
      <c r="F375" s="363"/>
      <c r="G375" s="363"/>
      <c r="H375" s="363"/>
      <c r="I375" s="363"/>
      <c r="J375" s="363"/>
      <c r="K375" s="364">
        <f>K367+K368+K369+K370+K371+K372+K373+K374</f>
        <v>17299</v>
      </c>
      <c r="L375" s="364"/>
      <c r="M375" s="364"/>
      <c r="N375" s="364"/>
      <c r="O375" s="364">
        <f>SUM(K375:N375)</f>
        <v>17299</v>
      </c>
      <c r="P375" s="365">
        <f>SUM(P367:P374)</f>
        <v>0.99999999999999989</v>
      </c>
      <c r="Q375" s="365"/>
      <c r="R375" s="365"/>
      <c r="S375" s="365">
        <f t="shared" si="114"/>
        <v>0.99999999999999989</v>
      </c>
    </row>
    <row r="376" spans="3:19" x14ac:dyDescent="0.2">
      <c r="E376" s="241" t="s">
        <v>482</v>
      </c>
      <c r="F376" s="241"/>
      <c r="G376" s="241"/>
      <c r="H376" s="242"/>
      <c r="I376" s="243"/>
      <c r="J376" s="243"/>
      <c r="K376" s="243"/>
      <c r="L376" s="243"/>
      <c r="M376" s="243"/>
      <c r="N376" s="243"/>
    </row>
    <row r="377" spans="3:19" x14ac:dyDescent="0.2">
      <c r="E377" s="241" t="s">
        <v>483</v>
      </c>
      <c r="F377" s="241"/>
      <c r="G377" s="241"/>
      <c r="H377" s="242"/>
      <c r="I377" s="243"/>
      <c r="J377" s="243"/>
      <c r="K377" s="243"/>
      <c r="L377" s="243"/>
      <c r="M377" s="243"/>
      <c r="N377" s="243"/>
    </row>
    <row r="378" spans="3:19" x14ac:dyDescent="0.2">
      <c r="C378"/>
      <c r="E378" s="244" t="s">
        <v>484</v>
      </c>
    </row>
  </sheetData>
  <sheetProtection selectLockedCells="1" selectUnlockedCells="1"/>
  <mergeCells count="275"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70:J370"/>
    <mergeCell ref="K370:O370"/>
    <mergeCell ref="P370:S370"/>
    <mergeCell ref="E371:J371"/>
    <mergeCell ref="K371:O371"/>
    <mergeCell ref="P371:S371"/>
    <mergeCell ref="E368:J368"/>
    <mergeCell ref="K368:O368"/>
    <mergeCell ref="P368:S368"/>
    <mergeCell ref="E369:J369"/>
    <mergeCell ref="K369:O369"/>
    <mergeCell ref="P369:S369"/>
    <mergeCell ref="E364:S364"/>
    <mergeCell ref="E365:S365"/>
    <mergeCell ref="E366:J366"/>
    <mergeCell ref="K366:O366"/>
    <mergeCell ref="P366:S366"/>
    <mergeCell ref="E367:J367"/>
    <mergeCell ref="K367:O367"/>
    <mergeCell ref="P367:S367"/>
    <mergeCell ref="D358:G359"/>
    <mergeCell ref="H358:K358"/>
    <mergeCell ref="H359:K359"/>
    <mergeCell ref="D360:G361"/>
    <mergeCell ref="H360:K360"/>
    <mergeCell ref="H361:K361"/>
    <mergeCell ref="D354:G355"/>
    <mergeCell ref="H354:K354"/>
    <mergeCell ref="H355:K355"/>
    <mergeCell ref="D356:G357"/>
    <mergeCell ref="H356:K356"/>
    <mergeCell ref="H357:K357"/>
    <mergeCell ref="P350:P351"/>
    <mergeCell ref="Q350:Q351"/>
    <mergeCell ref="R350:R351"/>
    <mergeCell ref="S350:S351"/>
    <mergeCell ref="H351:K351"/>
    <mergeCell ref="D352:G353"/>
    <mergeCell ref="H352:K352"/>
    <mergeCell ref="H353:K353"/>
    <mergeCell ref="D348:K349"/>
    <mergeCell ref="L348:S348"/>
    <mergeCell ref="L349:O349"/>
    <mergeCell ref="P349:S349"/>
    <mergeCell ref="D350:G351"/>
    <mergeCell ref="H350:K350"/>
    <mergeCell ref="L350:L351"/>
    <mergeCell ref="M350:M351"/>
    <mergeCell ref="N350:N351"/>
    <mergeCell ref="O350:O351"/>
    <mergeCell ref="T337:U337"/>
    <mergeCell ref="V337:W337"/>
    <mergeCell ref="C338:P338"/>
    <mergeCell ref="D340:AA340"/>
    <mergeCell ref="D345:Z345"/>
    <mergeCell ref="D346:Z346"/>
    <mergeCell ref="R336:S336"/>
    <mergeCell ref="T336:U336"/>
    <mergeCell ref="V336:W336"/>
    <mergeCell ref="C337:G337"/>
    <mergeCell ref="H337:I337"/>
    <mergeCell ref="J337:K337"/>
    <mergeCell ref="L337:M337"/>
    <mergeCell ref="N337:O337"/>
    <mergeCell ref="P337:Q337"/>
    <mergeCell ref="R337:S337"/>
    <mergeCell ref="D336:G336"/>
    <mergeCell ref="H336:I336"/>
    <mergeCell ref="J336:K336"/>
    <mergeCell ref="L336:M336"/>
    <mergeCell ref="N336:O336"/>
    <mergeCell ref="P336:Q336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R332:S332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E332:G332"/>
    <mergeCell ref="H332:I332"/>
    <mergeCell ref="J332:K332"/>
    <mergeCell ref="L332:M332"/>
    <mergeCell ref="N332:O332"/>
    <mergeCell ref="P332:Q332"/>
    <mergeCell ref="L331:M331"/>
    <mergeCell ref="N331:O331"/>
    <mergeCell ref="P331:Q331"/>
    <mergeCell ref="R331:S331"/>
    <mergeCell ref="T331:U331"/>
    <mergeCell ref="V331:W331"/>
    <mergeCell ref="N330:O330"/>
    <mergeCell ref="P330:Q330"/>
    <mergeCell ref="R330:S330"/>
    <mergeCell ref="T330:U330"/>
    <mergeCell ref="V330:W330"/>
    <mergeCell ref="C331:C336"/>
    <mergeCell ref="D331:D335"/>
    <mergeCell ref="E331:G331"/>
    <mergeCell ref="H331:I331"/>
    <mergeCell ref="J331:K331"/>
    <mergeCell ref="D322:M322"/>
    <mergeCell ref="D323:AA323"/>
    <mergeCell ref="C329:G330"/>
    <mergeCell ref="H329:K329"/>
    <mergeCell ref="L329:O329"/>
    <mergeCell ref="P329:S329"/>
    <mergeCell ref="T329:W329"/>
    <mergeCell ref="H330:I330"/>
    <mergeCell ref="J330:K330"/>
    <mergeCell ref="L330:M330"/>
    <mergeCell ref="A314:K314"/>
    <mergeCell ref="D315:M315"/>
    <mergeCell ref="D316:D317"/>
    <mergeCell ref="E316:G316"/>
    <mergeCell ref="H316:J316"/>
    <mergeCell ref="K316:M316"/>
    <mergeCell ref="H307:I307"/>
    <mergeCell ref="H308:I308"/>
    <mergeCell ref="H309:I309"/>
    <mergeCell ref="H310:I310"/>
    <mergeCell ref="H311:I311"/>
    <mergeCell ref="A313:N313"/>
    <mergeCell ref="M300:N300"/>
    <mergeCell ref="H301:I301"/>
    <mergeCell ref="H302:I302"/>
    <mergeCell ref="H303:I303"/>
    <mergeCell ref="H304:I304"/>
    <mergeCell ref="H306:I306"/>
    <mergeCell ref="C283:C286"/>
    <mergeCell ref="C287:C290"/>
    <mergeCell ref="C291:C294"/>
    <mergeCell ref="C295:D295"/>
    <mergeCell ref="H299:I299"/>
    <mergeCell ref="H300:I300"/>
    <mergeCell ref="A266:D266"/>
    <mergeCell ref="A267:D267"/>
    <mergeCell ref="A268:D268"/>
    <mergeCell ref="C270:AA273"/>
    <mergeCell ref="C275:C278"/>
    <mergeCell ref="C279:C282"/>
    <mergeCell ref="A260:D263"/>
    <mergeCell ref="E260:L261"/>
    <mergeCell ref="E262:H262"/>
    <mergeCell ref="I262:L262"/>
    <mergeCell ref="A264:D264"/>
    <mergeCell ref="A265:D265"/>
    <mergeCell ref="A253:D253"/>
    <mergeCell ref="A254:D254"/>
    <mergeCell ref="A255:D255"/>
    <mergeCell ref="A256:D256"/>
    <mergeCell ref="A257:N257"/>
    <mergeCell ref="A259:L259"/>
    <mergeCell ref="W249:X250"/>
    <mergeCell ref="E250:H250"/>
    <mergeCell ref="I250:L250"/>
    <mergeCell ref="M250:P250"/>
    <mergeCell ref="Q250:T250"/>
    <mergeCell ref="A252:D252"/>
    <mergeCell ref="A243:D243"/>
    <mergeCell ref="A244:D244"/>
    <mergeCell ref="A245:N245"/>
    <mergeCell ref="A247:X247"/>
    <mergeCell ref="A248:D251"/>
    <mergeCell ref="E248:T248"/>
    <mergeCell ref="U248:X248"/>
    <mergeCell ref="E249:L249"/>
    <mergeCell ref="M249:T249"/>
    <mergeCell ref="U249:V250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8"/>
  <sheetViews>
    <sheetView topLeftCell="A253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44126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>
        <v>1</v>
      </c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19</v>
      </c>
      <c r="G13" s="30">
        <f t="shared" ref="G13:G14" si="0">E13-F13</f>
        <v>1</v>
      </c>
      <c r="H13" s="31">
        <f t="shared" ref="H13:H14" si="1">F13/E13</f>
        <v>0.95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7</v>
      </c>
      <c r="G14" s="30">
        <f t="shared" si="0"/>
        <v>1</v>
      </c>
      <c r="H14" s="31">
        <f t="shared" si="1"/>
        <v>0.875</v>
      </c>
      <c r="I14" s="30">
        <v>10</v>
      </c>
      <c r="J14" s="29">
        <v>7</v>
      </c>
      <c r="K14" s="30">
        <f t="shared" si="2"/>
        <v>3</v>
      </c>
      <c r="L14" s="32">
        <f t="shared" si="3"/>
        <v>0.7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2</v>
      </c>
      <c r="K16" s="30">
        <f t="shared" ref="K16:K17" si="6">I16-J16</f>
        <v>3</v>
      </c>
      <c r="L16" s="32">
        <f t="shared" ref="L16:L17" si="7">J16/I16</f>
        <v>0.4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34</v>
      </c>
      <c r="G17" s="30">
        <f t="shared" si="4"/>
        <v>26</v>
      </c>
      <c r="H17" s="31">
        <f t="shared" si="5"/>
        <v>0.56666666666666665</v>
      </c>
      <c r="I17" s="30">
        <v>70</v>
      </c>
      <c r="J17" s="29">
        <v>45</v>
      </c>
      <c r="K17" s="30">
        <f t="shared" si="6"/>
        <v>25</v>
      </c>
      <c r="L17" s="32">
        <f t="shared" si="7"/>
        <v>0.6428571428571429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2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47</v>
      </c>
      <c r="G19" s="30">
        <f>E19-F19</f>
        <v>4</v>
      </c>
      <c r="H19" s="31">
        <f>F19/E19</f>
        <v>0.92156862745098034</v>
      </c>
      <c r="I19" s="30">
        <v>73</v>
      </c>
      <c r="J19" s="29">
        <v>73</v>
      </c>
      <c r="K19" s="30">
        <f>I19-J19</f>
        <v>0</v>
      </c>
      <c r="L19" s="32">
        <f>J19/I19</f>
        <v>1</v>
      </c>
      <c r="M19" s="40">
        <v>5</v>
      </c>
      <c r="N19" s="37">
        <v>2</v>
      </c>
      <c r="O19" s="35">
        <f t="shared" ref="O19:O20" si="8">M19-N19</f>
        <v>3</v>
      </c>
      <c r="P19" s="31">
        <f t="shared" ref="P19:P20" si="9">N19/M19</f>
        <v>0.4</v>
      </c>
      <c r="Q19" s="40"/>
      <c r="R19" s="29"/>
      <c r="S19" s="30"/>
      <c r="T19" s="32"/>
      <c r="U19" s="37"/>
      <c r="V19" s="37">
        <v>1</v>
      </c>
      <c r="W19" s="37"/>
      <c r="X19" s="38">
        <v>9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5</v>
      </c>
      <c r="S20" s="30">
        <f>Q20-R20</f>
        <v>5</v>
      </c>
      <c r="T20" s="32">
        <f>R20/Q20</f>
        <v>0.5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2</v>
      </c>
      <c r="K22" s="30">
        <f>I22-J22</f>
        <v>6</v>
      </c>
      <c r="L22" s="32">
        <f>J22/I22</f>
        <v>0.25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33</v>
      </c>
      <c r="G24" s="30">
        <f t="shared" ref="G24:G25" si="10">E24-F24</f>
        <v>0</v>
      </c>
      <c r="H24" s="31">
        <f t="shared" ref="H24:H25" si="11">F24/E24</f>
        <v>1</v>
      </c>
      <c r="I24" s="30">
        <v>48</v>
      </c>
      <c r="J24" s="29">
        <v>32</v>
      </c>
      <c r="K24" s="30">
        <f t="shared" ref="K24:K25" si="12">I24-J24</f>
        <v>16</v>
      </c>
      <c r="L24" s="32">
        <f t="shared" ref="L24:L25" si="13">J24/I24</f>
        <v>0.66666666666666663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45</v>
      </c>
      <c r="G25" s="30">
        <f t="shared" si="10"/>
        <v>7</v>
      </c>
      <c r="H25" s="31">
        <f t="shared" si="11"/>
        <v>0.86538461538461542</v>
      </c>
      <c r="I25" s="41">
        <v>90</v>
      </c>
      <c r="J25" s="42">
        <v>59</v>
      </c>
      <c r="K25" s="30">
        <f t="shared" si="12"/>
        <v>31</v>
      </c>
      <c r="L25" s="32">
        <f t="shared" si="13"/>
        <v>0.65555555555555556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8</v>
      </c>
      <c r="K27" s="30">
        <f>I27-J27</f>
        <v>0</v>
      </c>
      <c r="L27" s="32">
        <f>J27/I27</f>
        <v>1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29</v>
      </c>
      <c r="G29" s="30">
        <f t="shared" ref="G29:G30" si="14">E29-F29</f>
        <v>9</v>
      </c>
      <c r="H29" s="31">
        <f t="shared" ref="H29:H30" si="15">F29/E29</f>
        <v>0.76315789473684215</v>
      </c>
      <c r="I29" s="30">
        <v>15</v>
      </c>
      <c r="J29" s="29">
        <v>6</v>
      </c>
      <c r="K29" s="30">
        <f>I29-J29</f>
        <v>9</v>
      </c>
      <c r="L29" s="32">
        <f>J29/I29</f>
        <v>0.4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4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/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8</v>
      </c>
      <c r="K34" s="30">
        <f t="shared" ref="K34:K35" si="18">I34-J34</f>
        <v>2</v>
      </c>
      <c r="L34" s="32">
        <f t="shared" ref="L34:L35" si="19">J34/I34</f>
        <v>0.8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>
        <v>1</v>
      </c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112</v>
      </c>
      <c r="G35" s="30">
        <f t="shared" si="16"/>
        <v>13</v>
      </c>
      <c r="H35" s="31">
        <f t="shared" si="17"/>
        <v>0.89600000000000002</v>
      </c>
      <c r="I35" s="30">
        <v>212</v>
      </c>
      <c r="J35" s="29">
        <v>51</v>
      </c>
      <c r="K35" s="30">
        <f t="shared" si="18"/>
        <v>161</v>
      </c>
      <c r="L35" s="32">
        <f t="shared" si="19"/>
        <v>0.24056603773584906</v>
      </c>
      <c r="M35" s="40"/>
      <c r="N35" s="37"/>
      <c r="O35" s="35"/>
      <c r="P35" s="31"/>
      <c r="Q35" s="40"/>
      <c r="R35" s="29"/>
      <c r="S35" s="30"/>
      <c r="T35" s="32"/>
      <c r="U35" s="37">
        <v>5</v>
      </c>
      <c r="V35" s="37">
        <v>4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22</v>
      </c>
      <c r="G50" s="30">
        <f>E50-F50</f>
        <v>8</v>
      </c>
      <c r="H50" s="31">
        <f>F50/E50</f>
        <v>0.73333333333333328</v>
      </c>
      <c r="I50" s="30">
        <v>34</v>
      </c>
      <c r="J50" s="29">
        <v>25</v>
      </c>
      <c r="K50" s="30">
        <f>I50-J50</f>
        <v>9</v>
      </c>
      <c r="L50" s="32">
        <f>J50/I50</f>
        <v>0.73529411764705888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>
        <v>1</v>
      </c>
      <c r="V51" s="37">
        <v>1</v>
      </c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>
        <v>1</v>
      </c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4</v>
      </c>
      <c r="G65" s="30">
        <f>E65-F65</f>
        <v>0</v>
      </c>
      <c r="H65" s="31">
        <f>F65/E65</f>
        <v>1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>
        <v>1</v>
      </c>
      <c r="V65" s="37">
        <v>2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7</v>
      </c>
      <c r="K67" s="30">
        <f>I67-J67</f>
        <v>53</v>
      </c>
      <c r="L67" s="32">
        <f>J67/I67</f>
        <v>0.11666666666666667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6</v>
      </c>
      <c r="K71" s="30">
        <f>I71-J71</f>
        <v>14</v>
      </c>
      <c r="L71" s="32">
        <f>J71/I71</f>
        <v>0.3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1</v>
      </c>
      <c r="G73" s="30">
        <f t="shared" ref="G73:G74" si="20">E73-F73</f>
        <v>3</v>
      </c>
      <c r="H73" s="31">
        <f t="shared" ref="H73:H74" si="21">F73/E73</f>
        <v>0.25</v>
      </c>
      <c r="I73" s="30">
        <v>8</v>
      </c>
      <c r="J73" s="29">
        <v>0</v>
      </c>
      <c r="K73" s="30">
        <f t="shared" ref="K73:K74" si="22">I73-J73</f>
        <v>8</v>
      </c>
      <c r="L73" s="32">
        <f t="shared" ref="L73:L74" si="23">J73/I73</f>
        <v>0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1</v>
      </c>
      <c r="K74" s="30">
        <f t="shared" si="22"/>
        <v>3</v>
      </c>
      <c r="L74" s="32">
        <f t="shared" si="23"/>
        <v>0.25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6</v>
      </c>
      <c r="G80" s="30">
        <f t="shared" ref="G80:G84" si="24">E80-F80</f>
        <v>14</v>
      </c>
      <c r="H80" s="31">
        <f t="shared" ref="H80:H84" si="25">F80/E80</f>
        <v>0.3</v>
      </c>
      <c r="I80" s="30">
        <v>20</v>
      </c>
      <c r="J80" s="29">
        <v>2</v>
      </c>
      <c r="K80" s="30">
        <f t="shared" ref="K80:K84" si="26">I80-J80</f>
        <v>18</v>
      </c>
      <c r="L80" s="32">
        <f t="shared" ref="L80:L84" si="27">J80/I80</f>
        <v>0.1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3</v>
      </c>
      <c r="G81" s="30">
        <f t="shared" si="24"/>
        <v>1</v>
      </c>
      <c r="H81" s="31">
        <f t="shared" si="25"/>
        <v>0.75</v>
      </c>
      <c r="I81" s="30">
        <v>6</v>
      </c>
      <c r="J81" s="29">
        <v>1</v>
      </c>
      <c r="K81" s="30">
        <f t="shared" si="26"/>
        <v>5</v>
      </c>
      <c r="L81" s="32">
        <f t="shared" si="27"/>
        <v>0.16666666666666666</v>
      </c>
      <c r="M81" s="40"/>
      <c r="N81" s="37"/>
      <c r="O81" s="35"/>
      <c r="P81" s="31"/>
      <c r="Q81" s="40">
        <v>2</v>
      </c>
      <c r="R81" s="29">
        <v>1</v>
      </c>
      <c r="S81" s="30">
        <f t="shared" ref="S81:S83" si="28">Q81-R81</f>
        <v>1</v>
      </c>
      <c r="T81" s="32">
        <f t="shared" ref="T81:T83" si="29">R81/Q81</f>
        <v>0.5</v>
      </c>
      <c r="U81" s="37">
        <v>2</v>
      </c>
      <c r="V81" s="37">
        <v>2</v>
      </c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406</v>
      </c>
      <c r="G82" s="45">
        <f t="shared" si="24"/>
        <v>120</v>
      </c>
      <c r="H82" s="10">
        <f t="shared" si="25"/>
        <v>0.77186311787072248</v>
      </c>
      <c r="I82" s="9">
        <f>SUM(I10:I81)</f>
        <v>715</v>
      </c>
      <c r="J82" s="9">
        <f>SUM(J10:J81)</f>
        <v>339</v>
      </c>
      <c r="K82" s="9">
        <f t="shared" si="26"/>
        <v>376</v>
      </c>
      <c r="L82" s="46">
        <f t="shared" si="27"/>
        <v>0.47412587412587415</v>
      </c>
      <c r="M82" s="45">
        <f>SUM(M10:M81)</f>
        <v>16</v>
      </c>
      <c r="N82" s="45">
        <f>SUM(N10:N81)</f>
        <v>7</v>
      </c>
      <c r="O82" s="47">
        <f t="shared" ref="O82:O83" si="30">M82-N82</f>
        <v>9</v>
      </c>
      <c r="P82" s="10">
        <f t="shared" ref="P82:P83" si="31">N82/M82</f>
        <v>0.4375</v>
      </c>
      <c r="Q82" s="45">
        <f>SUM(Q10:Q81)</f>
        <v>22</v>
      </c>
      <c r="R82" s="45">
        <f>SUM(R10:R81)</f>
        <v>8</v>
      </c>
      <c r="S82" s="9">
        <f t="shared" si="28"/>
        <v>14</v>
      </c>
      <c r="T82" s="46">
        <f t="shared" si="29"/>
        <v>0.36363636363636365</v>
      </c>
      <c r="U82" s="45">
        <f>SUM(U10:U81)</f>
        <v>15</v>
      </c>
      <c r="V82" s="45">
        <f>SUM(V10:V81)</f>
        <v>25</v>
      </c>
      <c r="W82" s="45">
        <f>SUM(W10:W81)</f>
        <v>1</v>
      </c>
      <c r="X82" s="48">
        <f>SUM(X10:X81)</f>
        <v>9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1</v>
      </c>
      <c r="G83" s="54">
        <f t="shared" si="24"/>
        <v>2</v>
      </c>
      <c r="H83" s="55">
        <f t="shared" si="25"/>
        <v>0.33333333333333331</v>
      </c>
      <c r="I83" s="54">
        <v>6</v>
      </c>
      <c r="J83" s="53">
        <v>3</v>
      </c>
      <c r="K83" s="56">
        <f t="shared" si="26"/>
        <v>3</v>
      </c>
      <c r="L83" s="57">
        <f t="shared" si="27"/>
        <v>0.5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12</v>
      </c>
      <c r="J84" s="61">
        <v>3</v>
      </c>
      <c r="K84" s="64">
        <f t="shared" si="26"/>
        <v>9</v>
      </c>
      <c r="L84" s="65">
        <f t="shared" si="27"/>
        <v>0.25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2</v>
      </c>
      <c r="G87" s="62">
        <f>E87-F87</f>
        <v>8</v>
      </c>
      <c r="H87" s="63">
        <f>F87/E87</f>
        <v>0.2</v>
      </c>
      <c r="I87" s="62">
        <v>20</v>
      </c>
      <c r="J87" s="61">
        <v>3</v>
      </c>
      <c r="K87" s="64">
        <f>I87-J87</f>
        <v>17</v>
      </c>
      <c r="L87" s="65">
        <f>J87/I87</f>
        <v>0.15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2</v>
      </c>
      <c r="G89" s="62">
        <f>E89-F89</f>
        <v>8</v>
      </c>
      <c r="H89" s="63">
        <f>F89/E89</f>
        <v>0.2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2</v>
      </c>
      <c r="G100" s="62">
        <f>E100-F100</f>
        <v>8</v>
      </c>
      <c r="H100" s="63">
        <f>F100/E100</f>
        <v>0.2</v>
      </c>
      <c r="I100" s="62">
        <v>10</v>
      </c>
      <c r="J100" s="61">
        <v>4</v>
      </c>
      <c r="K100" s="64">
        <f>I100-J100</f>
        <v>6</v>
      </c>
      <c r="L100" s="65">
        <f>J100/I100</f>
        <v>0.4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/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4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40</v>
      </c>
      <c r="F106" s="61">
        <v>21</v>
      </c>
      <c r="G106" s="62">
        <f>E106-F106</f>
        <v>19</v>
      </c>
      <c r="H106" s="63">
        <f>F106/E106</f>
        <v>0.52500000000000002</v>
      </c>
      <c r="I106" s="62">
        <v>52</v>
      </c>
      <c r="J106" s="61">
        <v>31</v>
      </c>
      <c r="K106" s="64">
        <f>I106-J106</f>
        <v>21</v>
      </c>
      <c r="L106" s="65">
        <f>J106/I106</f>
        <v>0.59615384615384615</v>
      </c>
      <c r="M106" s="62"/>
      <c r="N106" s="61"/>
      <c r="O106" s="64"/>
      <c r="P106" s="63"/>
      <c r="Q106" s="62"/>
      <c r="R106" s="61"/>
      <c r="S106" s="64"/>
      <c r="T106" s="65"/>
      <c r="U106" s="66">
        <v>10</v>
      </c>
      <c r="V106" s="61">
        <v>16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4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1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9</v>
      </c>
      <c r="G109" s="62">
        <f t="shared" ref="G109:G111" si="32">E109-F109</f>
        <v>21</v>
      </c>
      <c r="H109" s="63">
        <f t="shared" ref="H109:H111" si="33">F109/E109</f>
        <v>0.3</v>
      </c>
      <c r="I109" s="62">
        <v>27</v>
      </c>
      <c r="J109" s="61">
        <v>11</v>
      </c>
      <c r="K109" s="64">
        <f t="shared" ref="K109:K111" si="34">I109-J109</f>
        <v>16</v>
      </c>
      <c r="L109" s="65">
        <f t="shared" ref="L109:L111" si="35">J109/I109</f>
        <v>0.40740740740740738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7</v>
      </c>
      <c r="G110" s="62">
        <f t="shared" si="32"/>
        <v>7</v>
      </c>
      <c r="H110" s="63">
        <f t="shared" si="33"/>
        <v>0.5</v>
      </c>
      <c r="I110" s="62">
        <v>28</v>
      </c>
      <c r="J110" s="61">
        <v>11</v>
      </c>
      <c r="K110" s="64">
        <f t="shared" si="34"/>
        <v>17</v>
      </c>
      <c r="L110" s="65">
        <f t="shared" si="35"/>
        <v>0.39285714285714285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0</v>
      </c>
      <c r="K111" s="64">
        <f t="shared" si="34"/>
        <v>4</v>
      </c>
      <c r="L111" s="65">
        <f t="shared" si="35"/>
        <v>0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5</v>
      </c>
      <c r="G128" s="62">
        <f t="shared" ref="G128:G129" si="36">E128-F128</f>
        <v>9</v>
      </c>
      <c r="H128" s="63">
        <f t="shared" ref="H128:H129" si="37">F128/E128</f>
        <v>0.35714285714285715</v>
      </c>
      <c r="I128" s="62">
        <v>14</v>
      </c>
      <c r="J128" s="61">
        <v>3</v>
      </c>
      <c r="K128" s="64">
        <f>I128-J128</f>
        <v>11</v>
      </c>
      <c r="L128" s="65">
        <f>J128/I128</f>
        <v>0.21428571428571427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12</v>
      </c>
      <c r="G129" s="62">
        <f t="shared" si="36"/>
        <v>12</v>
      </c>
      <c r="H129" s="63">
        <f t="shared" si="37"/>
        <v>0.5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>
        <v>1</v>
      </c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162</v>
      </c>
      <c r="F137" s="70">
        <f>SUM(F83:F136)</f>
        <v>63</v>
      </c>
      <c r="G137" s="70">
        <f t="shared" ref="G137:G138" si="38">E137-F137</f>
        <v>99</v>
      </c>
      <c r="H137" s="71">
        <f t="shared" ref="H137:H138" si="39">F137/E137</f>
        <v>0.3888888888888889</v>
      </c>
      <c r="I137" s="70">
        <f>SUM(I83:I136)</f>
        <v>180</v>
      </c>
      <c r="J137" s="70">
        <f>SUM(J83:J136)</f>
        <v>69</v>
      </c>
      <c r="K137" s="72">
        <f t="shared" ref="K137:K138" si="40">I137-J137</f>
        <v>111</v>
      </c>
      <c r="L137" s="73">
        <f t="shared" ref="L137:L138" si="41">J137/I137</f>
        <v>0.38333333333333336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16</v>
      </c>
      <c r="V137" s="70">
        <f>SUM(V83:V136)</f>
        <v>29</v>
      </c>
      <c r="W137" s="70">
        <f>SUM(W83:W136)</f>
        <v>0</v>
      </c>
      <c r="X137" s="74">
        <f>SUM(X83:X136)</f>
        <v>2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6</v>
      </c>
      <c r="G138" s="78">
        <f t="shared" si="38"/>
        <v>9</v>
      </c>
      <c r="H138" s="79">
        <f t="shared" si="39"/>
        <v>0.4</v>
      </c>
      <c r="I138" s="78">
        <v>10</v>
      </c>
      <c r="J138" s="77">
        <v>7</v>
      </c>
      <c r="K138" s="80">
        <f t="shared" si="40"/>
        <v>3</v>
      </c>
      <c r="L138" s="81">
        <f t="shared" si="41"/>
        <v>0.7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3</v>
      </c>
      <c r="K141" s="89">
        <f>I141-J141</f>
        <v>2</v>
      </c>
      <c r="L141" s="90">
        <f>J141/I141</f>
        <v>0.6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4</v>
      </c>
      <c r="K147" s="89">
        <f t="shared" ref="K147:K148" si="44">I147-J147</f>
        <v>6</v>
      </c>
      <c r="L147" s="90">
        <f t="shared" ref="L147:L148" si="45">J147/I147</f>
        <v>0.4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>
        <v>1</v>
      </c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3</v>
      </c>
      <c r="K148" s="89">
        <f t="shared" si="44"/>
        <v>2</v>
      </c>
      <c r="L148" s="90">
        <f t="shared" si="45"/>
        <v>0.6</v>
      </c>
      <c r="M148" s="87"/>
      <c r="N148" s="83"/>
      <c r="O148" s="89"/>
      <c r="P148" s="88"/>
      <c r="Q148" s="87"/>
      <c r="R148" s="83"/>
      <c r="S148" s="89"/>
      <c r="T148" s="90"/>
      <c r="U148" s="82">
        <v>1</v>
      </c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3</v>
      </c>
      <c r="G157" s="87">
        <f t="shared" ref="G157:G158" si="46">E157-F157</f>
        <v>3</v>
      </c>
      <c r="H157" s="88">
        <f t="shared" ref="H157:H158" si="47">F157/E157</f>
        <v>0.5</v>
      </c>
      <c r="I157" s="87">
        <v>6</v>
      </c>
      <c r="J157" s="83">
        <v>0</v>
      </c>
      <c r="K157" s="89">
        <f t="shared" ref="K157:K158" si="48">I157-J157</f>
        <v>6</v>
      </c>
      <c r="L157" s="90">
        <f t="shared" ref="L157:L158" si="49">J157/I157</f>
        <v>0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2</v>
      </c>
      <c r="G158" s="87">
        <f t="shared" si="46"/>
        <v>8</v>
      </c>
      <c r="H158" s="88">
        <f t="shared" si="47"/>
        <v>0.2</v>
      </c>
      <c r="I158" s="87">
        <v>10</v>
      </c>
      <c r="J158" s="83">
        <v>1</v>
      </c>
      <c r="K158" s="89">
        <f t="shared" si="48"/>
        <v>9</v>
      </c>
      <c r="L158" s="90">
        <f t="shared" si="49"/>
        <v>0.1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2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2</v>
      </c>
      <c r="G170" s="87">
        <f t="shared" ref="G170:G173" si="50">E170-F170</f>
        <v>8</v>
      </c>
      <c r="H170" s="88">
        <f t="shared" ref="H170:H173" si="51">F170/E170</f>
        <v>0.2</v>
      </c>
      <c r="I170" s="87">
        <v>5</v>
      </c>
      <c r="J170" s="83">
        <v>1</v>
      </c>
      <c r="K170" s="89">
        <f t="shared" ref="K170:K172" si="52">I170-J170</f>
        <v>4</v>
      </c>
      <c r="L170" s="90">
        <f t="shared" ref="L170:L172" si="53">J170/I170</f>
        <v>0.2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9</v>
      </c>
      <c r="G171" s="87">
        <f t="shared" si="50"/>
        <v>16</v>
      </c>
      <c r="H171" s="88">
        <f t="shared" si="51"/>
        <v>0.36</v>
      </c>
      <c r="I171" s="87">
        <v>20</v>
      </c>
      <c r="J171" s="83">
        <v>12</v>
      </c>
      <c r="K171" s="89">
        <f t="shared" si="52"/>
        <v>8</v>
      </c>
      <c r="L171" s="90">
        <f t="shared" si="53"/>
        <v>0.6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12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6</v>
      </c>
      <c r="G172" s="87">
        <f t="shared" si="50"/>
        <v>4</v>
      </c>
      <c r="H172" s="88">
        <f t="shared" si="51"/>
        <v>0.6</v>
      </c>
      <c r="I172" s="87">
        <v>10</v>
      </c>
      <c r="J172" s="83">
        <v>3</v>
      </c>
      <c r="K172" s="89">
        <f t="shared" si="52"/>
        <v>7</v>
      </c>
      <c r="L172" s="90">
        <f t="shared" si="53"/>
        <v>0.3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>
        <v>1</v>
      </c>
      <c r="V172" s="83">
        <v>3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4</v>
      </c>
      <c r="G173" s="87">
        <f t="shared" si="50"/>
        <v>6</v>
      </c>
      <c r="H173" s="88">
        <f t="shared" si="51"/>
        <v>0.4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/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9</v>
      </c>
      <c r="G176" s="87">
        <f>E176-F176</f>
        <v>11</v>
      </c>
      <c r="H176" s="88">
        <f>F176/E176</f>
        <v>0.45</v>
      </c>
      <c r="I176" s="87">
        <v>20</v>
      </c>
      <c r="J176" s="83">
        <v>9</v>
      </c>
      <c r="K176" s="89">
        <f>I176-J176</f>
        <v>11</v>
      </c>
      <c r="L176" s="90">
        <f>J176/I176</f>
        <v>0.45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3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3</v>
      </c>
      <c r="G179" s="87">
        <f>E179-F179</f>
        <v>9</v>
      </c>
      <c r="H179" s="88">
        <f>F179/E179</f>
        <v>0.25</v>
      </c>
      <c r="I179" s="87">
        <v>12</v>
      </c>
      <c r="J179" s="83">
        <v>4</v>
      </c>
      <c r="K179" s="89">
        <f>I179-J179</f>
        <v>8</v>
      </c>
      <c r="L179" s="90">
        <f>J179/I179</f>
        <v>0.33333333333333331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1</v>
      </c>
      <c r="S179" s="89">
        <f>Q179-R179</f>
        <v>1</v>
      </c>
      <c r="T179" s="88">
        <f>R179/Q179</f>
        <v>0.5</v>
      </c>
      <c r="U179" s="82">
        <v>3</v>
      </c>
      <c r="V179" s="83">
        <v>4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52</v>
      </c>
      <c r="G181" s="45">
        <f t="shared" ref="G181:G182" si="54">E181-F181</f>
        <v>96</v>
      </c>
      <c r="H181" s="10">
        <f t="shared" ref="H181:H182" si="55">F181/E181</f>
        <v>0.35135135135135137</v>
      </c>
      <c r="I181" s="45">
        <f>SUM(I138:I180)</f>
        <v>113</v>
      </c>
      <c r="J181" s="45">
        <f>SUM(J138:J180)</f>
        <v>47</v>
      </c>
      <c r="K181" s="9">
        <f t="shared" ref="K181:K182" si="56">I181-J181</f>
        <v>66</v>
      </c>
      <c r="L181" s="46">
        <f t="shared" ref="L181:L182" si="57">J181/I181</f>
        <v>0.41592920353982299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2</v>
      </c>
      <c r="S181" s="9">
        <f>Q181-R181</f>
        <v>18</v>
      </c>
      <c r="T181" s="46">
        <f>R181/Q181</f>
        <v>0.1</v>
      </c>
      <c r="U181" s="44">
        <f>SUM(U138:U180)</f>
        <v>9</v>
      </c>
      <c r="V181" s="45">
        <f>SUM(V138:V180)</f>
        <v>29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3</v>
      </c>
      <c r="G182" s="96">
        <f t="shared" si="54"/>
        <v>27</v>
      </c>
      <c r="H182" s="97">
        <f t="shared" si="55"/>
        <v>0.1</v>
      </c>
      <c r="I182" s="96">
        <v>40</v>
      </c>
      <c r="J182" s="95">
        <v>3</v>
      </c>
      <c r="K182" s="98">
        <f t="shared" si="56"/>
        <v>37</v>
      </c>
      <c r="L182" s="99">
        <f t="shared" si="57"/>
        <v>7.4999999999999997E-2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50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4</v>
      </c>
      <c r="G186" s="100">
        <f>E186-F186</f>
        <v>9</v>
      </c>
      <c r="H186" s="103">
        <f>F186/E186</f>
        <v>0.30769230769230771</v>
      </c>
      <c r="I186" s="100">
        <v>20</v>
      </c>
      <c r="J186" s="101">
        <v>14</v>
      </c>
      <c r="K186" s="102">
        <f>I186-J186</f>
        <v>6</v>
      </c>
      <c r="L186" s="104">
        <f>J186/I186</f>
        <v>0.7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4</v>
      </c>
      <c r="G191" s="100">
        <f t="shared" ref="G191:G192" si="58">E191-F191</f>
        <v>46</v>
      </c>
      <c r="H191" s="103">
        <f t="shared" ref="H191:H192" si="59">F191/E191</f>
        <v>0.08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24</v>
      </c>
      <c r="G192" s="100">
        <f t="shared" si="58"/>
        <v>42</v>
      </c>
      <c r="H192" s="103">
        <f t="shared" si="59"/>
        <v>0.36363636363636365</v>
      </c>
      <c r="I192" s="100">
        <v>96</v>
      </c>
      <c r="J192" s="101">
        <v>58</v>
      </c>
      <c r="K192" s="102">
        <f>I192-J192</f>
        <v>38</v>
      </c>
      <c r="L192" s="104">
        <f>J192/I192</f>
        <v>0.60416666666666663</v>
      </c>
      <c r="M192" s="100">
        <v>14</v>
      </c>
      <c r="N192" s="101">
        <v>0</v>
      </c>
      <c r="O192" s="102">
        <f>M192-N192</f>
        <v>14</v>
      </c>
      <c r="P192" s="103">
        <f>N192/M192</f>
        <v>0</v>
      </c>
      <c r="Q192" s="100"/>
      <c r="R192" s="101"/>
      <c r="S192" s="102"/>
      <c r="T192" s="104"/>
      <c r="U192" s="101">
        <v>3</v>
      </c>
      <c r="V192" s="101">
        <v>20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/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/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>
        <v>1</v>
      </c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/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1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>
        <v>1</v>
      </c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7</v>
      </c>
      <c r="G216" s="100">
        <f>E216-F216</f>
        <v>3</v>
      </c>
      <c r="H216" s="103">
        <f>F216/E216</f>
        <v>0.7</v>
      </c>
      <c r="I216" s="100">
        <v>10</v>
      </c>
      <c r="J216" s="101">
        <v>7</v>
      </c>
      <c r="K216" s="102">
        <f>I216-J216</f>
        <v>3</v>
      </c>
      <c r="L216" s="104">
        <f>J216/I216</f>
        <v>0.7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0</v>
      </c>
      <c r="G218" s="100">
        <f>E218-F218</f>
        <v>1</v>
      </c>
      <c r="H218" s="103">
        <f>F218/E218</f>
        <v>0</v>
      </c>
      <c r="I218" s="100">
        <v>10</v>
      </c>
      <c r="J218" s="101">
        <v>3</v>
      </c>
      <c r="K218" s="102">
        <f>I218-J218</f>
        <v>7</v>
      </c>
      <c r="L218" s="104">
        <f>J218/I218</f>
        <v>0.3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1</v>
      </c>
      <c r="G226" s="100">
        <f>E226-F226</f>
        <v>9</v>
      </c>
      <c r="H226" s="103">
        <f>F226/E226</f>
        <v>0.1</v>
      </c>
      <c r="I226" s="100">
        <v>9</v>
      </c>
      <c r="J226" s="101">
        <v>2</v>
      </c>
      <c r="K226" s="102">
        <f>I226-J226</f>
        <v>7</v>
      </c>
      <c r="L226" s="104">
        <f>J226/I226</f>
        <v>0.22222222222222221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>
        <v>1</v>
      </c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4</v>
      </c>
      <c r="G235" s="100">
        <f t="shared" ref="G235:G237" si="60">E235-F235</f>
        <v>16</v>
      </c>
      <c r="H235" s="103">
        <f t="shared" ref="H235:H237" si="61">F235/E235</f>
        <v>0.2</v>
      </c>
      <c r="I235" s="100">
        <v>60</v>
      </c>
      <c r="J235" s="101">
        <v>3</v>
      </c>
      <c r="K235" s="102">
        <f t="shared" ref="K235:K237" si="62">I235-J235</f>
        <v>57</v>
      </c>
      <c r="L235" s="104">
        <f t="shared" ref="L235:L237" si="63">J235/I235</f>
        <v>0.05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>
        <v>1</v>
      </c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47</v>
      </c>
      <c r="G243" s="45">
        <f>E243-F243</f>
        <v>159</v>
      </c>
      <c r="H243" s="10">
        <f t="shared" ref="H243:H244" si="64">F243/E243</f>
        <v>0.22815533980582525</v>
      </c>
      <c r="I243" s="45">
        <f>SUM(I182:I242)</f>
        <v>263</v>
      </c>
      <c r="J243" s="45">
        <f>SUM(J182:J242)</f>
        <v>90</v>
      </c>
      <c r="K243" s="45">
        <f>I243-J243</f>
        <v>173</v>
      </c>
      <c r="L243" s="46">
        <f t="shared" ref="L243:L244" si="65">J243/I243</f>
        <v>0.34220532319391633</v>
      </c>
      <c r="M243" s="45">
        <f>SUM(M182:M242)</f>
        <v>15</v>
      </c>
      <c r="N243" s="45">
        <f>SUM(N182:N242)</f>
        <v>0</v>
      </c>
      <c r="O243" s="45">
        <f>M243-N243</f>
        <v>15</v>
      </c>
      <c r="P243" s="10">
        <f t="shared" ref="P243:P244" si="66">N243/M243</f>
        <v>0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4</v>
      </c>
      <c r="V243" s="45">
        <f>SUM(V182:V242)</f>
        <v>85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1042</v>
      </c>
      <c r="F244" s="108">
        <f>F82+F137+F181+F243</f>
        <v>568</v>
      </c>
      <c r="G244" s="108">
        <f>G82+G137+G181+G243</f>
        <v>474</v>
      </c>
      <c r="H244" s="109">
        <f t="shared" si="64"/>
        <v>0.54510556621881001</v>
      </c>
      <c r="I244" s="108">
        <f>I82+I137+I181+I243</f>
        <v>1271</v>
      </c>
      <c r="J244" s="108">
        <f>J82+J137+J181+J243</f>
        <v>545</v>
      </c>
      <c r="K244" s="108">
        <f>K82+K137+K181+K243</f>
        <v>726</v>
      </c>
      <c r="L244" s="110">
        <f t="shared" si="65"/>
        <v>0.42879622344610541</v>
      </c>
      <c r="M244" s="108">
        <f>M82+M137+M181+M243</f>
        <v>44</v>
      </c>
      <c r="N244" s="108">
        <f>N82+N137+N181+N243</f>
        <v>7</v>
      </c>
      <c r="O244" s="108">
        <f>O82+O137+O181+O243</f>
        <v>37</v>
      </c>
      <c r="P244" s="109">
        <f t="shared" si="66"/>
        <v>0.15909090909090909</v>
      </c>
      <c r="Q244" s="108">
        <f>Q82+Q137+Q181+Q243</f>
        <v>58</v>
      </c>
      <c r="R244" s="108">
        <f>R82+R137+R181+R243</f>
        <v>10</v>
      </c>
      <c r="S244" s="108">
        <f>S82+S137+S181+S243</f>
        <v>48</v>
      </c>
      <c r="T244" s="110">
        <f t="shared" si="67"/>
        <v>0.17241379310344829</v>
      </c>
      <c r="U244" s="107">
        <f>U82+U137+U181+U243</f>
        <v>44</v>
      </c>
      <c r="V244" s="108">
        <f>V82+V137+V181+V243</f>
        <v>168</v>
      </c>
      <c r="W244" s="108">
        <f>W82+W137+W181+W243</f>
        <v>2</v>
      </c>
      <c r="X244" s="111">
        <f>X82+X137+X181+X243</f>
        <v>12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18.2" customHeight="1" x14ac:dyDescent="0.2">
      <c r="A247" s="271" t="s">
        <v>399</v>
      </c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</row>
    <row r="248" spans="1:64" ht="30" customHeight="1" x14ac:dyDescent="0.2">
      <c r="A248" s="272" t="s">
        <v>400</v>
      </c>
      <c r="B248" s="272" t="s">
        <v>5</v>
      </c>
      <c r="C248" s="272" t="s">
        <v>6</v>
      </c>
      <c r="D248" s="272" t="s">
        <v>7</v>
      </c>
      <c r="E248" s="273" t="s">
        <v>8</v>
      </c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55" t="s">
        <v>401</v>
      </c>
      <c r="V248" s="255"/>
      <c r="W248" s="255"/>
      <c r="X248" s="255"/>
    </row>
    <row r="249" spans="1:64" ht="14.65" customHeight="1" x14ac:dyDescent="0.2">
      <c r="A249" s="272"/>
      <c r="B249" s="272"/>
      <c r="C249" s="272"/>
      <c r="D249" s="272"/>
      <c r="E249" s="273" t="s">
        <v>10</v>
      </c>
      <c r="F249" s="273"/>
      <c r="G249" s="273"/>
      <c r="H249" s="273"/>
      <c r="I249" s="273"/>
      <c r="J249" s="273"/>
      <c r="K249" s="273"/>
      <c r="L249" s="273"/>
      <c r="M249" s="273" t="s">
        <v>11</v>
      </c>
      <c r="N249" s="273"/>
      <c r="O249" s="273"/>
      <c r="P249" s="273"/>
      <c r="Q249" s="273"/>
      <c r="R249" s="273"/>
      <c r="S249" s="273"/>
      <c r="T249" s="273"/>
      <c r="U249" s="274" t="s">
        <v>10</v>
      </c>
      <c r="V249" s="274"/>
      <c r="W249" s="255" t="s">
        <v>12</v>
      </c>
      <c r="X249" s="255"/>
    </row>
    <row r="250" spans="1:64" ht="14.65" customHeight="1" x14ac:dyDescent="0.2">
      <c r="A250" s="272"/>
      <c r="B250" s="272"/>
      <c r="C250" s="272"/>
      <c r="D250" s="272"/>
      <c r="E250" s="273" t="s">
        <v>13</v>
      </c>
      <c r="F250" s="273"/>
      <c r="G250" s="273"/>
      <c r="H250" s="273"/>
      <c r="I250" s="273" t="s">
        <v>14</v>
      </c>
      <c r="J250" s="273"/>
      <c r="K250" s="273"/>
      <c r="L250" s="273"/>
      <c r="M250" s="273" t="s">
        <v>13</v>
      </c>
      <c r="N250" s="273"/>
      <c r="O250" s="273"/>
      <c r="P250" s="273"/>
      <c r="Q250" s="273" t="s">
        <v>14</v>
      </c>
      <c r="R250" s="273"/>
      <c r="S250" s="273"/>
      <c r="T250" s="273"/>
      <c r="U250" s="274"/>
      <c r="V250" s="274"/>
      <c r="W250" s="255"/>
      <c r="X250" s="255"/>
    </row>
    <row r="251" spans="1:64" ht="22.5" x14ac:dyDescent="0.2">
      <c r="A251" s="272"/>
      <c r="B251" s="272"/>
      <c r="C251" s="272"/>
      <c r="D251" s="272"/>
      <c r="E251" s="114" t="s">
        <v>15</v>
      </c>
      <c r="F251" s="114" t="s">
        <v>16</v>
      </c>
      <c r="G251" s="114" t="s">
        <v>17</v>
      </c>
      <c r="H251" s="115" t="s">
        <v>18</v>
      </c>
      <c r="I251" s="114" t="s">
        <v>15</v>
      </c>
      <c r="J251" s="114" t="s">
        <v>16</v>
      </c>
      <c r="K251" s="114" t="s">
        <v>17</v>
      </c>
      <c r="L251" s="114" t="s">
        <v>18</v>
      </c>
      <c r="M251" s="114" t="s">
        <v>15</v>
      </c>
      <c r="N251" s="114" t="s">
        <v>16</v>
      </c>
      <c r="O251" s="114" t="s">
        <v>17</v>
      </c>
      <c r="P251" s="115" t="s">
        <v>18</v>
      </c>
      <c r="Q251" s="114" t="s">
        <v>15</v>
      </c>
      <c r="R251" s="114" t="s">
        <v>16</v>
      </c>
      <c r="S251" s="114" t="s">
        <v>17</v>
      </c>
      <c r="T251" s="114" t="s">
        <v>18</v>
      </c>
      <c r="U251" s="114" t="s">
        <v>13</v>
      </c>
      <c r="V251" s="114" t="s">
        <v>19</v>
      </c>
      <c r="W251" s="114" t="s">
        <v>13</v>
      </c>
      <c r="X251" s="7" t="s">
        <v>19</v>
      </c>
    </row>
    <row r="252" spans="1:64" ht="15.75" x14ac:dyDescent="0.2">
      <c r="A252" s="275" t="s">
        <v>402</v>
      </c>
      <c r="B252" s="275"/>
      <c r="C252" s="275"/>
      <c r="D252" s="275"/>
      <c r="E252" s="116">
        <f>E82</f>
        <v>526</v>
      </c>
      <c r="F252" s="117">
        <f>F82</f>
        <v>406</v>
      </c>
      <c r="G252" s="116">
        <f>G82</f>
        <v>120</v>
      </c>
      <c r="H252" s="118">
        <f t="shared" ref="H252:H253" si="68">F252/E252</f>
        <v>0.77186311787072248</v>
      </c>
      <c r="I252" s="116">
        <f t="shared" ref="I252:O252" si="69">(I82)</f>
        <v>715</v>
      </c>
      <c r="J252" s="117">
        <f t="shared" si="69"/>
        <v>339</v>
      </c>
      <c r="K252" s="116">
        <f t="shared" si="69"/>
        <v>376</v>
      </c>
      <c r="L252" s="118">
        <f t="shared" si="69"/>
        <v>0.47412587412587415</v>
      </c>
      <c r="M252" s="116">
        <f t="shared" si="69"/>
        <v>16</v>
      </c>
      <c r="N252" s="117">
        <f t="shared" si="69"/>
        <v>7</v>
      </c>
      <c r="O252" s="116">
        <f t="shared" si="69"/>
        <v>9</v>
      </c>
      <c r="P252" s="118">
        <f t="shared" ref="P252:X252" si="70">P82</f>
        <v>0.4375</v>
      </c>
      <c r="Q252" s="116">
        <f t="shared" si="70"/>
        <v>22</v>
      </c>
      <c r="R252" s="117">
        <f t="shared" si="70"/>
        <v>8</v>
      </c>
      <c r="S252" s="116">
        <f t="shared" si="70"/>
        <v>14</v>
      </c>
      <c r="T252" s="118">
        <f t="shared" si="70"/>
        <v>0.36363636363636365</v>
      </c>
      <c r="U252" s="119">
        <f t="shared" si="70"/>
        <v>15</v>
      </c>
      <c r="V252" s="119">
        <f t="shared" si="70"/>
        <v>25</v>
      </c>
      <c r="W252" s="119">
        <f t="shared" si="70"/>
        <v>1</v>
      </c>
      <c r="X252" s="120">
        <f t="shared" si="70"/>
        <v>9</v>
      </c>
    </row>
    <row r="253" spans="1:64" ht="15.75" x14ac:dyDescent="0.2">
      <c r="A253" s="276" t="s">
        <v>403</v>
      </c>
      <c r="B253" s="276"/>
      <c r="C253" s="276"/>
      <c r="D253" s="276"/>
      <c r="E253" s="121">
        <f>E137</f>
        <v>162</v>
      </c>
      <c r="F253" s="122">
        <f>F137</f>
        <v>63</v>
      </c>
      <c r="G253" s="121">
        <f>G137</f>
        <v>99</v>
      </c>
      <c r="H253" s="123">
        <f t="shared" si="68"/>
        <v>0.3888888888888889</v>
      </c>
      <c r="I253" s="121">
        <f>I137</f>
        <v>180</v>
      </c>
      <c r="J253" s="122">
        <f>J137</f>
        <v>69</v>
      </c>
      <c r="K253" s="121">
        <f>K137</f>
        <v>111</v>
      </c>
      <c r="L253" s="123">
        <f>L137</f>
        <v>0.38333333333333336</v>
      </c>
      <c r="M253" s="121">
        <f>(M137)</f>
        <v>2</v>
      </c>
      <c r="N253" s="122">
        <f>(N137)</f>
        <v>0</v>
      </c>
      <c r="O253" s="121">
        <f>(O137)</f>
        <v>2</v>
      </c>
      <c r="P253" s="123">
        <f>(P137)</f>
        <v>0</v>
      </c>
      <c r="Q253" s="121">
        <f t="shared" ref="Q253:X253" si="71">Q137</f>
        <v>2</v>
      </c>
      <c r="R253" s="122">
        <f t="shared" si="71"/>
        <v>0</v>
      </c>
      <c r="S253" s="121">
        <f t="shared" si="71"/>
        <v>2</v>
      </c>
      <c r="T253" s="123">
        <f t="shared" si="71"/>
        <v>0</v>
      </c>
      <c r="U253" s="122">
        <f t="shared" si="71"/>
        <v>16</v>
      </c>
      <c r="V253" s="122">
        <f t="shared" si="71"/>
        <v>29</v>
      </c>
      <c r="W253" s="122">
        <f t="shared" si="71"/>
        <v>0</v>
      </c>
      <c r="X253" s="124">
        <f t="shared" si="71"/>
        <v>2</v>
      </c>
    </row>
    <row r="254" spans="1:64" ht="15.75" x14ac:dyDescent="0.2">
      <c r="A254" s="277" t="s">
        <v>404</v>
      </c>
      <c r="B254" s="277"/>
      <c r="C254" s="277"/>
      <c r="D254" s="277"/>
      <c r="E254" s="125">
        <f t="shared" ref="E254:X254" si="72">E181</f>
        <v>148</v>
      </c>
      <c r="F254" s="126">
        <f t="shared" si="72"/>
        <v>52</v>
      </c>
      <c r="G254" s="125">
        <f t="shared" si="72"/>
        <v>96</v>
      </c>
      <c r="H254" s="127">
        <f t="shared" si="72"/>
        <v>0.35135135135135137</v>
      </c>
      <c r="I254" s="125">
        <f t="shared" si="72"/>
        <v>113</v>
      </c>
      <c r="J254" s="126">
        <f t="shared" si="72"/>
        <v>47</v>
      </c>
      <c r="K254" s="125">
        <f t="shared" si="72"/>
        <v>66</v>
      </c>
      <c r="L254" s="127">
        <f t="shared" si="72"/>
        <v>0.41592920353982299</v>
      </c>
      <c r="M254" s="125">
        <f t="shared" si="72"/>
        <v>11</v>
      </c>
      <c r="N254" s="126">
        <f t="shared" si="72"/>
        <v>0</v>
      </c>
      <c r="O254" s="125">
        <f t="shared" si="72"/>
        <v>11</v>
      </c>
      <c r="P254" s="127">
        <f t="shared" si="72"/>
        <v>0</v>
      </c>
      <c r="Q254" s="125">
        <f t="shared" si="72"/>
        <v>20</v>
      </c>
      <c r="R254" s="126">
        <f t="shared" si="72"/>
        <v>2</v>
      </c>
      <c r="S254" s="125">
        <f t="shared" si="72"/>
        <v>18</v>
      </c>
      <c r="T254" s="127">
        <f t="shared" si="72"/>
        <v>0.1</v>
      </c>
      <c r="U254" s="128">
        <f t="shared" si="72"/>
        <v>9</v>
      </c>
      <c r="V254" s="128">
        <f t="shared" si="72"/>
        <v>29</v>
      </c>
      <c r="W254" s="128">
        <f t="shared" si="72"/>
        <v>1</v>
      </c>
      <c r="X254" s="129">
        <f t="shared" si="72"/>
        <v>1</v>
      </c>
    </row>
    <row r="255" spans="1:64" ht="15.75" x14ac:dyDescent="0.2">
      <c r="A255" s="278" t="s">
        <v>405</v>
      </c>
      <c r="B255" s="278"/>
      <c r="C255" s="278"/>
      <c r="D255" s="278"/>
      <c r="E255" s="130">
        <f t="shared" ref="E255:E256" si="73">E243</f>
        <v>206</v>
      </c>
      <c r="F255" s="131">
        <f t="shared" ref="F255:F256" si="74">F243</f>
        <v>47</v>
      </c>
      <c r="G255" s="130">
        <f t="shared" ref="G255:G256" si="75">G243</f>
        <v>159</v>
      </c>
      <c r="H255" s="132">
        <f t="shared" ref="H255:H256" si="76">H243</f>
        <v>0.22815533980582525</v>
      </c>
      <c r="I255" s="130">
        <f t="shared" ref="I255:I256" si="77">I243</f>
        <v>263</v>
      </c>
      <c r="J255" s="131">
        <f t="shared" ref="J255:J256" si="78">J243</f>
        <v>90</v>
      </c>
      <c r="K255" s="130">
        <f t="shared" ref="K255:K256" si="79">K243</f>
        <v>173</v>
      </c>
      <c r="L255" s="132">
        <f t="shared" ref="L255:L256" si="80">L243</f>
        <v>0.34220532319391633</v>
      </c>
      <c r="M255" s="130">
        <f t="shared" ref="M255:M256" si="81">M243</f>
        <v>15</v>
      </c>
      <c r="N255" s="131">
        <f t="shared" ref="N255:N256" si="82">N243</f>
        <v>0</v>
      </c>
      <c r="O255" s="130">
        <f t="shared" ref="O255:O256" si="83">O243</f>
        <v>15</v>
      </c>
      <c r="P255" s="132">
        <f t="shared" ref="P255:P256" si="84">P243</f>
        <v>0</v>
      </c>
      <c r="Q255" s="130">
        <f t="shared" ref="Q255:Q256" si="85">Q243</f>
        <v>14</v>
      </c>
      <c r="R255" s="131">
        <f t="shared" ref="R255:R256" si="86">R243</f>
        <v>0</v>
      </c>
      <c r="S255" s="130">
        <f t="shared" ref="S255:S256" si="87">S243</f>
        <v>14</v>
      </c>
      <c r="T255" s="132">
        <f t="shared" ref="T255:T256" si="88">T243</f>
        <v>0</v>
      </c>
      <c r="U255" s="131">
        <f t="shared" ref="U255:U256" si="89">U243</f>
        <v>4</v>
      </c>
      <c r="V255" s="131">
        <f t="shared" ref="V255:V256" si="90">V243</f>
        <v>85</v>
      </c>
      <c r="W255" s="131">
        <f t="shared" ref="W255:W256" si="91">W243</f>
        <v>0</v>
      </c>
      <c r="X255" s="133">
        <f t="shared" ref="X255:X256" si="92">X243</f>
        <v>0</v>
      </c>
    </row>
    <row r="256" spans="1:64" ht="15.75" x14ac:dyDescent="0.2">
      <c r="A256" s="279" t="s">
        <v>406</v>
      </c>
      <c r="B256" s="279"/>
      <c r="C256" s="279"/>
      <c r="D256" s="279"/>
      <c r="E256" s="134">
        <f t="shared" si="73"/>
        <v>1042</v>
      </c>
      <c r="F256" s="134">
        <f t="shared" si="74"/>
        <v>568</v>
      </c>
      <c r="G256" s="134">
        <f t="shared" si="75"/>
        <v>474</v>
      </c>
      <c r="H256" s="135">
        <f t="shared" si="76"/>
        <v>0.54510556621881001</v>
      </c>
      <c r="I256" s="134">
        <f t="shared" si="77"/>
        <v>1271</v>
      </c>
      <c r="J256" s="134">
        <f t="shared" si="78"/>
        <v>545</v>
      </c>
      <c r="K256" s="134">
        <f t="shared" si="79"/>
        <v>726</v>
      </c>
      <c r="L256" s="135">
        <f t="shared" si="80"/>
        <v>0.42879622344610541</v>
      </c>
      <c r="M256" s="134">
        <f t="shared" si="81"/>
        <v>44</v>
      </c>
      <c r="N256" s="134">
        <f t="shared" si="82"/>
        <v>7</v>
      </c>
      <c r="O256" s="134">
        <f t="shared" si="83"/>
        <v>37</v>
      </c>
      <c r="P256" s="135">
        <f t="shared" si="84"/>
        <v>0.15909090909090909</v>
      </c>
      <c r="Q256" s="134">
        <f t="shared" si="85"/>
        <v>58</v>
      </c>
      <c r="R256" s="134">
        <f t="shared" si="86"/>
        <v>10</v>
      </c>
      <c r="S256" s="134">
        <f t="shared" si="87"/>
        <v>48</v>
      </c>
      <c r="T256" s="135">
        <f t="shared" si="88"/>
        <v>0.17241379310344829</v>
      </c>
      <c r="U256" s="134">
        <f t="shared" si="89"/>
        <v>44</v>
      </c>
      <c r="V256" s="134">
        <f t="shared" si="90"/>
        <v>168</v>
      </c>
      <c r="W256" s="134">
        <f t="shared" si="91"/>
        <v>2</v>
      </c>
      <c r="X256" s="136">
        <f t="shared" si="92"/>
        <v>12</v>
      </c>
    </row>
    <row r="257" spans="1:41" x14ac:dyDescent="0.2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1"/>
      <c r="P257" s="112"/>
      <c r="Q257" s="1"/>
      <c r="R257" s="1"/>
      <c r="S257" s="1"/>
      <c r="T257" s="113"/>
    </row>
    <row r="258" spans="1:41" x14ac:dyDescent="0.2">
      <c r="A258" s="2"/>
      <c r="B258" s="2"/>
      <c r="C258" s="2"/>
      <c r="D258" s="2"/>
      <c r="H258" s="2"/>
      <c r="O258" s="1"/>
      <c r="P258" s="112"/>
      <c r="Q258" s="1"/>
      <c r="R258" s="1"/>
      <c r="S258" s="1"/>
      <c r="T258" s="113"/>
    </row>
    <row r="259" spans="1:41" ht="18.2" customHeight="1" x14ac:dyDescent="0.2">
      <c r="A259" s="271" t="s">
        <v>399</v>
      </c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O259" s="1"/>
      <c r="P259" s="112"/>
      <c r="Q259" s="1"/>
      <c r="R259" s="1"/>
      <c r="S259" s="1"/>
      <c r="T259" s="113"/>
    </row>
    <row r="260" spans="1:41" ht="14.65" customHeight="1" x14ac:dyDescent="0.2">
      <c r="A260" s="272" t="s">
        <v>400</v>
      </c>
      <c r="B260" s="272" t="s">
        <v>5</v>
      </c>
      <c r="C260" s="272" t="s">
        <v>6</v>
      </c>
      <c r="D260" s="272" t="s">
        <v>7</v>
      </c>
      <c r="E260" s="280" t="s">
        <v>8</v>
      </c>
      <c r="F260" s="280"/>
      <c r="G260" s="280"/>
      <c r="H260" s="280"/>
      <c r="I260" s="280"/>
      <c r="J260" s="280"/>
      <c r="K260" s="280"/>
      <c r="L260" s="280"/>
      <c r="O260" s="1"/>
      <c r="P260" s="112"/>
      <c r="Q260" s="1"/>
      <c r="R260" s="1"/>
      <c r="S260" s="1"/>
      <c r="T260" s="113"/>
    </row>
    <row r="261" spans="1:41" x14ac:dyDescent="0.2">
      <c r="A261" s="272"/>
      <c r="B261" s="272"/>
      <c r="C261" s="272"/>
      <c r="D261" s="272"/>
      <c r="E261" s="280"/>
      <c r="F261" s="280"/>
      <c r="G261" s="280"/>
      <c r="H261" s="280"/>
      <c r="I261" s="280"/>
      <c r="J261" s="280"/>
      <c r="K261" s="280"/>
      <c r="L261" s="280"/>
      <c r="O261" s="1"/>
      <c r="P261" s="112"/>
      <c r="Q261" s="1"/>
      <c r="R261" s="1"/>
      <c r="S261" s="1"/>
      <c r="T261" s="113"/>
    </row>
    <row r="262" spans="1:41" ht="14.65" customHeight="1" x14ac:dyDescent="0.2">
      <c r="A262" s="272"/>
      <c r="B262" s="272"/>
      <c r="C262" s="272"/>
      <c r="D262" s="272"/>
      <c r="E262" s="273" t="s">
        <v>13</v>
      </c>
      <c r="F262" s="273"/>
      <c r="G262" s="273"/>
      <c r="H262" s="273"/>
      <c r="I262" s="280" t="s">
        <v>14</v>
      </c>
      <c r="J262" s="280"/>
      <c r="K262" s="280"/>
      <c r="L262" s="280"/>
      <c r="O262" s="1"/>
      <c r="P262" s="112"/>
      <c r="Q262" s="1"/>
      <c r="R262" s="1"/>
      <c r="S262" s="1"/>
      <c r="T262" s="113"/>
    </row>
    <row r="263" spans="1:41" ht="22.5" x14ac:dyDescent="0.2">
      <c r="A263" s="272"/>
      <c r="B263" s="272"/>
      <c r="C263" s="272"/>
      <c r="D263" s="272"/>
      <c r="E263" s="114" t="s">
        <v>15</v>
      </c>
      <c r="F263" s="114" t="s">
        <v>16</v>
      </c>
      <c r="G263" s="114" t="s">
        <v>17</v>
      </c>
      <c r="H263" s="115" t="s">
        <v>18</v>
      </c>
      <c r="I263" s="114" t="s">
        <v>15</v>
      </c>
      <c r="J263" s="114" t="s">
        <v>16</v>
      </c>
      <c r="K263" s="114" t="s">
        <v>17</v>
      </c>
      <c r="L263" s="7" t="s">
        <v>18</v>
      </c>
      <c r="O263" s="1"/>
      <c r="P263" s="112"/>
      <c r="Q263" s="1"/>
      <c r="R263" s="1"/>
      <c r="S263" s="1"/>
      <c r="T263" s="113"/>
    </row>
    <row r="264" spans="1:41" ht="15.75" x14ac:dyDescent="0.2">
      <c r="A264" s="275" t="s">
        <v>402</v>
      </c>
      <c r="B264" s="275"/>
      <c r="C264" s="275"/>
      <c r="D264" s="275"/>
      <c r="E264" s="116">
        <f t="shared" ref="E264:E268" si="93">E252+M252</f>
        <v>542</v>
      </c>
      <c r="F264" s="117">
        <f t="shared" ref="F264:F268" si="94">F252+N252</f>
        <v>413</v>
      </c>
      <c r="G264" s="116">
        <f t="shared" ref="G264:G268" si="95">G252+O252</f>
        <v>129</v>
      </c>
      <c r="H264" s="118">
        <f t="shared" ref="H264:H268" si="96">F264/E264</f>
        <v>0.76199261992619927</v>
      </c>
      <c r="I264" s="116">
        <f t="shared" ref="I264:I268" si="97">I252+Q252</f>
        <v>737</v>
      </c>
      <c r="J264" s="117">
        <f t="shared" ref="J264:J268" si="98">J252+R252</f>
        <v>347</v>
      </c>
      <c r="K264" s="116">
        <f t="shared" ref="K264:K268" si="99">K252+S252</f>
        <v>390</v>
      </c>
      <c r="L264" s="137">
        <f t="shared" ref="L264:L268" si="100">J264/I264</f>
        <v>0.47082767978290369</v>
      </c>
      <c r="O264" s="1"/>
      <c r="P264" s="112"/>
      <c r="Q264" s="1"/>
      <c r="R264" s="1"/>
      <c r="S264" s="1"/>
      <c r="T264" s="113"/>
    </row>
    <row r="265" spans="1:41" ht="15.75" x14ac:dyDescent="0.2">
      <c r="A265" s="281" t="s">
        <v>403</v>
      </c>
      <c r="B265" s="281"/>
      <c r="C265" s="281"/>
      <c r="D265" s="281"/>
      <c r="E265" s="138">
        <f t="shared" si="93"/>
        <v>164</v>
      </c>
      <c r="F265" s="139">
        <f t="shared" si="94"/>
        <v>63</v>
      </c>
      <c r="G265" s="138">
        <f t="shared" si="95"/>
        <v>101</v>
      </c>
      <c r="H265" s="140">
        <f t="shared" si="96"/>
        <v>0.38414634146341464</v>
      </c>
      <c r="I265" s="138">
        <f t="shared" si="97"/>
        <v>182</v>
      </c>
      <c r="J265" s="139">
        <f t="shared" si="98"/>
        <v>69</v>
      </c>
      <c r="K265" s="138">
        <f t="shared" si="99"/>
        <v>113</v>
      </c>
      <c r="L265" s="141">
        <f t="shared" si="100"/>
        <v>0.37912087912087911</v>
      </c>
      <c r="O265" s="1"/>
      <c r="P265" s="112"/>
      <c r="Q265" s="1"/>
      <c r="R265" s="1"/>
      <c r="S265" s="1"/>
      <c r="T265" s="113"/>
    </row>
    <row r="266" spans="1:41" ht="15.75" x14ac:dyDescent="0.2">
      <c r="A266" s="277" t="s">
        <v>404</v>
      </c>
      <c r="B266" s="277"/>
      <c r="C266" s="277"/>
      <c r="D266" s="277"/>
      <c r="E266" s="125">
        <f t="shared" si="93"/>
        <v>159</v>
      </c>
      <c r="F266" s="126">
        <f t="shared" si="94"/>
        <v>52</v>
      </c>
      <c r="G266" s="125">
        <f t="shared" si="95"/>
        <v>107</v>
      </c>
      <c r="H266" s="127">
        <f t="shared" si="96"/>
        <v>0.32704402515723269</v>
      </c>
      <c r="I266" s="125">
        <f t="shared" si="97"/>
        <v>133</v>
      </c>
      <c r="J266" s="126">
        <f t="shared" si="98"/>
        <v>49</v>
      </c>
      <c r="K266" s="125">
        <f t="shared" si="99"/>
        <v>84</v>
      </c>
      <c r="L266" s="142">
        <f t="shared" si="100"/>
        <v>0.36842105263157893</v>
      </c>
      <c r="O266" s="1"/>
      <c r="P266" s="112"/>
      <c r="Q266" s="1"/>
      <c r="R266" s="1"/>
      <c r="S266" s="1"/>
      <c r="T266" s="113"/>
    </row>
    <row r="267" spans="1:41" ht="15.75" x14ac:dyDescent="0.2">
      <c r="A267" s="278" t="s">
        <v>405</v>
      </c>
      <c r="B267" s="278"/>
      <c r="C267" s="278"/>
      <c r="D267" s="278"/>
      <c r="E267" s="130">
        <f t="shared" si="93"/>
        <v>221</v>
      </c>
      <c r="F267" s="131">
        <f t="shared" si="94"/>
        <v>47</v>
      </c>
      <c r="G267" s="130">
        <f t="shared" si="95"/>
        <v>174</v>
      </c>
      <c r="H267" s="132">
        <f t="shared" si="96"/>
        <v>0.21266968325791855</v>
      </c>
      <c r="I267" s="130">
        <f t="shared" si="97"/>
        <v>277</v>
      </c>
      <c r="J267" s="131">
        <f t="shared" si="98"/>
        <v>90</v>
      </c>
      <c r="K267" s="130">
        <f t="shared" si="99"/>
        <v>187</v>
      </c>
      <c r="L267" s="143">
        <f t="shared" si="100"/>
        <v>0.32490974729241878</v>
      </c>
      <c r="O267" s="1"/>
      <c r="P267" s="112"/>
      <c r="Q267" s="1"/>
      <c r="R267" s="1"/>
      <c r="S267" s="1"/>
      <c r="T267" s="113"/>
    </row>
    <row r="268" spans="1:41" ht="15.75" x14ac:dyDescent="0.2">
      <c r="A268" s="282" t="s">
        <v>406</v>
      </c>
      <c r="B268" s="282"/>
      <c r="C268" s="282"/>
      <c r="D268" s="282"/>
      <c r="E268" s="144">
        <f t="shared" si="93"/>
        <v>1086</v>
      </c>
      <c r="F268" s="134">
        <f t="shared" si="94"/>
        <v>575</v>
      </c>
      <c r="G268" s="144">
        <f t="shared" si="95"/>
        <v>511</v>
      </c>
      <c r="H268" s="145">
        <f t="shared" si="96"/>
        <v>0.52946593001841624</v>
      </c>
      <c r="I268" s="144">
        <f t="shared" si="97"/>
        <v>1329</v>
      </c>
      <c r="J268" s="134">
        <f t="shared" si="98"/>
        <v>555</v>
      </c>
      <c r="K268" s="144">
        <f t="shared" si="99"/>
        <v>774</v>
      </c>
      <c r="L268" s="146">
        <f t="shared" si="100"/>
        <v>0.41760722347629797</v>
      </c>
      <c r="O268" s="1"/>
      <c r="P268" s="112"/>
      <c r="Q268" s="1"/>
      <c r="R268" s="1"/>
      <c r="S268" s="1"/>
      <c r="T268" s="113"/>
    </row>
    <row r="269" spans="1:41" x14ac:dyDescent="0.2">
      <c r="A269" s="2"/>
      <c r="B269" s="2"/>
      <c r="C269" s="2"/>
      <c r="D269" s="2"/>
      <c r="H269" s="2"/>
      <c r="O269" s="1"/>
      <c r="P269" s="112"/>
      <c r="Q269" s="1"/>
      <c r="R269" s="1"/>
      <c r="S269" s="1"/>
      <c r="T269" s="113"/>
    </row>
    <row r="270" spans="1:41" ht="14.65" customHeight="1" x14ac:dyDescent="0.2">
      <c r="A270" s="2"/>
      <c r="B270" s="2"/>
      <c r="C270" s="283" t="s">
        <v>407</v>
      </c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1:41" x14ac:dyDescent="0.2">
      <c r="A271" s="2"/>
      <c r="B271" s="2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x14ac:dyDescent="0.2">
      <c r="A272" s="2"/>
      <c r="B272" s="2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2"/>
      <c r="B273" s="2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ht="55.5" customHeight="1" x14ac:dyDescent="0.2">
      <c r="A274" s="2"/>
      <c r="B274" s="2"/>
      <c r="C274" s="147" t="s">
        <v>408</v>
      </c>
      <c r="D274" s="148" t="s">
        <v>409</v>
      </c>
      <c r="E274" s="149">
        <v>44104</v>
      </c>
      <c r="F274" s="149">
        <v>44105</v>
      </c>
      <c r="G274" s="149">
        <v>44106</v>
      </c>
      <c r="H274" s="149">
        <v>44107</v>
      </c>
      <c r="I274" s="149">
        <v>44108</v>
      </c>
      <c r="J274" s="149">
        <v>44109</v>
      </c>
      <c r="K274" s="149">
        <v>44110</v>
      </c>
      <c r="L274" s="149">
        <v>44111</v>
      </c>
      <c r="M274" s="149">
        <v>44112</v>
      </c>
      <c r="N274" s="149">
        <v>44113</v>
      </c>
      <c r="O274" s="149">
        <v>44114</v>
      </c>
      <c r="P274" s="149">
        <v>44115</v>
      </c>
      <c r="Q274" s="149">
        <v>44116</v>
      </c>
      <c r="R274" s="149">
        <v>44117</v>
      </c>
      <c r="S274" s="149">
        <v>44118</v>
      </c>
      <c r="T274" s="149">
        <v>44119</v>
      </c>
      <c r="U274" s="149">
        <v>44120</v>
      </c>
      <c r="V274" s="149">
        <v>44121</v>
      </c>
      <c r="W274" s="149">
        <v>44122</v>
      </c>
      <c r="X274" s="149">
        <v>44123</v>
      </c>
      <c r="Y274" s="149">
        <v>44124</v>
      </c>
      <c r="Z274" s="149">
        <v>44125</v>
      </c>
      <c r="AA274" s="149">
        <v>44126</v>
      </c>
      <c r="AB274"/>
      <c r="AC274"/>
      <c r="AD274"/>
      <c r="AE274"/>
      <c r="AF274"/>
      <c r="AG274"/>
      <c r="AH274"/>
      <c r="AI274"/>
      <c r="AJ274"/>
      <c r="AK274"/>
    </row>
    <row r="275" spans="1:41" x14ac:dyDescent="0.2">
      <c r="A275" s="2"/>
      <c r="B275" s="2"/>
      <c r="C275" s="284" t="s">
        <v>402</v>
      </c>
      <c r="D275" s="150" t="s">
        <v>410</v>
      </c>
      <c r="E275" s="151">
        <v>0.8</v>
      </c>
      <c r="F275" s="151">
        <v>0.8</v>
      </c>
      <c r="G275" s="151">
        <v>0.8</v>
      </c>
      <c r="H275" s="151">
        <v>0.79</v>
      </c>
      <c r="I275" s="151">
        <v>0.79</v>
      </c>
      <c r="J275" s="151">
        <v>0.78</v>
      </c>
      <c r="K275" s="151">
        <v>0.77</v>
      </c>
      <c r="L275" s="151">
        <v>0.76</v>
      </c>
      <c r="M275" s="151">
        <v>0.75</v>
      </c>
      <c r="N275" s="151">
        <v>0.74</v>
      </c>
      <c r="O275" s="151">
        <v>0.73</v>
      </c>
      <c r="P275" s="151">
        <v>0.73</v>
      </c>
      <c r="Q275" s="151">
        <v>0.72</v>
      </c>
      <c r="R275" s="151">
        <v>0.72</v>
      </c>
      <c r="S275" s="151">
        <v>0.72</v>
      </c>
      <c r="T275" s="151">
        <v>0.71</v>
      </c>
      <c r="U275" s="151">
        <v>0.72</v>
      </c>
      <c r="V275" s="151">
        <v>0.72</v>
      </c>
      <c r="W275" s="151">
        <v>0.73</v>
      </c>
      <c r="X275" s="151">
        <v>0.74</v>
      </c>
      <c r="Y275" s="151">
        <v>0.74</v>
      </c>
      <c r="Z275" s="151">
        <v>0.75</v>
      </c>
      <c r="AA275" s="151">
        <v>0.76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2"/>
      <c r="B276" s="2"/>
      <c r="C276" s="284"/>
      <c r="D276" s="152" t="s">
        <v>411</v>
      </c>
      <c r="E276" s="153">
        <v>0.48</v>
      </c>
      <c r="F276" s="153">
        <v>0.49</v>
      </c>
      <c r="G276" s="153">
        <v>0.49</v>
      </c>
      <c r="H276" s="153">
        <v>0.49</v>
      </c>
      <c r="I276" s="153">
        <v>0.48</v>
      </c>
      <c r="J276" s="153">
        <v>0.47</v>
      </c>
      <c r="K276" s="153">
        <v>0.47</v>
      </c>
      <c r="L276" s="153">
        <v>0.46</v>
      </c>
      <c r="M276" s="153">
        <v>0.46</v>
      </c>
      <c r="N276" s="153">
        <v>0.46</v>
      </c>
      <c r="O276" s="153">
        <v>0.46</v>
      </c>
      <c r="P276" s="153">
        <v>0.46</v>
      </c>
      <c r="Q276" s="153">
        <v>0.46</v>
      </c>
      <c r="R276" s="153">
        <v>0.45</v>
      </c>
      <c r="S276" s="153">
        <v>0.45</v>
      </c>
      <c r="T276" s="153">
        <v>0.46</v>
      </c>
      <c r="U276" s="153">
        <v>0.46</v>
      </c>
      <c r="V276" s="153">
        <v>0.47</v>
      </c>
      <c r="W276" s="153">
        <v>0.47</v>
      </c>
      <c r="X276" s="153">
        <v>0.48</v>
      </c>
      <c r="Y276" s="153">
        <v>0.48</v>
      </c>
      <c r="Z276" s="153">
        <v>0.48</v>
      </c>
      <c r="AA276" s="153">
        <v>0.47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2"/>
      <c r="B277" s="2"/>
      <c r="C277" s="284"/>
      <c r="D277" s="152" t="s">
        <v>412</v>
      </c>
      <c r="E277" s="153">
        <v>0.59</v>
      </c>
      <c r="F277" s="153">
        <v>0.60000000000000009</v>
      </c>
      <c r="G277" s="153">
        <v>0.63</v>
      </c>
      <c r="H277" s="153">
        <v>0.64</v>
      </c>
      <c r="I277" s="153">
        <v>0.66</v>
      </c>
      <c r="J277" s="153">
        <v>0.63</v>
      </c>
      <c r="K277" s="153">
        <v>0.65</v>
      </c>
      <c r="L277" s="153">
        <v>0.63</v>
      </c>
      <c r="M277" s="153">
        <v>0.61</v>
      </c>
      <c r="N277" s="153">
        <v>0.57000000000000006</v>
      </c>
      <c r="O277" s="153">
        <v>0.54</v>
      </c>
      <c r="P277" s="153">
        <v>0.46</v>
      </c>
      <c r="Q277" s="153">
        <v>0.45</v>
      </c>
      <c r="R277" s="153">
        <v>0.44</v>
      </c>
      <c r="S277" s="153">
        <v>0.43</v>
      </c>
      <c r="T277" s="153">
        <v>0.41</v>
      </c>
      <c r="U277" s="153">
        <v>0.39</v>
      </c>
      <c r="V277" s="153">
        <v>0.38</v>
      </c>
      <c r="W277" s="153">
        <v>0.41</v>
      </c>
      <c r="X277" s="153">
        <v>0.42</v>
      </c>
      <c r="Y277" s="153">
        <v>0.42</v>
      </c>
      <c r="Z277" s="153">
        <v>0.42</v>
      </c>
      <c r="AA277" s="153">
        <v>0.43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2"/>
      <c r="B278" s="2"/>
      <c r="C278" s="284"/>
      <c r="D278" s="154" t="s">
        <v>413</v>
      </c>
      <c r="E278" s="155">
        <v>0.36</v>
      </c>
      <c r="F278" s="155">
        <v>0.37</v>
      </c>
      <c r="G278" s="155">
        <v>0.4</v>
      </c>
      <c r="H278" s="155">
        <v>0.4</v>
      </c>
      <c r="I278" s="155">
        <v>0.4</v>
      </c>
      <c r="J278" s="155">
        <v>0.38</v>
      </c>
      <c r="K278" s="155">
        <v>0.4</v>
      </c>
      <c r="L278" s="155">
        <v>0.42</v>
      </c>
      <c r="M278" s="155">
        <v>0.44</v>
      </c>
      <c r="N278" s="155">
        <v>0.44</v>
      </c>
      <c r="O278" s="155">
        <v>0.4</v>
      </c>
      <c r="P278" s="155">
        <v>0.42</v>
      </c>
      <c r="Q278" s="155">
        <v>0.45</v>
      </c>
      <c r="R278" s="155">
        <v>0.44</v>
      </c>
      <c r="S278" s="155">
        <v>0.42</v>
      </c>
      <c r="T278" s="155">
        <v>0.4</v>
      </c>
      <c r="U278" s="155">
        <v>0.42</v>
      </c>
      <c r="V278" s="155">
        <v>0.47</v>
      </c>
      <c r="W278" s="155">
        <v>0.46</v>
      </c>
      <c r="X278" s="155">
        <v>0.44</v>
      </c>
      <c r="Y278" s="155">
        <v>0.42</v>
      </c>
      <c r="Z278" s="155">
        <v>0.42</v>
      </c>
      <c r="AA278" s="155">
        <v>0.43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5" t="s">
        <v>403</v>
      </c>
      <c r="D279" s="156" t="s">
        <v>410</v>
      </c>
      <c r="E279" s="157">
        <v>0.61</v>
      </c>
      <c r="F279" s="157">
        <v>0.61</v>
      </c>
      <c r="G279" s="157">
        <v>0.60000000000000009</v>
      </c>
      <c r="H279" s="157">
        <v>0.60000000000000009</v>
      </c>
      <c r="I279" s="157">
        <v>0.59</v>
      </c>
      <c r="J279" s="157">
        <v>0.59</v>
      </c>
      <c r="K279" s="157">
        <v>0.57999999999999996</v>
      </c>
      <c r="L279" s="157">
        <v>0.57999999999999996</v>
      </c>
      <c r="M279" s="157">
        <v>0.57999999999999996</v>
      </c>
      <c r="N279" s="157">
        <v>0.57000000000000006</v>
      </c>
      <c r="O279" s="157">
        <v>0.57999999999999996</v>
      </c>
      <c r="P279" s="157">
        <v>0.57000000000000006</v>
      </c>
      <c r="Q279" s="157">
        <v>0.57000000000000006</v>
      </c>
      <c r="R279" s="157">
        <v>0.57000000000000006</v>
      </c>
      <c r="S279" s="157">
        <v>0.56000000000000005</v>
      </c>
      <c r="T279" s="157">
        <v>0.55000000000000004</v>
      </c>
      <c r="U279" s="157">
        <v>0.54</v>
      </c>
      <c r="V279" s="157">
        <v>0.53</v>
      </c>
      <c r="W279" s="157">
        <v>0.51</v>
      </c>
      <c r="X279" s="157">
        <v>0.5</v>
      </c>
      <c r="Y279" s="157">
        <v>0.48</v>
      </c>
      <c r="Z279" s="157">
        <v>0.47</v>
      </c>
      <c r="AA279" s="157">
        <v>0.45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5"/>
      <c r="D280" s="156" t="s">
        <v>411</v>
      </c>
      <c r="E280" s="157">
        <v>0.5</v>
      </c>
      <c r="F280" s="157">
        <v>0.5</v>
      </c>
      <c r="G280" s="157">
        <v>0.5</v>
      </c>
      <c r="H280" s="157">
        <v>0.5</v>
      </c>
      <c r="I280" s="157">
        <v>0.5</v>
      </c>
      <c r="J280" s="157">
        <v>0.49</v>
      </c>
      <c r="K280" s="157">
        <v>0.49</v>
      </c>
      <c r="L280" s="157">
        <v>0.49</v>
      </c>
      <c r="M280" s="157">
        <v>0.47</v>
      </c>
      <c r="N280" s="157">
        <v>0.46</v>
      </c>
      <c r="O280" s="157">
        <v>0.43</v>
      </c>
      <c r="P280" s="157">
        <v>0.42</v>
      </c>
      <c r="Q280" s="157">
        <v>0.41</v>
      </c>
      <c r="R280" s="157">
        <v>0.41</v>
      </c>
      <c r="S280" s="157">
        <v>0.4</v>
      </c>
      <c r="T280" s="157">
        <v>0.4</v>
      </c>
      <c r="U280" s="157">
        <v>0.4</v>
      </c>
      <c r="V280" s="157">
        <v>0</v>
      </c>
      <c r="W280" s="157">
        <v>0.4</v>
      </c>
      <c r="X280" s="157">
        <v>0.4</v>
      </c>
      <c r="Y280" s="157">
        <v>0.41</v>
      </c>
      <c r="Z280" s="157">
        <v>0.41</v>
      </c>
      <c r="AA280" s="157">
        <v>0.41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5"/>
      <c r="D281" s="156" t="s">
        <v>412</v>
      </c>
      <c r="E281" s="157">
        <v>0.5</v>
      </c>
      <c r="F281" s="157">
        <v>0.5</v>
      </c>
      <c r="G281" s="157">
        <v>0.5</v>
      </c>
      <c r="H281" s="157">
        <v>0.5</v>
      </c>
      <c r="I281" s="157">
        <v>0.5</v>
      </c>
      <c r="J281" s="157">
        <v>0.5</v>
      </c>
      <c r="K281" s="157">
        <v>0.43</v>
      </c>
      <c r="L281" s="157">
        <v>0.36</v>
      </c>
      <c r="M281" s="157">
        <v>0.36</v>
      </c>
      <c r="N281" s="157">
        <v>0.36</v>
      </c>
      <c r="O281" s="157">
        <v>0.36</v>
      </c>
      <c r="P281" s="157">
        <v>0.36</v>
      </c>
      <c r="Q281" s="157">
        <v>0.36</v>
      </c>
      <c r="R281" s="157">
        <v>0.43</v>
      </c>
      <c r="S281" s="157">
        <v>0.5</v>
      </c>
      <c r="T281" s="157">
        <v>0.5</v>
      </c>
      <c r="U281" s="157">
        <v>0.5</v>
      </c>
      <c r="V281" s="157">
        <v>0.5</v>
      </c>
      <c r="W281" s="157">
        <v>0.43</v>
      </c>
      <c r="X281" s="157">
        <v>0.36</v>
      </c>
      <c r="Y281" s="157">
        <v>0.28999999999999998</v>
      </c>
      <c r="Z281" s="157">
        <v>0.21</v>
      </c>
      <c r="AA281" s="157">
        <v>0.14000000000000001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5"/>
      <c r="D282" s="156" t="s">
        <v>413</v>
      </c>
      <c r="E282" s="157">
        <v>0.28999999999999998</v>
      </c>
      <c r="F282" s="157">
        <v>0.24</v>
      </c>
      <c r="G282" s="157">
        <v>0.14000000000000001</v>
      </c>
      <c r="H282" s="157">
        <v>0.05</v>
      </c>
      <c r="I282" s="157">
        <v>0</v>
      </c>
      <c r="J282" s="157">
        <v>0</v>
      </c>
      <c r="K282" s="157">
        <v>0</v>
      </c>
      <c r="L282" s="157">
        <v>0</v>
      </c>
      <c r="M282" s="157">
        <v>0</v>
      </c>
      <c r="N282" s="157">
        <v>0</v>
      </c>
      <c r="O282" s="157">
        <v>0</v>
      </c>
      <c r="P282" s="157">
        <v>0</v>
      </c>
      <c r="Q282" s="157">
        <v>0</v>
      </c>
      <c r="R282" s="157">
        <v>0</v>
      </c>
      <c r="S282" s="157">
        <v>0</v>
      </c>
      <c r="T282" s="157">
        <v>0</v>
      </c>
      <c r="U282" s="157">
        <v>0</v>
      </c>
      <c r="V282" s="157">
        <v>0</v>
      </c>
      <c r="W282" s="157">
        <v>0</v>
      </c>
      <c r="X282" s="157">
        <v>0</v>
      </c>
      <c r="Y282" s="157">
        <v>0</v>
      </c>
      <c r="Z282" s="157">
        <v>0</v>
      </c>
      <c r="AA282" s="157">
        <v>0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6" t="s">
        <v>404</v>
      </c>
      <c r="D283" s="158" t="s">
        <v>410</v>
      </c>
      <c r="E283" s="159">
        <v>0.5</v>
      </c>
      <c r="F283" s="159">
        <v>0.5</v>
      </c>
      <c r="G283" s="159">
        <v>0.49</v>
      </c>
      <c r="H283" s="159">
        <v>0.49</v>
      </c>
      <c r="I283" s="159">
        <v>0.48</v>
      </c>
      <c r="J283" s="159">
        <v>0.48</v>
      </c>
      <c r="K283" s="159">
        <v>0.46</v>
      </c>
      <c r="L283" s="159">
        <v>0.46</v>
      </c>
      <c r="M283" s="159">
        <v>0.45</v>
      </c>
      <c r="N283" s="159">
        <v>0.45</v>
      </c>
      <c r="O283" s="159">
        <v>0.45</v>
      </c>
      <c r="P283" s="159">
        <v>0.45</v>
      </c>
      <c r="Q283" s="159">
        <v>0.45</v>
      </c>
      <c r="R283" s="159">
        <v>0.46</v>
      </c>
      <c r="S283" s="159">
        <v>0.46</v>
      </c>
      <c r="T283" s="159">
        <v>0.47</v>
      </c>
      <c r="U283" s="159">
        <v>0.47</v>
      </c>
      <c r="V283" s="159">
        <v>0.46</v>
      </c>
      <c r="W283" s="159">
        <v>0.44</v>
      </c>
      <c r="X283" s="159">
        <v>0.44</v>
      </c>
      <c r="Y283" s="159">
        <v>0.43</v>
      </c>
      <c r="Z283" s="159">
        <v>0.42</v>
      </c>
      <c r="AA283" s="159">
        <v>0.41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6"/>
      <c r="D284" s="160" t="s">
        <v>411</v>
      </c>
      <c r="E284" s="161">
        <v>0.2</v>
      </c>
      <c r="F284" s="161">
        <v>0.24</v>
      </c>
      <c r="G284" s="161">
        <v>0.28000000000000003</v>
      </c>
      <c r="H284" s="161">
        <v>0.32</v>
      </c>
      <c r="I284" s="161">
        <v>0.36</v>
      </c>
      <c r="J284" s="161">
        <v>0.4</v>
      </c>
      <c r="K284" s="161">
        <v>0.45</v>
      </c>
      <c r="L284" s="161">
        <v>0.5</v>
      </c>
      <c r="M284" s="161">
        <v>0.5</v>
      </c>
      <c r="N284" s="161">
        <v>0.52</v>
      </c>
      <c r="O284" s="161">
        <v>0.52</v>
      </c>
      <c r="P284" s="161">
        <v>0.52</v>
      </c>
      <c r="Q284" s="161">
        <v>0.53</v>
      </c>
      <c r="R284" s="161">
        <v>0.52</v>
      </c>
      <c r="S284" s="161">
        <v>0.52</v>
      </c>
      <c r="T284" s="161">
        <v>0.52</v>
      </c>
      <c r="U284" s="161">
        <v>0.52</v>
      </c>
      <c r="V284" s="161">
        <v>0.52</v>
      </c>
      <c r="W284" s="161">
        <v>0.51</v>
      </c>
      <c r="X284" s="161">
        <v>0.49</v>
      </c>
      <c r="Y284" s="161">
        <v>0.47</v>
      </c>
      <c r="Z284" s="161">
        <v>0.45</v>
      </c>
      <c r="AA284" s="161">
        <v>0.44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6"/>
      <c r="D285" s="160" t="s">
        <v>412</v>
      </c>
      <c r="E285" s="161">
        <v>0.14000000000000001</v>
      </c>
      <c r="F285" s="161">
        <v>0.08</v>
      </c>
      <c r="G285" s="161">
        <v>0.1</v>
      </c>
      <c r="H285" s="161">
        <v>0.12</v>
      </c>
      <c r="I285" s="161">
        <v>0.13</v>
      </c>
      <c r="J285" s="161">
        <v>0.14000000000000001</v>
      </c>
      <c r="K285" s="161">
        <v>0.13</v>
      </c>
      <c r="L285" s="161">
        <v>0.12</v>
      </c>
      <c r="M285" s="161">
        <v>0.09</v>
      </c>
      <c r="N285" s="161">
        <v>0.06</v>
      </c>
      <c r="O285" s="161">
        <v>0.05</v>
      </c>
      <c r="P285" s="161">
        <v>0.04</v>
      </c>
      <c r="Q285" s="161">
        <v>0.03</v>
      </c>
      <c r="R285" s="161">
        <v>0.03</v>
      </c>
      <c r="S285" s="161">
        <v>0.03</v>
      </c>
      <c r="T285" s="161">
        <v>0.04</v>
      </c>
      <c r="U285" s="161">
        <v>0.06</v>
      </c>
      <c r="V285" s="161">
        <v>0.08</v>
      </c>
      <c r="W285" s="161">
        <v>0.09</v>
      </c>
      <c r="X285" s="161">
        <v>0.09</v>
      </c>
      <c r="Y285" s="161">
        <v>0.08</v>
      </c>
      <c r="Z285" s="161">
        <v>0.06</v>
      </c>
      <c r="AA285" s="161">
        <v>0.05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6"/>
      <c r="D286" s="162" t="s">
        <v>413</v>
      </c>
      <c r="E286" s="163">
        <v>0.08</v>
      </c>
      <c r="F286" s="163">
        <v>0.08</v>
      </c>
      <c r="G286" s="163">
        <v>0.08</v>
      </c>
      <c r="H286" s="163">
        <v>0.08</v>
      </c>
      <c r="I286" s="163">
        <v>0.09</v>
      </c>
      <c r="J286" s="163">
        <v>0.1</v>
      </c>
      <c r="K286" s="163">
        <v>0.1</v>
      </c>
      <c r="L286" s="163">
        <v>0.1</v>
      </c>
      <c r="M286" s="163">
        <v>0.45</v>
      </c>
      <c r="N286" s="163">
        <v>0.1</v>
      </c>
      <c r="O286" s="163">
        <v>0.09</v>
      </c>
      <c r="P286" s="163">
        <v>0.08</v>
      </c>
      <c r="Q286" s="163">
        <v>0.06</v>
      </c>
      <c r="R286" s="163">
        <v>0.05</v>
      </c>
      <c r="S286" s="163">
        <v>0.05</v>
      </c>
      <c r="T286" s="163">
        <v>0.04</v>
      </c>
      <c r="U286" s="163">
        <v>0.04</v>
      </c>
      <c r="V286" s="163">
        <v>0.04</v>
      </c>
      <c r="W286" s="163">
        <v>0.05</v>
      </c>
      <c r="X286" s="163">
        <v>0.06</v>
      </c>
      <c r="Y286" s="163">
        <v>0.05</v>
      </c>
      <c r="Z286" s="163">
        <v>0.04</v>
      </c>
      <c r="AA286" s="163">
        <v>0.04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7" t="s">
        <v>405</v>
      </c>
      <c r="D287" s="164" t="s">
        <v>410</v>
      </c>
      <c r="E287" s="165">
        <v>0.53</v>
      </c>
      <c r="F287" s="165">
        <v>0.53</v>
      </c>
      <c r="G287" s="165">
        <v>0.52</v>
      </c>
      <c r="H287" s="165">
        <v>0.5</v>
      </c>
      <c r="I287" s="165">
        <v>0.49</v>
      </c>
      <c r="J287" s="165">
        <v>0.48</v>
      </c>
      <c r="K287" s="165">
        <v>0.47</v>
      </c>
      <c r="L287" s="165">
        <v>0.47</v>
      </c>
      <c r="M287" s="165">
        <v>0.45</v>
      </c>
      <c r="N287" s="165">
        <v>0.44</v>
      </c>
      <c r="O287" s="165">
        <v>0.43</v>
      </c>
      <c r="P287" s="165">
        <v>0.43</v>
      </c>
      <c r="Q287" s="165">
        <v>0.42</v>
      </c>
      <c r="R287" s="165">
        <v>0.42</v>
      </c>
      <c r="S287" s="165">
        <v>0.4</v>
      </c>
      <c r="T287" s="165">
        <v>0.4</v>
      </c>
      <c r="U287" s="165">
        <v>0.39</v>
      </c>
      <c r="V287" s="165">
        <v>0.37</v>
      </c>
      <c r="W287" s="165">
        <v>0.36</v>
      </c>
      <c r="X287" s="165">
        <v>0.34</v>
      </c>
      <c r="Y287" s="165">
        <v>0.33</v>
      </c>
      <c r="Z287" s="165">
        <v>0.31</v>
      </c>
      <c r="AA287" s="165">
        <v>0.28999999999999998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7"/>
      <c r="D288" s="164" t="s">
        <v>411</v>
      </c>
      <c r="E288" s="165">
        <v>0.41</v>
      </c>
      <c r="F288" s="165">
        <v>0.42</v>
      </c>
      <c r="G288" s="165">
        <v>0.41</v>
      </c>
      <c r="H288" s="165">
        <v>0.41</v>
      </c>
      <c r="I288" s="165">
        <v>0.43</v>
      </c>
      <c r="J288" s="165">
        <v>0.44</v>
      </c>
      <c r="K288" s="165">
        <v>0.44</v>
      </c>
      <c r="L288" s="165">
        <v>0.44</v>
      </c>
      <c r="M288" s="165">
        <v>0.44</v>
      </c>
      <c r="N288" s="165">
        <v>0.44</v>
      </c>
      <c r="O288" s="165">
        <v>0.41</v>
      </c>
      <c r="P288" s="165">
        <v>0.39</v>
      </c>
      <c r="Q288" s="165">
        <v>0.37</v>
      </c>
      <c r="R288" s="165">
        <v>0.35</v>
      </c>
      <c r="S288" s="165">
        <v>0.32</v>
      </c>
      <c r="T288" s="165">
        <v>0.31</v>
      </c>
      <c r="U288" s="165">
        <v>0.3</v>
      </c>
      <c r="V288" s="165">
        <v>0.3</v>
      </c>
      <c r="W288" s="165">
        <v>0.31</v>
      </c>
      <c r="X288" s="165">
        <v>0.31</v>
      </c>
      <c r="Y288" s="165">
        <v>0.31</v>
      </c>
      <c r="Z288" s="165">
        <v>0.32</v>
      </c>
      <c r="AA288" s="165">
        <v>0.32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7"/>
      <c r="D289" s="164" t="s">
        <v>412</v>
      </c>
      <c r="E289" s="165">
        <v>0.11</v>
      </c>
      <c r="F289" s="165">
        <v>0.12</v>
      </c>
      <c r="G289" s="165">
        <v>0.12</v>
      </c>
      <c r="H289" s="165">
        <v>0.13</v>
      </c>
      <c r="I289" s="165">
        <v>0.12</v>
      </c>
      <c r="J289" s="165">
        <v>0.12</v>
      </c>
      <c r="K289" s="165">
        <v>0.14000000000000001</v>
      </c>
      <c r="L289" s="165">
        <v>0.14000000000000001</v>
      </c>
      <c r="M289" s="165">
        <v>0.14000000000000001</v>
      </c>
      <c r="N289" s="165">
        <v>0.13</v>
      </c>
      <c r="O289" s="165">
        <v>0.11</v>
      </c>
      <c r="P289" s="165">
        <v>0.11</v>
      </c>
      <c r="Q289" s="165">
        <v>0.1</v>
      </c>
      <c r="R289" s="165">
        <v>0.09</v>
      </c>
      <c r="S289" s="165">
        <v>7.0000000000000007E-2</v>
      </c>
      <c r="T289" s="165">
        <v>0.06</v>
      </c>
      <c r="U289" s="165">
        <v>0.06</v>
      </c>
      <c r="V289" s="165">
        <v>7.0000000000000007E-2</v>
      </c>
      <c r="W289" s="165">
        <v>7.0000000000000007E-2</v>
      </c>
      <c r="X289" s="165">
        <v>0.06</v>
      </c>
      <c r="Y289" s="165">
        <v>0.05</v>
      </c>
      <c r="Z289" s="165">
        <v>0.04</v>
      </c>
      <c r="AA289" s="165">
        <v>0.03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7"/>
      <c r="D290" s="164" t="s">
        <v>413</v>
      </c>
      <c r="E290" s="165">
        <v>0.05</v>
      </c>
      <c r="F290" s="165">
        <v>0.05</v>
      </c>
      <c r="G290" s="165">
        <v>0.08</v>
      </c>
      <c r="H290" s="165">
        <v>0.1</v>
      </c>
      <c r="I290" s="165">
        <v>0.13</v>
      </c>
      <c r="J290" s="165">
        <v>0.16</v>
      </c>
      <c r="K290" s="165">
        <v>0.19</v>
      </c>
      <c r="L290" s="165">
        <v>0.21</v>
      </c>
      <c r="M290" s="165">
        <v>0.22</v>
      </c>
      <c r="N290" s="165">
        <v>0.22</v>
      </c>
      <c r="O290" s="165">
        <v>0.2</v>
      </c>
      <c r="P290" s="165">
        <v>0.17</v>
      </c>
      <c r="Q290" s="165">
        <v>0.14000000000000001</v>
      </c>
      <c r="R290" s="165">
        <v>0.1</v>
      </c>
      <c r="S290" s="165">
        <v>0.06</v>
      </c>
      <c r="T290" s="165">
        <v>0.03</v>
      </c>
      <c r="U290" s="165">
        <v>0</v>
      </c>
      <c r="V290" s="165">
        <v>0</v>
      </c>
      <c r="W290" s="165">
        <v>0</v>
      </c>
      <c r="X290" s="165">
        <v>0</v>
      </c>
      <c r="Y290" s="165">
        <v>0</v>
      </c>
      <c r="Z290" s="165">
        <v>0</v>
      </c>
      <c r="AA290" s="165">
        <v>0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8" t="s">
        <v>414</v>
      </c>
      <c r="D291" s="166" t="s">
        <v>410</v>
      </c>
      <c r="E291" s="167">
        <v>0.68</v>
      </c>
      <c r="F291" s="167">
        <v>0.68</v>
      </c>
      <c r="G291" s="167">
        <v>0.67</v>
      </c>
      <c r="H291" s="167">
        <v>0.67</v>
      </c>
      <c r="I291" s="167">
        <v>0.66</v>
      </c>
      <c r="J291" s="167">
        <v>0.65</v>
      </c>
      <c r="K291" s="167">
        <v>0.64</v>
      </c>
      <c r="L291" s="167">
        <v>0.64</v>
      </c>
      <c r="M291" s="167">
        <v>0.63</v>
      </c>
      <c r="N291" s="167">
        <v>0.62</v>
      </c>
      <c r="O291" s="167">
        <v>0.61</v>
      </c>
      <c r="P291" s="167">
        <v>0.61</v>
      </c>
      <c r="Q291" s="245">
        <v>0.61</v>
      </c>
      <c r="R291" s="245">
        <v>0.61</v>
      </c>
      <c r="S291" s="245">
        <v>0.60000000000000009</v>
      </c>
      <c r="T291" s="245">
        <v>0.59</v>
      </c>
      <c r="U291" s="245">
        <v>0.59</v>
      </c>
      <c r="V291" s="245">
        <v>0.59</v>
      </c>
      <c r="W291" s="245">
        <v>0.57999999999999996</v>
      </c>
      <c r="X291" s="245">
        <v>0.57999999999999996</v>
      </c>
      <c r="Y291" s="245">
        <v>0.57999999999999996</v>
      </c>
      <c r="Z291" s="245">
        <v>0.57999999999999996</v>
      </c>
      <c r="AA291" s="245">
        <v>0.56999999999999995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8"/>
      <c r="D292" s="168" t="s">
        <v>413</v>
      </c>
      <c r="E292" s="169">
        <v>0.42</v>
      </c>
      <c r="F292" s="169">
        <v>0.43</v>
      </c>
      <c r="G292" s="169">
        <v>0.44</v>
      </c>
      <c r="H292" s="169">
        <v>0.44</v>
      </c>
      <c r="I292" s="169">
        <v>0.45</v>
      </c>
      <c r="J292" s="169">
        <v>0.45</v>
      </c>
      <c r="K292" s="169">
        <v>0.46</v>
      </c>
      <c r="L292" s="169">
        <v>0.47</v>
      </c>
      <c r="M292" s="169">
        <v>0.46</v>
      </c>
      <c r="N292" s="169">
        <v>0.46</v>
      </c>
      <c r="O292" s="169">
        <v>0.45</v>
      </c>
      <c r="P292" s="169">
        <v>0.45</v>
      </c>
      <c r="Q292" s="169">
        <v>0.44</v>
      </c>
      <c r="R292" s="169">
        <v>0.43</v>
      </c>
      <c r="S292" s="169">
        <v>0.42</v>
      </c>
      <c r="T292" s="169">
        <v>0.42</v>
      </c>
      <c r="U292" s="169">
        <v>0.42</v>
      </c>
      <c r="V292" s="169">
        <v>0.43</v>
      </c>
      <c r="W292" s="169">
        <v>0.43</v>
      </c>
      <c r="X292" s="169">
        <v>0.43</v>
      </c>
      <c r="Y292" s="169">
        <v>0.43</v>
      </c>
      <c r="Z292" s="169">
        <v>0.43</v>
      </c>
      <c r="AA292" s="169">
        <v>0.43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8"/>
      <c r="D293" s="168" t="s">
        <v>412</v>
      </c>
      <c r="E293" s="169">
        <v>0.31</v>
      </c>
      <c r="F293" s="169">
        <v>0.30000000000000004</v>
      </c>
      <c r="G293" s="169">
        <v>0.32</v>
      </c>
      <c r="H293" s="169">
        <v>0.33</v>
      </c>
      <c r="I293" s="169">
        <v>0.34</v>
      </c>
      <c r="J293" s="169">
        <v>0.33</v>
      </c>
      <c r="K293" s="169">
        <v>0.34</v>
      </c>
      <c r="L293" s="169">
        <v>0.32</v>
      </c>
      <c r="M293" s="169">
        <v>0.31</v>
      </c>
      <c r="N293" s="169">
        <v>0.28999999999999998</v>
      </c>
      <c r="O293" s="169">
        <v>0.27</v>
      </c>
      <c r="P293" s="169">
        <v>0.24</v>
      </c>
      <c r="Q293" s="169">
        <v>0.22</v>
      </c>
      <c r="R293" s="169">
        <v>0.22</v>
      </c>
      <c r="S293" s="169">
        <v>0.21</v>
      </c>
      <c r="T293" s="169">
        <v>0.2</v>
      </c>
      <c r="U293" s="169">
        <v>0.2</v>
      </c>
      <c r="V293" s="169">
        <v>0.2</v>
      </c>
      <c r="W293" s="169">
        <v>0.21</v>
      </c>
      <c r="X293" s="169">
        <v>0.21</v>
      </c>
      <c r="Y293" s="169">
        <v>0.2</v>
      </c>
      <c r="Z293" s="169">
        <v>0.19</v>
      </c>
      <c r="AA293" s="169">
        <v>0.19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8"/>
      <c r="D294" s="170" t="s">
        <v>413</v>
      </c>
      <c r="E294" s="171">
        <v>0.19</v>
      </c>
      <c r="F294" s="171">
        <v>0.19</v>
      </c>
      <c r="G294" s="171">
        <v>0.2</v>
      </c>
      <c r="H294" s="171">
        <v>0.2</v>
      </c>
      <c r="I294" s="171">
        <v>0.21</v>
      </c>
      <c r="J294" s="171">
        <v>0.21</v>
      </c>
      <c r="K294" s="171">
        <v>0.23</v>
      </c>
      <c r="L294" s="171">
        <v>0.24</v>
      </c>
      <c r="M294" s="171">
        <v>0.25</v>
      </c>
      <c r="N294" s="171">
        <v>0.25</v>
      </c>
      <c r="O294" s="171">
        <v>0.23</v>
      </c>
      <c r="P294" s="171">
        <v>0.23</v>
      </c>
      <c r="Q294" s="171">
        <v>0.22</v>
      </c>
      <c r="R294" s="171">
        <v>0.21</v>
      </c>
      <c r="S294" s="171">
        <v>0.19</v>
      </c>
      <c r="T294" s="171">
        <v>0.17</v>
      </c>
      <c r="U294" s="171">
        <v>0.17</v>
      </c>
      <c r="V294" s="171">
        <v>0.19</v>
      </c>
      <c r="W294" s="171">
        <v>0.19</v>
      </c>
      <c r="X294" s="171">
        <v>0.18</v>
      </c>
      <c r="Y294" s="171">
        <v>0.18</v>
      </c>
      <c r="Z294" s="171">
        <v>0.17</v>
      </c>
      <c r="AA294" s="171">
        <v>0.18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9" t="s">
        <v>415</v>
      </c>
      <c r="D295" s="289"/>
      <c r="E295"/>
      <c r="F295"/>
      <c r="H295" s="2"/>
    </row>
    <row r="296" spans="1:37" x14ac:dyDescent="0.2">
      <c r="A296" s="2"/>
      <c r="B296" s="2"/>
      <c r="C296" s="172" t="s">
        <v>416</v>
      </c>
      <c r="D296"/>
      <c r="E296"/>
      <c r="F296"/>
      <c r="H296" s="2"/>
    </row>
    <row r="297" spans="1:37" x14ac:dyDescent="0.2">
      <c r="A297" s="2"/>
      <c r="B297" s="2"/>
      <c r="C297" s="2"/>
      <c r="D297" s="2"/>
      <c r="H297" s="2"/>
      <c r="O297" s="1"/>
      <c r="P297" s="112"/>
      <c r="Q297" s="1"/>
      <c r="R297" s="1"/>
      <c r="S297" s="1"/>
      <c r="T297" s="113"/>
    </row>
    <row r="298" spans="1:37" s="175" customFormat="1" ht="11.25" x14ac:dyDescent="0.2">
      <c r="A298" s="173"/>
      <c r="B298" s="173"/>
      <c r="C298" s="173"/>
      <c r="D298" s="173"/>
      <c r="E298" s="2"/>
      <c r="F298" s="2"/>
      <c r="G298" s="2"/>
      <c r="H298" s="3"/>
      <c r="I298" s="2"/>
      <c r="J298" s="2"/>
      <c r="K298" s="2"/>
      <c r="L298" s="2"/>
      <c r="M298" s="2"/>
      <c r="N298" s="2"/>
      <c r="O298" s="2"/>
      <c r="P298" s="3"/>
      <c r="Q298" s="2"/>
      <c r="R298" s="2"/>
      <c r="S298" s="2"/>
      <c r="T298" s="4"/>
      <c r="U298" s="174"/>
      <c r="V298" s="5"/>
      <c r="W298" s="174"/>
      <c r="X298" s="174"/>
    </row>
    <row r="299" spans="1:37" s="175" customFormat="1" ht="21.95" customHeight="1" x14ac:dyDescent="0.2">
      <c r="A299" s="173"/>
      <c r="B299" s="173"/>
      <c r="C299" s="173"/>
      <c r="D299" s="176" t="s">
        <v>417</v>
      </c>
      <c r="E299" s="177" t="s">
        <v>15</v>
      </c>
      <c r="F299" s="177" t="s">
        <v>16</v>
      </c>
      <c r="G299" s="177" t="s">
        <v>17</v>
      </c>
      <c r="H299" s="290" t="s">
        <v>18</v>
      </c>
      <c r="I299" s="290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4"/>
      <c r="U299" s="174"/>
      <c r="V299" s="5"/>
      <c r="W299" s="174"/>
      <c r="X299" s="174"/>
    </row>
    <row r="300" spans="1:37" ht="14.65" customHeight="1" x14ac:dyDescent="0.2">
      <c r="D300" s="178" t="s">
        <v>410</v>
      </c>
      <c r="E300" s="179">
        <f>E244</f>
        <v>1042</v>
      </c>
      <c r="F300" s="179">
        <f>F244</f>
        <v>568</v>
      </c>
      <c r="G300" s="179">
        <f>G244</f>
        <v>474</v>
      </c>
      <c r="H300" s="291">
        <f t="shared" ref="H300:H304" si="101">F300/E300</f>
        <v>0.54510556621881001</v>
      </c>
      <c r="I300" s="291"/>
      <c r="M300" s="292"/>
      <c r="N300" s="292"/>
    </row>
    <row r="301" spans="1:37" ht="14.65" customHeight="1" x14ac:dyDescent="0.2">
      <c r="D301" s="178" t="s">
        <v>418</v>
      </c>
      <c r="E301" s="179">
        <f>I244</f>
        <v>1271</v>
      </c>
      <c r="F301" s="179">
        <f>J244</f>
        <v>545</v>
      </c>
      <c r="G301" s="179">
        <f>K244</f>
        <v>726</v>
      </c>
      <c r="H301" s="291">
        <f t="shared" si="101"/>
        <v>0.42879622344610541</v>
      </c>
      <c r="I301" s="291"/>
    </row>
    <row r="302" spans="1:37" ht="14.65" customHeight="1" x14ac:dyDescent="0.2">
      <c r="D302" s="178" t="s">
        <v>412</v>
      </c>
      <c r="E302" s="179">
        <f>M244</f>
        <v>44</v>
      </c>
      <c r="F302" s="179">
        <f>N244</f>
        <v>7</v>
      </c>
      <c r="G302" s="179">
        <f>O244</f>
        <v>37</v>
      </c>
      <c r="H302" s="291">
        <f t="shared" si="101"/>
        <v>0.15909090909090909</v>
      </c>
      <c r="I302" s="291"/>
    </row>
    <row r="303" spans="1:37" ht="14.65" customHeight="1" x14ac:dyDescent="0.2">
      <c r="D303" s="178" t="s">
        <v>419</v>
      </c>
      <c r="E303" s="179">
        <f>Q244</f>
        <v>58</v>
      </c>
      <c r="F303" s="179">
        <f>R244</f>
        <v>10</v>
      </c>
      <c r="G303" s="179">
        <f>S244</f>
        <v>48</v>
      </c>
      <c r="H303" s="291">
        <f t="shared" si="101"/>
        <v>0.17241379310344829</v>
      </c>
      <c r="I303" s="291"/>
    </row>
    <row r="304" spans="1:37" ht="14.65" customHeight="1" x14ac:dyDescent="0.2">
      <c r="D304" s="180" t="s">
        <v>406</v>
      </c>
      <c r="E304" s="144">
        <f>SUM(E300:E303)</f>
        <v>2415</v>
      </c>
      <c r="F304" s="144">
        <f>SUM(F300:F303)</f>
        <v>1130</v>
      </c>
      <c r="G304" s="144">
        <f>SUM(G300:G303)</f>
        <v>1285</v>
      </c>
      <c r="H304" s="293">
        <f t="shared" si="101"/>
        <v>0.46790890269151136</v>
      </c>
      <c r="I304" s="293"/>
    </row>
    <row r="306" spans="1:14" ht="87" customHeight="1" x14ac:dyDescent="0.2">
      <c r="D306" s="176" t="s">
        <v>420</v>
      </c>
      <c r="E306" s="181" t="s">
        <v>421</v>
      </c>
      <c r="F306" s="181" t="s">
        <v>422</v>
      </c>
      <c r="G306" s="181" t="s">
        <v>423</v>
      </c>
      <c r="H306" s="294" t="s">
        <v>424</v>
      </c>
      <c r="I306" s="294"/>
    </row>
    <row r="307" spans="1:14" ht="14.65" customHeight="1" x14ac:dyDescent="0.2">
      <c r="D307" s="178" t="s">
        <v>410</v>
      </c>
      <c r="E307" s="179">
        <f t="shared" ref="E307:E310" si="102">F300</f>
        <v>568</v>
      </c>
      <c r="F307" s="179">
        <f>U244</f>
        <v>44</v>
      </c>
      <c r="G307" s="179">
        <v>55</v>
      </c>
      <c r="H307" s="295">
        <f t="shared" ref="H307:H310" si="103">E307+F307+G307</f>
        <v>667</v>
      </c>
      <c r="I307" s="295">
        <f>SUM(E307:H307)</f>
        <v>1334</v>
      </c>
      <c r="J307" s="4"/>
    </row>
    <row r="308" spans="1:14" ht="14.65" customHeight="1" x14ac:dyDescent="0.2">
      <c r="D308" s="178" t="s">
        <v>418</v>
      </c>
      <c r="E308" s="179">
        <f t="shared" si="102"/>
        <v>545</v>
      </c>
      <c r="F308" s="179">
        <f>V244</f>
        <v>168</v>
      </c>
      <c r="G308" s="179">
        <v>112</v>
      </c>
      <c r="H308" s="295">
        <f t="shared" si="103"/>
        <v>825</v>
      </c>
      <c r="I308" s="295"/>
    </row>
    <row r="309" spans="1:14" ht="14.65" customHeight="1" x14ac:dyDescent="0.2">
      <c r="D309" s="178" t="s">
        <v>412</v>
      </c>
      <c r="E309" s="179">
        <f t="shared" si="102"/>
        <v>7</v>
      </c>
      <c r="F309" s="179">
        <f>W244</f>
        <v>2</v>
      </c>
      <c r="G309" s="182">
        <v>0</v>
      </c>
      <c r="H309" s="295">
        <f t="shared" si="103"/>
        <v>9</v>
      </c>
      <c r="I309" s="295"/>
    </row>
    <row r="310" spans="1:14" ht="14.65" customHeight="1" x14ac:dyDescent="0.2">
      <c r="D310" s="178" t="s">
        <v>419</v>
      </c>
      <c r="E310" s="179">
        <f t="shared" si="102"/>
        <v>10</v>
      </c>
      <c r="F310" s="179">
        <f>X244</f>
        <v>12</v>
      </c>
      <c r="G310" s="182">
        <v>2</v>
      </c>
      <c r="H310" s="295">
        <f t="shared" si="103"/>
        <v>24</v>
      </c>
      <c r="I310" s="295"/>
    </row>
    <row r="311" spans="1:14" ht="14.65" customHeight="1" x14ac:dyDescent="0.2">
      <c r="D311" s="180" t="s">
        <v>406</v>
      </c>
      <c r="E311" s="183">
        <f>SUM(E307:E310)</f>
        <v>1130</v>
      </c>
      <c r="F311" s="183">
        <f>SUM(F307:F310)</f>
        <v>226</v>
      </c>
      <c r="G311" s="183">
        <f>SUM(G307:G310)</f>
        <v>169</v>
      </c>
      <c r="H311" s="296">
        <f>H307+H308+H309+H310</f>
        <v>1525</v>
      </c>
      <c r="I311" s="296">
        <f>F311+G311+H311</f>
        <v>1920</v>
      </c>
    </row>
    <row r="313" spans="1:14" x14ac:dyDescent="0.2">
      <c r="A313" s="267" t="s">
        <v>425</v>
      </c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</row>
    <row r="314" spans="1:14" x14ac:dyDescent="0.2">
      <c r="A314" s="267" t="s">
        <v>426</v>
      </c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</row>
    <row r="315" spans="1:14" ht="25.35" customHeight="1" x14ac:dyDescent="0.2">
      <c r="A315" s="2"/>
      <c r="B315" s="2"/>
      <c r="C315" s="2"/>
      <c r="D315" s="297" t="s">
        <v>427</v>
      </c>
      <c r="E315" s="297" t="s">
        <v>428</v>
      </c>
      <c r="F315" s="297"/>
      <c r="G315" s="297"/>
      <c r="H315" s="297"/>
      <c r="I315" s="297"/>
      <c r="J315" s="297"/>
      <c r="K315" s="297"/>
      <c r="L315" s="297"/>
      <c r="M315" s="297"/>
    </row>
    <row r="316" spans="1:14" ht="14.65" customHeight="1" x14ac:dyDescent="0.2">
      <c r="A316" s="2"/>
      <c r="B316" s="2"/>
      <c r="C316" s="2"/>
      <c r="D316" s="298" t="s">
        <v>409</v>
      </c>
      <c r="E316" s="299" t="s">
        <v>429</v>
      </c>
      <c r="F316" s="299"/>
      <c r="G316" s="299"/>
      <c r="H316" s="300" t="s">
        <v>430</v>
      </c>
      <c r="I316" s="300"/>
      <c r="J316" s="300"/>
      <c r="K316" s="301" t="s">
        <v>431</v>
      </c>
      <c r="L316" s="301"/>
      <c r="M316" s="301"/>
    </row>
    <row r="317" spans="1:14" ht="18" x14ac:dyDescent="0.2">
      <c r="A317" s="2"/>
      <c r="B317" s="2"/>
      <c r="C317" s="2"/>
      <c r="D317" s="298"/>
      <c r="E317" s="184" t="s">
        <v>432</v>
      </c>
      <c r="F317" s="184" t="s">
        <v>433</v>
      </c>
      <c r="G317" s="184" t="s">
        <v>406</v>
      </c>
      <c r="H317" s="185" t="s">
        <v>434</v>
      </c>
      <c r="I317" s="185" t="s">
        <v>433</v>
      </c>
      <c r="J317" s="185" t="s">
        <v>406</v>
      </c>
      <c r="K317" s="186" t="s">
        <v>432</v>
      </c>
      <c r="L317" s="186" t="s">
        <v>433</v>
      </c>
      <c r="M317" s="187" t="s">
        <v>406</v>
      </c>
    </row>
    <row r="318" spans="1:14" x14ac:dyDescent="0.2">
      <c r="A318" s="2"/>
      <c r="B318" s="2"/>
      <c r="C318" s="2"/>
      <c r="D318" s="188" t="s">
        <v>13</v>
      </c>
      <c r="E318" s="189">
        <f t="shared" ref="E318:E320" si="104">K318-H318</f>
        <v>360</v>
      </c>
      <c r="F318" s="189">
        <v>261</v>
      </c>
      <c r="G318" s="189">
        <f t="shared" ref="G318:G320" si="105">SUM(E318:F318)</f>
        <v>621</v>
      </c>
      <c r="H318" s="190">
        <v>16</v>
      </c>
      <c r="I318" s="190">
        <v>39</v>
      </c>
      <c r="J318" s="190">
        <f t="shared" ref="J318:J319" si="106">SUM(H318:I318)</f>
        <v>55</v>
      </c>
      <c r="K318" s="191">
        <f t="shared" ref="K318:K319" si="107">M318-L318</f>
        <v>376</v>
      </c>
      <c r="L318" s="191">
        <f t="shared" ref="L318:L319" si="108">F318+I318</f>
        <v>300</v>
      </c>
      <c r="M318" s="192">
        <f t="shared" ref="M318:M319" si="109">H307+H309</f>
        <v>676</v>
      </c>
    </row>
    <row r="319" spans="1:14" x14ac:dyDescent="0.2">
      <c r="A319" s="2"/>
      <c r="B319" s="2"/>
      <c r="C319" s="2"/>
      <c r="D319" s="188" t="s">
        <v>435</v>
      </c>
      <c r="E319" s="189">
        <f t="shared" si="104"/>
        <v>424</v>
      </c>
      <c r="F319" s="189">
        <v>311</v>
      </c>
      <c r="G319" s="189">
        <f t="shared" si="105"/>
        <v>735</v>
      </c>
      <c r="H319" s="190">
        <v>25</v>
      </c>
      <c r="I319" s="190">
        <v>89</v>
      </c>
      <c r="J319" s="190">
        <f t="shared" si="106"/>
        <v>114</v>
      </c>
      <c r="K319" s="191">
        <f t="shared" si="107"/>
        <v>449</v>
      </c>
      <c r="L319" s="191">
        <f t="shared" si="108"/>
        <v>400</v>
      </c>
      <c r="M319" s="192">
        <f t="shared" si="109"/>
        <v>849</v>
      </c>
    </row>
    <row r="320" spans="1:14" x14ac:dyDescent="0.2">
      <c r="A320" s="2"/>
      <c r="B320" s="2"/>
      <c r="C320" s="2"/>
      <c r="D320" s="193" t="s">
        <v>436</v>
      </c>
      <c r="E320" s="194">
        <f t="shared" si="104"/>
        <v>784</v>
      </c>
      <c r="F320" s="194">
        <f>SUM(F318:F319)</f>
        <v>572</v>
      </c>
      <c r="G320" s="194">
        <f t="shared" si="105"/>
        <v>1356</v>
      </c>
      <c r="H320" s="195">
        <f t="shared" ref="H320:M320" si="110">SUM(H318:H319)</f>
        <v>41</v>
      </c>
      <c r="I320" s="195">
        <f t="shared" si="110"/>
        <v>128</v>
      </c>
      <c r="J320" s="195">
        <f t="shared" si="110"/>
        <v>169</v>
      </c>
      <c r="K320" s="196">
        <f t="shared" si="110"/>
        <v>825</v>
      </c>
      <c r="L320" s="196">
        <f t="shared" si="110"/>
        <v>700</v>
      </c>
      <c r="M320" s="197">
        <f t="shared" si="110"/>
        <v>1525</v>
      </c>
    </row>
    <row r="321" spans="1:64" x14ac:dyDescent="0.2">
      <c r="A321" s="2"/>
      <c r="B321" s="2"/>
      <c r="C321" s="2"/>
      <c r="D321" s="172" t="s">
        <v>416</v>
      </c>
    </row>
    <row r="322" spans="1:64" ht="14.65" customHeight="1" x14ac:dyDescent="0.2">
      <c r="A322" s="2"/>
      <c r="B322" s="2"/>
      <c r="C322" s="2"/>
      <c r="D322" s="289" t="s">
        <v>437</v>
      </c>
      <c r="E322" s="289"/>
      <c r="F322" s="289"/>
      <c r="G322" s="289"/>
      <c r="H322" s="289"/>
      <c r="I322" s="289"/>
      <c r="J322" s="289"/>
      <c r="K322" s="289"/>
      <c r="L322" s="289"/>
      <c r="M322" s="289"/>
    </row>
    <row r="323" spans="1:64" ht="25.7" customHeight="1" x14ac:dyDescent="0.2">
      <c r="A323"/>
      <c r="B323"/>
      <c r="C323" s="2"/>
      <c r="D323" s="302" t="s">
        <v>427</v>
      </c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  <c r="AA323" s="30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:64" ht="58.5" customHeight="1" x14ac:dyDescent="0.2">
      <c r="A324"/>
      <c r="B324"/>
      <c r="C324" s="2"/>
      <c r="D324" s="198" t="s">
        <v>409</v>
      </c>
      <c r="E324" s="199">
        <v>44104</v>
      </c>
      <c r="F324" s="199">
        <v>44105</v>
      </c>
      <c r="G324" s="199">
        <v>44106</v>
      </c>
      <c r="H324" s="199">
        <v>44107</v>
      </c>
      <c r="I324" s="199">
        <v>44108</v>
      </c>
      <c r="J324" s="199">
        <v>44109</v>
      </c>
      <c r="K324" s="199">
        <v>44110</v>
      </c>
      <c r="L324" s="199">
        <v>44111</v>
      </c>
      <c r="M324" s="199">
        <v>44112</v>
      </c>
      <c r="N324" s="199">
        <v>44113</v>
      </c>
      <c r="O324" s="199">
        <v>44114</v>
      </c>
      <c r="P324" s="199">
        <v>44115</v>
      </c>
      <c r="Q324" s="199">
        <v>44116</v>
      </c>
      <c r="R324" s="199">
        <v>44117</v>
      </c>
      <c r="S324" s="199">
        <v>44118</v>
      </c>
      <c r="T324" s="199">
        <v>44119</v>
      </c>
      <c r="U324" s="199">
        <v>44120</v>
      </c>
      <c r="V324" s="199">
        <v>44121</v>
      </c>
      <c r="W324" s="199">
        <v>44122</v>
      </c>
      <c r="X324" s="199">
        <v>44123</v>
      </c>
      <c r="Y324" s="199">
        <v>44124</v>
      </c>
      <c r="Z324" s="199">
        <v>44125</v>
      </c>
      <c r="AA324" s="199">
        <v>44126</v>
      </c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22.7" customHeight="1" x14ac:dyDescent="0.2">
      <c r="A325"/>
      <c r="B325"/>
      <c r="C325" s="2"/>
      <c r="D325" s="200" t="s">
        <v>13</v>
      </c>
      <c r="E325" s="201">
        <v>893</v>
      </c>
      <c r="F325" s="201">
        <v>897</v>
      </c>
      <c r="G325" s="201">
        <v>851</v>
      </c>
      <c r="H325" s="201">
        <v>815</v>
      </c>
      <c r="I325" s="201">
        <v>794</v>
      </c>
      <c r="J325" s="201">
        <v>795</v>
      </c>
      <c r="K325" s="201">
        <v>783</v>
      </c>
      <c r="L325" s="201">
        <v>820</v>
      </c>
      <c r="M325" s="201">
        <v>788</v>
      </c>
      <c r="N325" s="201">
        <v>774</v>
      </c>
      <c r="O325" s="201">
        <v>783</v>
      </c>
      <c r="P325" s="201">
        <v>763</v>
      </c>
      <c r="Q325" s="201">
        <v>751</v>
      </c>
      <c r="R325" s="201">
        <v>768</v>
      </c>
      <c r="S325" s="201">
        <v>721</v>
      </c>
      <c r="T325" s="201">
        <v>710</v>
      </c>
      <c r="U325" s="201">
        <v>716</v>
      </c>
      <c r="V325" s="201">
        <v>710</v>
      </c>
      <c r="W325" s="201">
        <v>694</v>
      </c>
      <c r="X325" s="201">
        <v>704</v>
      </c>
      <c r="Y325" s="201">
        <v>705</v>
      </c>
      <c r="Z325" s="201">
        <v>711</v>
      </c>
      <c r="AA325" s="201">
        <v>677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22.7" customHeight="1" x14ac:dyDescent="0.2">
      <c r="A326"/>
      <c r="B326"/>
      <c r="C326" s="2"/>
      <c r="D326" s="202" t="s">
        <v>435</v>
      </c>
      <c r="E326" s="203">
        <v>1040</v>
      </c>
      <c r="F326" s="203">
        <v>1046</v>
      </c>
      <c r="G326" s="203">
        <v>969</v>
      </c>
      <c r="H326" s="203">
        <v>967</v>
      </c>
      <c r="I326" s="203">
        <v>961</v>
      </c>
      <c r="J326" s="203">
        <v>926</v>
      </c>
      <c r="K326" s="203">
        <v>986</v>
      </c>
      <c r="L326" s="203">
        <v>998</v>
      </c>
      <c r="M326" s="203">
        <v>967</v>
      </c>
      <c r="N326" s="203">
        <v>982</v>
      </c>
      <c r="O326" s="203">
        <v>934</v>
      </c>
      <c r="P326" s="203">
        <v>918</v>
      </c>
      <c r="Q326" s="203">
        <v>933</v>
      </c>
      <c r="R326" s="203">
        <v>927</v>
      </c>
      <c r="S326" s="203">
        <v>951</v>
      </c>
      <c r="T326" s="203">
        <v>947</v>
      </c>
      <c r="U326" s="203">
        <v>915</v>
      </c>
      <c r="V326" s="203">
        <v>905</v>
      </c>
      <c r="W326" s="203">
        <v>886</v>
      </c>
      <c r="X326" s="203">
        <v>833</v>
      </c>
      <c r="Y326" s="203">
        <v>881</v>
      </c>
      <c r="Z326" s="203">
        <v>852</v>
      </c>
      <c r="AA326" s="203">
        <v>849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22.7" customHeight="1" x14ac:dyDescent="0.2">
      <c r="A327"/>
      <c r="B327"/>
      <c r="C327" s="2"/>
      <c r="D327" s="204" t="s">
        <v>438</v>
      </c>
      <c r="E327" s="205">
        <f t="shared" ref="E327:AA327" si="111">SUM(E325:E326)</f>
        <v>1933</v>
      </c>
      <c r="F327" s="205">
        <f t="shared" si="111"/>
        <v>1943</v>
      </c>
      <c r="G327" s="205">
        <f t="shared" si="111"/>
        <v>1820</v>
      </c>
      <c r="H327" s="205">
        <f t="shared" si="111"/>
        <v>1782</v>
      </c>
      <c r="I327" s="205">
        <f t="shared" si="111"/>
        <v>1755</v>
      </c>
      <c r="J327" s="205">
        <f t="shared" si="111"/>
        <v>1721</v>
      </c>
      <c r="K327" s="205">
        <f t="shared" si="111"/>
        <v>1769</v>
      </c>
      <c r="L327" s="205">
        <f t="shared" si="111"/>
        <v>1818</v>
      </c>
      <c r="M327" s="205">
        <f t="shared" si="111"/>
        <v>1755</v>
      </c>
      <c r="N327" s="205">
        <f t="shared" si="111"/>
        <v>1756</v>
      </c>
      <c r="O327" s="205">
        <f t="shared" si="111"/>
        <v>1717</v>
      </c>
      <c r="P327" s="205">
        <f t="shared" si="111"/>
        <v>1681</v>
      </c>
      <c r="Q327" s="205">
        <f t="shared" si="111"/>
        <v>1684</v>
      </c>
      <c r="R327" s="205">
        <f t="shared" si="111"/>
        <v>1695</v>
      </c>
      <c r="S327" s="205">
        <f t="shared" si="111"/>
        <v>1672</v>
      </c>
      <c r="T327" s="205">
        <f t="shared" si="111"/>
        <v>1657</v>
      </c>
      <c r="U327" s="205">
        <f t="shared" si="111"/>
        <v>1631</v>
      </c>
      <c r="V327" s="205">
        <f t="shared" si="111"/>
        <v>1615</v>
      </c>
      <c r="W327" s="205">
        <f t="shared" si="111"/>
        <v>1580</v>
      </c>
      <c r="X327" s="205">
        <f t="shared" si="111"/>
        <v>1537</v>
      </c>
      <c r="Y327" s="205">
        <f t="shared" si="111"/>
        <v>1586</v>
      </c>
      <c r="Z327" s="205">
        <f t="shared" si="111"/>
        <v>1563</v>
      </c>
      <c r="AA327" s="205">
        <f t="shared" si="111"/>
        <v>1526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9" spans="1:64" ht="28.35" customHeight="1" x14ac:dyDescent="0.2">
      <c r="C329" s="303" t="s">
        <v>439</v>
      </c>
      <c r="D329" s="303"/>
      <c r="E329" s="303"/>
      <c r="F329" s="303"/>
      <c r="G329" s="303"/>
      <c r="H329" s="304" t="s">
        <v>440</v>
      </c>
      <c r="I329" s="304"/>
      <c r="J329" s="304"/>
      <c r="K329" s="304"/>
      <c r="L329" s="305" t="s">
        <v>441</v>
      </c>
      <c r="M329" s="305"/>
      <c r="N329" s="305"/>
      <c r="O329" s="305"/>
      <c r="P329" s="306" t="s">
        <v>442</v>
      </c>
      <c r="Q329" s="306"/>
      <c r="R329" s="306"/>
      <c r="S329" s="306"/>
      <c r="T329" s="307" t="s">
        <v>431</v>
      </c>
      <c r="U329" s="307"/>
      <c r="V329" s="307"/>
      <c r="W329" s="307"/>
    </row>
    <row r="330" spans="1:64" x14ac:dyDescent="0.2">
      <c r="C330" s="303"/>
      <c r="D330" s="303"/>
      <c r="E330" s="303"/>
      <c r="F330" s="303"/>
      <c r="G330" s="303"/>
      <c r="H330" s="308" t="s">
        <v>443</v>
      </c>
      <c r="I330" s="308"/>
      <c r="J330" s="309" t="s">
        <v>444</v>
      </c>
      <c r="K330" s="309"/>
      <c r="L330" s="310" t="s">
        <v>443</v>
      </c>
      <c r="M330" s="310"/>
      <c r="N330" s="311" t="s">
        <v>444</v>
      </c>
      <c r="O330" s="311"/>
      <c r="P330" s="312" t="s">
        <v>443</v>
      </c>
      <c r="Q330" s="312"/>
      <c r="R330" s="313" t="s">
        <v>444</v>
      </c>
      <c r="S330" s="313"/>
      <c r="T330" s="314" t="s">
        <v>443</v>
      </c>
      <c r="U330" s="314"/>
      <c r="V330" s="315" t="s">
        <v>444</v>
      </c>
      <c r="W330" s="315"/>
    </row>
    <row r="331" spans="1:64" ht="14.65" customHeight="1" x14ac:dyDescent="0.2">
      <c r="C331" s="314" t="s">
        <v>445</v>
      </c>
      <c r="D331" s="316" t="s">
        <v>446</v>
      </c>
      <c r="E331" s="317" t="s">
        <v>447</v>
      </c>
      <c r="F331" s="317"/>
      <c r="G331" s="317"/>
      <c r="H331" s="318">
        <v>3032</v>
      </c>
      <c r="I331" s="318"/>
      <c r="J331" s="319">
        <f>H331/H337</f>
        <v>0.17428292234293269</v>
      </c>
      <c r="K331" s="319"/>
      <c r="L331" s="320">
        <v>880</v>
      </c>
      <c r="M331" s="320"/>
      <c r="N331" s="321">
        <f>L331/L337</f>
        <v>0.14596118759329904</v>
      </c>
      <c r="O331" s="321"/>
      <c r="P331" s="322">
        <v>29</v>
      </c>
      <c r="Q331" s="322"/>
      <c r="R331" s="323">
        <f>P331/P337</f>
        <v>0.26363636363636361</v>
      </c>
      <c r="S331" s="323"/>
      <c r="T331" s="324">
        <f t="shared" ref="T331:T334" si="112">H331+L331+P331</f>
        <v>3941</v>
      </c>
      <c r="U331" s="324"/>
      <c r="V331" s="325">
        <f>T331/T337</f>
        <v>0.16745272997663055</v>
      </c>
      <c r="W331" s="325"/>
    </row>
    <row r="332" spans="1:64" x14ac:dyDescent="0.2">
      <c r="C332" s="314"/>
      <c r="D332" s="316"/>
      <c r="E332" s="317" t="s">
        <v>448</v>
      </c>
      <c r="F332" s="317"/>
      <c r="G332" s="317"/>
      <c r="H332" s="318">
        <v>678</v>
      </c>
      <c r="I332" s="318"/>
      <c r="J332" s="319">
        <f>H332/H337</f>
        <v>3.8972236592515953E-2</v>
      </c>
      <c r="K332" s="319"/>
      <c r="L332" s="320">
        <v>476</v>
      </c>
      <c r="M332" s="320"/>
      <c r="N332" s="321">
        <f>L332/L337</f>
        <v>7.8951733289102669E-2</v>
      </c>
      <c r="O332" s="321"/>
      <c r="P332" s="322">
        <v>0</v>
      </c>
      <c r="Q332" s="322"/>
      <c r="R332" s="323">
        <f>P332/P337</f>
        <v>0</v>
      </c>
      <c r="S332" s="323"/>
      <c r="T332" s="324">
        <f t="shared" si="112"/>
        <v>1154</v>
      </c>
      <c r="U332" s="324"/>
      <c r="V332" s="325">
        <f>T332/T337</f>
        <v>4.9033354578287655E-2</v>
      </c>
      <c r="W332" s="325"/>
    </row>
    <row r="333" spans="1:64" ht="14.65" customHeight="1" x14ac:dyDescent="0.2">
      <c r="C333" s="314"/>
      <c r="D333" s="316"/>
      <c r="E333" s="317" t="s">
        <v>449</v>
      </c>
      <c r="F333" s="317"/>
      <c r="G333" s="317"/>
      <c r="H333" s="318">
        <v>2</v>
      </c>
      <c r="I333" s="318"/>
      <c r="J333" s="319">
        <f>H333/H337</f>
        <v>1.1496234983043054E-4</v>
      </c>
      <c r="K333" s="319"/>
      <c r="L333" s="320">
        <v>9</v>
      </c>
      <c r="M333" s="320"/>
      <c r="N333" s="321">
        <f>L333/L337</f>
        <v>1.4927848731132857E-3</v>
      </c>
      <c r="O333" s="321"/>
      <c r="P333" s="322">
        <v>0</v>
      </c>
      <c r="Q333" s="322"/>
      <c r="R333" s="323">
        <f>P333/P337</f>
        <v>0</v>
      </c>
      <c r="S333" s="323"/>
      <c r="T333" s="324">
        <f t="shared" si="112"/>
        <v>11</v>
      </c>
      <c r="U333" s="324"/>
      <c r="V333" s="325">
        <f>T333/T337</f>
        <v>4.6738899511366053E-4</v>
      </c>
      <c r="W333" s="325"/>
    </row>
    <row r="334" spans="1:64" ht="14.65" customHeight="1" x14ac:dyDescent="0.2">
      <c r="C334" s="314"/>
      <c r="D334" s="316"/>
      <c r="E334" s="317" t="s">
        <v>450</v>
      </c>
      <c r="F334" s="317"/>
      <c r="G334" s="317"/>
      <c r="H334" s="318">
        <v>0</v>
      </c>
      <c r="I334" s="318"/>
      <c r="J334" s="319">
        <f>H334/H337</f>
        <v>0</v>
      </c>
      <c r="K334" s="319"/>
      <c r="L334" s="320">
        <v>3</v>
      </c>
      <c r="M334" s="320"/>
      <c r="N334" s="321">
        <f>L334/L337</f>
        <v>4.9759495770442864E-4</v>
      </c>
      <c r="O334" s="321"/>
      <c r="P334" s="322">
        <v>0</v>
      </c>
      <c r="Q334" s="322"/>
      <c r="R334" s="323">
        <f>P334/P337</f>
        <v>0</v>
      </c>
      <c r="S334" s="323"/>
      <c r="T334" s="324">
        <f t="shared" si="112"/>
        <v>3</v>
      </c>
      <c r="U334" s="324"/>
      <c r="V334" s="325">
        <f>T334/T337</f>
        <v>1.2746972594008922E-4</v>
      </c>
      <c r="W334" s="325"/>
    </row>
    <row r="335" spans="1:64" ht="14.65" customHeight="1" x14ac:dyDescent="0.2">
      <c r="C335" s="314"/>
      <c r="D335" s="316"/>
      <c r="E335" s="326" t="s">
        <v>406</v>
      </c>
      <c r="F335" s="326"/>
      <c r="G335" s="326"/>
      <c r="H335" s="318">
        <f>SUM(H331:H334)</f>
        <v>3712</v>
      </c>
      <c r="I335" s="318">
        <f>SUM(H335:H335)</f>
        <v>3712</v>
      </c>
      <c r="J335" s="319">
        <f>H335/H337</f>
        <v>0.21337012128527907</v>
      </c>
      <c r="K335" s="319"/>
      <c r="L335" s="320">
        <f>L331+L332+L333+L334</f>
        <v>1368</v>
      </c>
      <c r="M335" s="320">
        <f>SUM(L335:L335)</f>
        <v>1368</v>
      </c>
      <c r="N335" s="321">
        <f>L335/L337</f>
        <v>0.22690330071321943</v>
      </c>
      <c r="O335" s="321"/>
      <c r="P335" s="322">
        <v>30</v>
      </c>
      <c r="Q335" s="322"/>
      <c r="R335" s="323">
        <f>P335/P337</f>
        <v>0.27272727272727271</v>
      </c>
      <c r="S335" s="323"/>
      <c r="T335" s="324">
        <f>SUM(T331:T334)</f>
        <v>5109</v>
      </c>
      <c r="U335" s="324"/>
      <c r="V335" s="325">
        <f>T335/T337</f>
        <v>0.21708094327597197</v>
      </c>
      <c r="W335" s="325"/>
    </row>
    <row r="336" spans="1:64" ht="14.65" customHeight="1" x14ac:dyDescent="0.2">
      <c r="A336"/>
      <c r="C336" s="314"/>
      <c r="D336" s="316" t="s">
        <v>451</v>
      </c>
      <c r="E336" s="316"/>
      <c r="F336" s="316"/>
      <c r="G336" s="316"/>
      <c r="H336" s="318">
        <v>13685</v>
      </c>
      <c r="I336" s="318"/>
      <c r="J336" s="319">
        <f>H336/H337</f>
        <v>0.7866298787147209</v>
      </c>
      <c r="K336" s="319"/>
      <c r="L336" s="320">
        <v>4661</v>
      </c>
      <c r="M336" s="320"/>
      <c r="N336" s="321">
        <f>L336/L337</f>
        <v>0.7730966992867806</v>
      </c>
      <c r="O336" s="321"/>
      <c r="P336" s="322">
        <v>80</v>
      </c>
      <c r="Q336" s="322"/>
      <c r="R336" s="323">
        <f>P336/P337</f>
        <v>0.72727272727272729</v>
      </c>
      <c r="S336" s="323"/>
      <c r="T336" s="324">
        <f>H336+L336+P336</f>
        <v>18426</v>
      </c>
      <c r="U336" s="324"/>
      <c r="V336" s="325">
        <f>T336/T337</f>
        <v>0.78291905672402806</v>
      </c>
      <c r="W336" s="325"/>
    </row>
    <row r="337" spans="1:64" ht="15.75" customHeight="1" x14ac:dyDescent="0.2">
      <c r="A337"/>
      <c r="C337" s="327" t="s">
        <v>452</v>
      </c>
      <c r="D337" s="327"/>
      <c r="E337" s="327"/>
      <c r="F337" s="327"/>
      <c r="G337" s="327"/>
      <c r="H337" s="328">
        <f>H335+H336</f>
        <v>17397</v>
      </c>
      <c r="I337" s="328"/>
      <c r="J337" s="293">
        <f>H337/H337</f>
        <v>1</v>
      </c>
      <c r="K337" s="293"/>
      <c r="L337" s="328">
        <f>L335+L336</f>
        <v>6029</v>
      </c>
      <c r="M337" s="328"/>
      <c r="N337" s="293">
        <f>L337/L337</f>
        <v>1</v>
      </c>
      <c r="O337" s="293"/>
      <c r="P337" s="328">
        <f>P335+P336</f>
        <v>110</v>
      </c>
      <c r="Q337" s="328"/>
      <c r="R337" s="293">
        <f>P337/P337</f>
        <v>1</v>
      </c>
      <c r="S337" s="293"/>
      <c r="T337" s="329">
        <f>T335+T336</f>
        <v>23535</v>
      </c>
      <c r="U337" s="329"/>
      <c r="V337" s="330">
        <f>T337/T337</f>
        <v>1</v>
      </c>
      <c r="W337" s="330"/>
    </row>
    <row r="338" spans="1:64" x14ac:dyDescent="0.2">
      <c r="A338"/>
      <c r="B338"/>
      <c r="C338" s="267" t="s">
        <v>453</v>
      </c>
      <c r="D338" s="267"/>
      <c r="E338" s="267"/>
      <c r="F338" s="267"/>
      <c r="G338" s="267"/>
      <c r="H338" s="267">
        <f>SUM(H331:H335)</f>
        <v>7424</v>
      </c>
      <c r="I338" s="267">
        <f>SUM(I331:I335)</f>
        <v>3712</v>
      </c>
      <c r="J338" s="267"/>
      <c r="K338" s="267"/>
      <c r="L338" s="267">
        <f>SUM(L331:L335)</f>
        <v>2736</v>
      </c>
      <c r="M338" s="267">
        <f>SUM(M331:M335)</f>
        <v>1368</v>
      </c>
      <c r="N338" s="267"/>
      <c r="O338" s="267"/>
      <c r="P338" s="267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40" spans="1:64" ht="54" customHeight="1" x14ac:dyDescent="0.2">
      <c r="A340"/>
      <c r="B340"/>
      <c r="C340"/>
      <c r="D340" s="331" t="s">
        <v>454</v>
      </c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:64" ht="67.7" customHeight="1" x14ac:dyDescent="0.2">
      <c r="A341"/>
      <c r="B341"/>
      <c r="C341"/>
      <c r="D341" s="206" t="s">
        <v>409</v>
      </c>
      <c r="E341" s="207">
        <v>44104</v>
      </c>
      <c r="F341" s="207">
        <v>44105</v>
      </c>
      <c r="G341" s="207">
        <v>44106</v>
      </c>
      <c r="H341" s="207">
        <v>44107</v>
      </c>
      <c r="I341" s="207">
        <v>44108</v>
      </c>
      <c r="J341" s="207">
        <v>44109</v>
      </c>
      <c r="K341" s="207">
        <v>44110</v>
      </c>
      <c r="L341" s="207">
        <v>44111</v>
      </c>
      <c r="M341" s="207">
        <v>44112</v>
      </c>
      <c r="N341" s="207">
        <v>44113</v>
      </c>
      <c r="O341" s="207">
        <v>44114</v>
      </c>
      <c r="P341" s="207">
        <v>44115</v>
      </c>
      <c r="Q341" s="207">
        <v>44116</v>
      </c>
      <c r="R341" s="207">
        <v>44117</v>
      </c>
      <c r="S341" s="207">
        <v>44118</v>
      </c>
      <c r="T341" s="207">
        <v>44119</v>
      </c>
      <c r="U341" s="207">
        <v>44120</v>
      </c>
      <c r="V341" s="207">
        <v>44121</v>
      </c>
      <c r="W341" s="207">
        <v>44122</v>
      </c>
      <c r="X341" s="207">
        <v>44123</v>
      </c>
      <c r="Y341" s="207">
        <v>44124</v>
      </c>
      <c r="Z341" s="207">
        <v>44125</v>
      </c>
      <c r="AA341" s="207">
        <v>44126</v>
      </c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15" x14ac:dyDescent="0.2">
      <c r="A342"/>
      <c r="B342"/>
      <c r="C342"/>
      <c r="D342" s="208" t="s">
        <v>455</v>
      </c>
      <c r="E342" s="209">
        <v>4504</v>
      </c>
      <c r="F342" s="209">
        <v>4532</v>
      </c>
      <c r="G342" s="209">
        <v>4555</v>
      </c>
      <c r="H342" s="209">
        <v>4586</v>
      </c>
      <c r="I342" s="209">
        <v>4605</v>
      </c>
      <c r="J342" s="209">
        <v>4629</v>
      </c>
      <c r="K342" s="209">
        <v>4652</v>
      </c>
      <c r="L342" s="209">
        <v>4807</v>
      </c>
      <c r="M342" s="209">
        <v>4835</v>
      </c>
      <c r="N342" s="209">
        <v>4851</v>
      </c>
      <c r="O342" s="209">
        <v>4860</v>
      </c>
      <c r="P342" s="209">
        <v>4890</v>
      </c>
      <c r="Q342" s="209">
        <v>4913</v>
      </c>
      <c r="R342" s="209">
        <v>4932</v>
      </c>
      <c r="S342" s="209">
        <v>4959</v>
      </c>
      <c r="T342" s="209">
        <v>4980</v>
      </c>
      <c r="U342" s="209">
        <v>5001</v>
      </c>
      <c r="V342" s="209">
        <v>5012</v>
      </c>
      <c r="W342" s="209">
        <v>5023</v>
      </c>
      <c r="X342" s="209">
        <v>5044</v>
      </c>
      <c r="Y342" s="209">
        <v>5062</v>
      </c>
      <c r="Z342" s="209">
        <v>5086</v>
      </c>
      <c r="AA342" s="209">
        <v>5109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5" x14ac:dyDescent="0.2">
      <c r="A343"/>
      <c r="B343"/>
      <c r="C343"/>
      <c r="D343" s="210" t="s">
        <v>456</v>
      </c>
      <c r="E343" s="211">
        <v>16147</v>
      </c>
      <c r="F343" s="211">
        <v>16221</v>
      </c>
      <c r="G343" s="211">
        <v>16314</v>
      </c>
      <c r="H343" s="211">
        <v>16409</v>
      </c>
      <c r="I343" s="211">
        <v>16488</v>
      </c>
      <c r="J343" s="211">
        <v>16554</v>
      </c>
      <c r="K343" s="211">
        <v>16624</v>
      </c>
      <c r="L343" s="211">
        <v>17401</v>
      </c>
      <c r="M343" s="211">
        <v>17615</v>
      </c>
      <c r="N343" s="211">
        <v>17586</v>
      </c>
      <c r="O343" s="211">
        <v>17652</v>
      </c>
      <c r="P343" s="211">
        <v>17726</v>
      </c>
      <c r="Q343" s="211">
        <v>17773</v>
      </c>
      <c r="R343" s="211">
        <v>17820</v>
      </c>
      <c r="S343" s="211">
        <v>17883</v>
      </c>
      <c r="T343" s="211">
        <v>17975</v>
      </c>
      <c r="U343" s="211">
        <v>18035</v>
      </c>
      <c r="V343" s="211">
        <v>18102</v>
      </c>
      <c r="W343" s="211">
        <v>18179</v>
      </c>
      <c r="X343" s="211">
        <v>18218</v>
      </c>
      <c r="Y343" s="211">
        <v>18264</v>
      </c>
      <c r="Z343" s="211">
        <v>18351</v>
      </c>
      <c r="AA343" s="211">
        <v>18426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5" x14ac:dyDescent="0.2">
      <c r="A344"/>
      <c r="B344"/>
      <c r="C344" s="2"/>
      <c r="D344" s="212" t="s">
        <v>457</v>
      </c>
      <c r="E344" s="213">
        <f t="shared" ref="E344:AA344" si="113">SUM(E342:E343)</f>
        <v>20651</v>
      </c>
      <c r="F344" s="213">
        <f t="shared" si="113"/>
        <v>20753</v>
      </c>
      <c r="G344" s="213">
        <f t="shared" si="113"/>
        <v>20869</v>
      </c>
      <c r="H344" s="213">
        <f t="shared" si="113"/>
        <v>20995</v>
      </c>
      <c r="I344" s="213">
        <f t="shared" si="113"/>
        <v>21093</v>
      </c>
      <c r="J344" s="213">
        <f t="shared" si="113"/>
        <v>21183</v>
      </c>
      <c r="K344" s="213">
        <f t="shared" si="113"/>
        <v>21276</v>
      </c>
      <c r="L344" s="213">
        <f t="shared" si="113"/>
        <v>22208</v>
      </c>
      <c r="M344" s="213">
        <f t="shared" si="113"/>
        <v>22450</v>
      </c>
      <c r="N344" s="213">
        <f t="shared" si="113"/>
        <v>22437</v>
      </c>
      <c r="O344" s="213">
        <f t="shared" si="113"/>
        <v>22512</v>
      </c>
      <c r="P344" s="213">
        <f t="shared" si="113"/>
        <v>22616</v>
      </c>
      <c r="Q344" s="213">
        <f t="shared" si="113"/>
        <v>22686</v>
      </c>
      <c r="R344" s="213">
        <f t="shared" si="113"/>
        <v>22752</v>
      </c>
      <c r="S344" s="213">
        <f t="shared" si="113"/>
        <v>22842</v>
      </c>
      <c r="T344" s="213">
        <f t="shared" si="113"/>
        <v>22955</v>
      </c>
      <c r="U344" s="213">
        <f t="shared" si="113"/>
        <v>23036</v>
      </c>
      <c r="V344" s="213">
        <f t="shared" si="113"/>
        <v>23114</v>
      </c>
      <c r="W344" s="213">
        <f t="shared" si="113"/>
        <v>23202</v>
      </c>
      <c r="X344" s="213">
        <f t="shared" si="113"/>
        <v>23262</v>
      </c>
      <c r="Y344" s="213">
        <f t="shared" si="113"/>
        <v>23326</v>
      </c>
      <c r="Z344" s="213">
        <f t="shared" si="113"/>
        <v>23437</v>
      </c>
      <c r="AA344" s="213">
        <f t="shared" si="113"/>
        <v>23535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x14ac:dyDescent="0.2">
      <c r="A345"/>
      <c r="B345"/>
      <c r="C345" s="2"/>
      <c r="D345" s="289" t="s">
        <v>458</v>
      </c>
      <c r="E345" s="289"/>
      <c r="F345" s="289"/>
      <c r="G345" s="289"/>
      <c r="H345" s="289"/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89"/>
      <c r="T345" s="289"/>
      <c r="U345" s="289"/>
      <c r="V345" s="289"/>
      <c r="W345" s="289"/>
      <c r="X345" s="289"/>
      <c r="Y345" s="289"/>
      <c r="Z345" s="289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x14ac:dyDescent="0.2">
      <c r="A346"/>
      <c r="B346"/>
      <c r="C346" s="2"/>
      <c r="D346" s="289" t="s">
        <v>459</v>
      </c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89"/>
      <c r="T346" s="289"/>
      <c r="U346" s="289"/>
      <c r="V346" s="289"/>
      <c r="W346" s="289"/>
      <c r="X346" s="289"/>
      <c r="Y346" s="289"/>
      <c r="Z346" s="289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4.65" customHeight="1" x14ac:dyDescent="0.2">
      <c r="B348"/>
      <c r="C348"/>
      <c r="D348" s="332" t="s">
        <v>460</v>
      </c>
      <c r="E348" s="332"/>
      <c r="F348" s="332"/>
      <c r="G348" s="332"/>
      <c r="H348" s="332"/>
      <c r="I348" s="332"/>
      <c r="J348" s="332"/>
      <c r="K348" s="332"/>
      <c r="L348" s="333" t="s">
        <v>461</v>
      </c>
      <c r="M348" s="333"/>
      <c r="N348" s="333"/>
      <c r="O348" s="333"/>
      <c r="P348" s="333"/>
      <c r="Q348" s="333"/>
      <c r="R348" s="333"/>
      <c r="S348" s="333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25.5" customHeight="1" x14ac:dyDescent="0.2">
      <c r="B349"/>
      <c r="C349"/>
      <c r="D349" s="332"/>
      <c r="E349" s="332"/>
      <c r="F349" s="332"/>
      <c r="G349" s="332"/>
      <c r="H349" s="332"/>
      <c r="I349" s="332"/>
      <c r="J349" s="332"/>
      <c r="K349" s="332"/>
      <c r="L349" s="334" t="s">
        <v>462</v>
      </c>
      <c r="M349" s="334"/>
      <c r="N349" s="334"/>
      <c r="O349" s="334"/>
      <c r="P349" s="335" t="s">
        <v>463</v>
      </c>
      <c r="Q349" s="335"/>
      <c r="R349" s="335"/>
      <c r="S349" s="335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14.65" customHeight="1" x14ac:dyDescent="0.2">
      <c r="D350" s="336" t="s">
        <v>408</v>
      </c>
      <c r="E350" s="336"/>
      <c r="F350" s="336"/>
      <c r="G350" s="336"/>
      <c r="H350" s="337" t="s">
        <v>409</v>
      </c>
      <c r="I350" s="337"/>
      <c r="J350" s="337"/>
      <c r="K350" s="337"/>
      <c r="L350" s="338" t="s">
        <v>464</v>
      </c>
      <c r="M350" s="338" t="s">
        <v>465</v>
      </c>
      <c r="N350" s="338" t="s">
        <v>412</v>
      </c>
      <c r="O350" s="338" t="s">
        <v>466</v>
      </c>
      <c r="P350" s="338" t="s">
        <v>464</v>
      </c>
      <c r="Q350" s="338" t="s">
        <v>465</v>
      </c>
      <c r="R350" s="338" t="s">
        <v>412</v>
      </c>
      <c r="S350" s="339" t="s">
        <v>466</v>
      </c>
    </row>
    <row r="351" spans="1:64" x14ac:dyDescent="0.2">
      <c r="D351" s="336"/>
      <c r="E351" s="336"/>
      <c r="F351" s="336"/>
      <c r="G351" s="336"/>
      <c r="H351" s="340" t="s">
        <v>467</v>
      </c>
      <c r="I351" s="340"/>
      <c r="J351" s="340"/>
      <c r="K351" s="340"/>
      <c r="L351" s="338"/>
      <c r="M351" s="338"/>
      <c r="N351" s="338"/>
      <c r="O351" s="338"/>
      <c r="P351" s="338"/>
      <c r="Q351" s="338"/>
      <c r="R351" s="338"/>
      <c r="S351" s="339"/>
    </row>
    <row r="352" spans="1:64" ht="17.100000000000001" customHeight="1" x14ac:dyDescent="0.2">
      <c r="D352" s="341" t="s">
        <v>402</v>
      </c>
      <c r="E352" s="341"/>
      <c r="F352" s="341"/>
      <c r="G352" s="341"/>
      <c r="H352" s="342" t="s">
        <v>456</v>
      </c>
      <c r="I352" s="342"/>
      <c r="J352" s="342"/>
      <c r="K352" s="342"/>
      <c r="L352" s="214">
        <v>10.58</v>
      </c>
      <c r="M352" s="215">
        <v>6.45</v>
      </c>
      <c r="N352" s="215">
        <v>3.62</v>
      </c>
      <c r="O352" s="216">
        <v>3.54</v>
      </c>
      <c r="P352" s="215">
        <v>7.12</v>
      </c>
      <c r="Q352" s="215">
        <v>6.04</v>
      </c>
      <c r="R352" s="215">
        <v>3.45</v>
      </c>
      <c r="S352" s="216">
        <v>1.75</v>
      </c>
    </row>
    <row r="353" spans="4:19" ht="17.100000000000001" customHeight="1" x14ac:dyDescent="0.2">
      <c r="D353" s="341"/>
      <c r="E353" s="341"/>
      <c r="F353" s="341"/>
      <c r="G353" s="341"/>
      <c r="H353" s="343" t="s">
        <v>468</v>
      </c>
      <c r="I353" s="343"/>
      <c r="J353" s="343"/>
      <c r="K353" s="343"/>
      <c r="L353" s="217">
        <v>11.16</v>
      </c>
      <c r="M353" s="218">
        <v>7.95</v>
      </c>
      <c r="N353" s="218">
        <v>20</v>
      </c>
      <c r="O353" s="219">
        <v>0</v>
      </c>
      <c r="P353" s="218">
        <v>12.75</v>
      </c>
      <c r="Q353" s="218">
        <v>8.5399999999999991</v>
      </c>
      <c r="R353" s="218">
        <v>20</v>
      </c>
      <c r="S353" s="219">
        <v>0</v>
      </c>
    </row>
    <row r="354" spans="4:19" ht="17.100000000000001" customHeight="1" x14ac:dyDescent="0.2">
      <c r="D354" s="344" t="s">
        <v>403</v>
      </c>
      <c r="E354" s="344"/>
      <c r="F354" s="344"/>
      <c r="G354" s="344"/>
      <c r="H354" s="345" t="s">
        <v>456</v>
      </c>
      <c r="I354" s="345"/>
      <c r="J354" s="345"/>
      <c r="K354" s="345"/>
      <c r="L354" s="220">
        <v>9.25</v>
      </c>
      <c r="M354" s="221">
        <v>6.08</v>
      </c>
      <c r="N354" s="221">
        <v>5.87</v>
      </c>
      <c r="O354" s="222">
        <v>4.75</v>
      </c>
      <c r="P354" s="221">
        <v>12.16</v>
      </c>
      <c r="Q354" s="221">
        <v>6.08</v>
      </c>
      <c r="R354" s="221">
        <v>5.04</v>
      </c>
      <c r="S354" s="222">
        <v>10.62</v>
      </c>
    </row>
    <row r="355" spans="4:19" ht="17.100000000000001" customHeight="1" x14ac:dyDescent="0.2">
      <c r="D355" s="344"/>
      <c r="E355" s="344"/>
      <c r="F355" s="344"/>
      <c r="G355" s="344"/>
      <c r="H355" s="345" t="s">
        <v>468</v>
      </c>
      <c r="I355" s="345"/>
      <c r="J355" s="345"/>
      <c r="K355" s="345"/>
      <c r="L355" s="220">
        <v>10.45</v>
      </c>
      <c r="M355" s="221">
        <v>8.1999999999999993</v>
      </c>
      <c r="N355" s="221">
        <v>0</v>
      </c>
      <c r="O355" s="222">
        <v>0</v>
      </c>
      <c r="P355" s="221">
        <v>12.95</v>
      </c>
      <c r="Q355" s="221">
        <v>8.1999999999999993</v>
      </c>
      <c r="R355" s="221">
        <v>0</v>
      </c>
      <c r="S355" s="222">
        <v>0</v>
      </c>
    </row>
    <row r="356" spans="4:19" ht="17.100000000000001" customHeight="1" x14ac:dyDescent="0.2">
      <c r="D356" s="346" t="s">
        <v>404</v>
      </c>
      <c r="E356" s="346"/>
      <c r="F356" s="346"/>
      <c r="G356" s="346"/>
      <c r="H356" s="347" t="s">
        <v>456</v>
      </c>
      <c r="I356" s="347"/>
      <c r="J356" s="347"/>
      <c r="K356" s="347"/>
      <c r="L356" s="223">
        <v>9.0399999999999991</v>
      </c>
      <c r="M356" s="224">
        <v>5.62</v>
      </c>
      <c r="N356" s="224">
        <v>2.7</v>
      </c>
      <c r="O356" s="225">
        <v>2.29</v>
      </c>
      <c r="P356" s="224">
        <v>11.37</v>
      </c>
      <c r="Q356" s="224">
        <v>6.62</v>
      </c>
      <c r="R356" s="224">
        <v>7.58</v>
      </c>
      <c r="S356" s="225">
        <v>5.79</v>
      </c>
    </row>
    <row r="357" spans="4:19" ht="17.100000000000001" customHeight="1" x14ac:dyDescent="0.2">
      <c r="D357" s="346"/>
      <c r="E357" s="346"/>
      <c r="F357" s="346"/>
      <c r="G357" s="346"/>
      <c r="H357" s="348" t="s">
        <v>468</v>
      </c>
      <c r="I357" s="348"/>
      <c r="J357" s="348"/>
      <c r="K357" s="348"/>
      <c r="L357" s="226">
        <v>9.8699999999999992</v>
      </c>
      <c r="M357" s="227">
        <v>3.87</v>
      </c>
      <c r="N357" s="227">
        <v>1.79</v>
      </c>
      <c r="O357" s="228">
        <v>0</v>
      </c>
      <c r="P357" s="227">
        <v>12.16</v>
      </c>
      <c r="Q357" s="227">
        <v>8.3699999999999992</v>
      </c>
      <c r="R357" s="227">
        <v>0</v>
      </c>
      <c r="S357" s="228">
        <v>0</v>
      </c>
    </row>
    <row r="358" spans="4:19" ht="17.100000000000001" customHeight="1" x14ac:dyDescent="0.2">
      <c r="D358" s="349" t="s">
        <v>405</v>
      </c>
      <c r="E358" s="349"/>
      <c r="F358" s="349"/>
      <c r="G358" s="349"/>
      <c r="H358" s="350" t="s">
        <v>456</v>
      </c>
      <c r="I358" s="350"/>
      <c r="J358" s="350"/>
      <c r="K358" s="350"/>
      <c r="L358" s="229">
        <v>7.58</v>
      </c>
      <c r="M358" s="230">
        <v>5.04</v>
      </c>
      <c r="N358" s="230">
        <v>3.45</v>
      </c>
      <c r="O358" s="231">
        <v>3.66</v>
      </c>
      <c r="P358" s="230">
        <v>9.6199999999999992</v>
      </c>
      <c r="Q358" s="230">
        <v>6.83</v>
      </c>
      <c r="R358" s="230">
        <v>7.62</v>
      </c>
      <c r="S358" s="231">
        <v>2.66</v>
      </c>
    </row>
    <row r="359" spans="4:19" ht="17.100000000000001" customHeight="1" x14ac:dyDescent="0.2">
      <c r="D359" s="349"/>
      <c r="E359" s="349"/>
      <c r="F359" s="349"/>
      <c r="G359" s="349"/>
      <c r="H359" s="351" t="s">
        <v>468</v>
      </c>
      <c r="I359" s="351"/>
      <c r="J359" s="351"/>
      <c r="K359" s="351"/>
      <c r="L359" s="232">
        <v>9.25</v>
      </c>
      <c r="M359" s="233">
        <v>4.87</v>
      </c>
      <c r="N359" s="233">
        <v>0</v>
      </c>
      <c r="O359" s="234">
        <v>0</v>
      </c>
      <c r="P359" s="233">
        <v>10.29</v>
      </c>
      <c r="Q359" s="233">
        <v>6.45</v>
      </c>
      <c r="R359" s="233">
        <v>0</v>
      </c>
      <c r="S359" s="234">
        <v>0</v>
      </c>
    </row>
    <row r="360" spans="4:19" ht="17.100000000000001" customHeight="1" x14ac:dyDescent="0.2">
      <c r="D360" s="352" t="s">
        <v>414</v>
      </c>
      <c r="E360" s="352"/>
      <c r="F360" s="352"/>
      <c r="G360" s="352"/>
      <c r="H360" s="353" t="s">
        <v>456</v>
      </c>
      <c r="I360" s="353"/>
      <c r="J360" s="353"/>
      <c r="K360" s="353"/>
      <c r="L360" s="235">
        <v>9.16</v>
      </c>
      <c r="M360" s="236">
        <v>5.91</v>
      </c>
      <c r="N360" s="236">
        <v>3.62</v>
      </c>
      <c r="O360" s="237">
        <v>3.16</v>
      </c>
      <c r="P360" s="236">
        <v>11.25</v>
      </c>
      <c r="Q360" s="236">
        <v>6.33</v>
      </c>
      <c r="R360" s="236">
        <v>3.45</v>
      </c>
      <c r="S360" s="237">
        <v>6.7</v>
      </c>
    </row>
    <row r="361" spans="4:19" ht="17.100000000000001" customHeight="1" x14ac:dyDescent="0.2">
      <c r="D361" s="352"/>
      <c r="E361" s="352"/>
      <c r="F361" s="352"/>
      <c r="G361" s="352"/>
      <c r="H361" s="354" t="s">
        <v>468</v>
      </c>
      <c r="I361" s="354"/>
      <c r="J361" s="354"/>
      <c r="K361" s="354"/>
      <c r="L361" s="238">
        <v>10.41</v>
      </c>
      <c r="M361" s="239">
        <v>6.54</v>
      </c>
      <c r="N361" s="239">
        <v>1.79</v>
      </c>
      <c r="O361" s="240">
        <v>0</v>
      </c>
      <c r="P361" s="239">
        <v>12.16</v>
      </c>
      <c r="Q361" s="239">
        <v>8.0399999999999991</v>
      </c>
      <c r="R361" s="239">
        <v>0</v>
      </c>
      <c r="S361" s="240">
        <v>0</v>
      </c>
    </row>
    <row r="362" spans="4:19" x14ac:dyDescent="0.2">
      <c r="D362" s="1" t="s">
        <v>469</v>
      </c>
    </row>
    <row r="363" spans="4:19" x14ac:dyDescent="0.2">
      <c r="D363" s="1" t="s">
        <v>470</v>
      </c>
    </row>
    <row r="364" spans="4:19" ht="25.5" customHeight="1" x14ac:dyDescent="0.2">
      <c r="E364" s="355" t="s">
        <v>471</v>
      </c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</row>
    <row r="365" spans="4:19" ht="26.25" customHeight="1" x14ac:dyDescent="0.2">
      <c r="E365" s="356" t="s">
        <v>472</v>
      </c>
      <c r="F365" s="356"/>
      <c r="G365" s="356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356"/>
    </row>
    <row r="366" spans="4:19" x14ac:dyDescent="0.2">
      <c r="E366" s="357" t="s">
        <v>473</v>
      </c>
      <c r="F366" s="357"/>
      <c r="G366" s="357"/>
      <c r="H366" s="357"/>
      <c r="I366" s="357"/>
      <c r="J366" s="357"/>
      <c r="K366" s="358" t="s">
        <v>443</v>
      </c>
      <c r="L366" s="358"/>
      <c r="M366" s="358"/>
      <c r="N366" s="358"/>
      <c r="O366" s="358"/>
      <c r="P366" s="359" t="s">
        <v>444</v>
      </c>
      <c r="Q366" s="359"/>
      <c r="R366" s="359"/>
      <c r="S366" s="359"/>
    </row>
    <row r="367" spans="4:19" x14ac:dyDescent="0.2">
      <c r="E367" s="360" t="s">
        <v>474</v>
      </c>
      <c r="F367" s="360"/>
      <c r="G367" s="360"/>
      <c r="H367" s="360"/>
      <c r="I367" s="360"/>
      <c r="J367" s="360"/>
      <c r="K367" s="361">
        <v>10311</v>
      </c>
      <c r="L367" s="361"/>
      <c r="M367" s="361"/>
      <c r="N367" s="361"/>
      <c r="O367" s="361"/>
      <c r="P367" s="362">
        <f>K367/K375</f>
        <v>0.59268839455078459</v>
      </c>
      <c r="Q367" s="362"/>
      <c r="R367" s="362"/>
      <c r="S367" s="362">
        <f t="shared" ref="S367:S375" si="114">SUM(P367:R367)</f>
        <v>0.59268839455078459</v>
      </c>
    </row>
    <row r="368" spans="4:19" ht="14.65" customHeight="1" x14ac:dyDescent="0.2">
      <c r="E368" s="360" t="s">
        <v>475</v>
      </c>
      <c r="F368" s="360"/>
      <c r="G368" s="360"/>
      <c r="H368" s="360"/>
      <c r="I368" s="360"/>
      <c r="J368" s="360"/>
      <c r="K368" s="361">
        <v>2138</v>
      </c>
      <c r="L368" s="361"/>
      <c r="M368" s="361"/>
      <c r="N368" s="361"/>
      <c r="O368" s="361"/>
      <c r="P368" s="362">
        <f>K368/K375</f>
        <v>0.12289475196873025</v>
      </c>
      <c r="Q368" s="362"/>
      <c r="R368" s="362"/>
      <c r="S368" s="362">
        <f t="shared" si="114"/>
        <v>0.12289475196873025</v>
      </c>
    </row>
    <row r="369" spans="3:19" ht="14.65" customHeight="1" x14ac:dyDescent="0.2">
      <c r="E369" s="360" t="s">
        <v>476</v>
      </c>
      <c r="F369" s="360"/>
      <c r="G369" s="360"/>
      <c r="H369" s="360"/>
      <c r="I369" s="360"/>
      <c r="J369" s="360"/>
      <c r="K369" s="361">
        <v>1217</v>
      </c>
      <c r="L369" s="361"/>
      <c r="M369" s="361"/>
      <c r="N369" s="361"/>
      <c r="O369" s="361"/>
      <c r="P369" s="362">
        <f>K369/K375</f>
        <v>6.9954589871816977E-2</v>
      </c>
      <c r="Q369" s="362"/>
      <c r="R369" s="362"/>
      <c r="S369" s="362">
        <f t="shared" si="114"/>
        <v>6.9954589871816977E-2</v>
      </c>
    </row>
    <row r="370" spans="3:19" x14ac:dyDescent="0.2">
      <c r="E370" s="360" t="s">
        <v>477</v>
      </c>
      <c r="F370" s="360"/>
      <c r="G370" s="360"/>
      <c r="H370" s="360"/>
      <c r="I370" s="360"/>
      <c r="J370" s="360"/>
      <c r="K370" s="361">
        <v>934</v>
      </c>
      <c r="L370" s="361"/>
      <c r="M370" s="361"/>
      <c r="N370" s="361"/>
      <c r="O370" s="361"/>
      <c r="P370" s="362">
        <f>K370/K375</f>
        <v>5.3687417370811057E-2</v>
      </c>
      <c r="Q370" s="362"/>
      <c r="R370" s="362"/>
      <c r="S370" s="362">
        <f t="shared" si="114"/>
        <v>5.3687417370811057E-2</v>
      </c>
    </row>
    <row r="371" spans="3:19" x14ac:dyDescent="0.2">
      <c r="E371" s="360" t="s">
        <v>478</v>
      </c>
      <c r="F371" s="360"/>
      <c r="G371" s="360"/>
      <c r="H371" s="360"/>
      <c r="I371" s="360"/>
      <c r="J371" s="360"/>
      <c r="K371" s="361">
        <v>784</v>
      </c>
      <c r="L371" s="361"/>
      <c r="M371" s="361"/>
      <c r="N371" s="361"/>
      <c r="O371" s="361"/>
      <c r="P371" s="362">
        <f>K371/K375</f>
        <v>4.506524113352877E-2</v>
      </c>
      <c r="Q371" s="362"/>
      <c r="R371" s="362"/>
      <c r="S371" s="362">
        <f t="shared" si="114"/>
        <v>4.506524113352877E-2</v>
      </c>
    </row>
    <row r="372" spans="3:19" x14ac:dyDescent="0.2">
      <c r="E372" s="360" t="s">
        <v>479</v>
      </c>
      <c r="F372" s="360"/>
      <c r="G372" s="360"/>
      <c r="H372" s="360"/>
      <c r="I372" s="360"/>
      <c r="J372" s="360"/>
      <c r="K372" s="361">
        <v>661</v>
      </c>
      <c r="L372" s="361"/>
      <c r="M372" s="361"/>
      <c r="N372" s="361"/>
      <c r="O372" s="361"/>
      <c r="P372" s="362">
        <f>K372/K375</f>
        <v>3.7995056618957294E-2</v>
      </c>
      <c r="Q372" s="362"/>
      <c r="R372" s="362"/>
      <c r="S372" s="362">
        <f t="shared" si="114"/>
        <v>3.7995056618957294E-2</v>
      </c>
    </row>
    <row r="373" spans="3:19" x14ac:dyDescent="0.2">
      <c r="E373" s="360" t="s">
        <v>480</v>
      </c>
      <c r="F373" s="360"/>
      <c r="G373" s="360"/>
      <c r="H373" s="360"/>
      <c r="I373" s="360"/>
      <c r="J373" s="360"/>
      <c r="K373" s="361">
        <f>434+204+119+89+87+90</f>
        <v>1023</v>
      </c>
      <c r="L373" s="361"/>
      <c r="M373" s="361"/>
      <c r="N373" s="361"/>
      <c r="O373" s="361"/>
      <c r="P373" s="362">
        <f>K373/K375</f>
        <v>5.8803241938265222E-2</v>
      </c>
      <c r="Q373" s="362"/>
      <c r="R373" s="362"/>
      <c r="S373" s="362">
        <f t="shared" si="114"/>
        <v>5.8803241938265222E-2</v>
      </c>
    </row>
    <row r="374" spans="3:19" x14ac:dyDescent="0.2">
      <c r="E374" s="360" t="s">
        <v>481</v>
      </c>
      <c r="F374" s="360"/>
      <c r="G374" s="360"/>
      <c r="H374" s="360"/>
      <c r="I374" s="360"/>
      <c r="J374" s="360"/>
      <c r="K374" s="361">
        <f>17397-17068</f>
        <v>329</v>
      </c>
      <c r="L374" s="361"/>
      <c r="M374" s="361"/>
      <c r="N374" s="361"/>
      <c r="O374" s="361"/>
      <c r="P374" s="362">
        <f>K374/K375</f>
        <v>1.8911306547105822E-2</v>
      </c>
      <c r="Q374" s="362"/>
      <c r="R374" s="362"/>
      <c r="S374" s="362">
        <f t="shared" si="114"/>
        <v>1.8911306547105822E-2</v>
      </c>
    </row>
    <row r="375" spans="3:19" x14ac:dyDescent="0.2">
      <c r="E375" s="363" t="s">
        <v>406</v>
      </c>
      <c r="F375" s="363"/>
      <c r="G375" s="363"/>
      <c r="H375" s="363"/>
      <c r="I375" s="363"/>
      <c r="J375" s="363"/>
      <c r="K375" s="364">
        <f>K367+K368+K369+K370+K371+K372+K373+K374</f>
        <v>17397</v>
      </c>
      <c r="L375" s="364"/>
      <c r="M375" s="364"/>
      <c r="N375" s="364"/>
      <c r="O375" s="364">
        <f>SUM(K375:N375)</f>
        <v>17397</v>
      </c>
      <c r="P375" s="365">
        <f>SUM(P367:P374)</f>
        <v>1</v>
      </c>
      <c r="Q375" s="365"/>
      <c r="R375" s="365"/>
      <c r="S375" s="365">
        <f t="shared" si="114"/>
        <v>1</v>
      </c>
    </row>
    <row r="376" spans="3:19" x14ac:dyDescent="0.2">
      <c r="E376" s="241" t="s">
        <v>482</v>
      </c>
      <c r="F376" s="241"/>
      <c r="G376" s="241"/>
      <c r="H376" s="242"/>
      <c r="I376" s="243"/>
      <c r="J376" s="243"/>
      <c r="K376" s="243"/>
      <c r="L376" s="243"/>
      <c r="M376" s="243"/>
      <c r="N376" s="243"/>
    </row>
    <row r="377" spans="3:19" x14ac:dyDescent="0.2">
      <c r="E377" s="241" t="s">
        <v>483</v>
      </c>
      <c r="F377" s="241"/>
      <c r="G377" s="241"/>
      <c r="H377" s="242"/>
      <c r="I377" s="243"/>
      <c r="J377" s="243"/>
      <c r="K377" s="243"/>
      <c r="L377" s="243"/>
      <c r="M377" s="243"/>
      <c r="N377" s="243"/>
    </row>
    <row r="378" spans="3:19" x14ac:dyDescent="0.2">
      <c r="C378"/>
      <c r="E378" s="244" t="s">
        <v>484</v>
      </c>
    </row>
  </sheetData>
  <sheetProtection selectLockedCells="1" selectUnlockedCells="1"/>
  <mergeCells count="275"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70:J370"/>
    <mergeCell ref="K370:O370"/>
    <mergeCell ref="P370:S370"/>
    <mergeCell ref="E371:J371"/>
    <mergeCell ref="K371:O371"/>
    <mergeCell ref="P371:S371"/>
    <mergeCell ref="E368:J368"/>
    <mergeCell ref="K368:O368"/>
    <mergeCell ref="P368:S368"/>
    <mergeCell ref="E369:J369"/>
    <mergeCell ref="K369:O369"/>
    <mergeCell ref="P369:S369"/>
    <mergeCell ref="E364:S364"/>
    <mergeCell ref="E365:S365"/>
    <mergeCell ref="E366:J366"/>
    <mergeCell ref="K366:O366"/>
    <mergeCell ref="P366:S366"/>
    <mergeCell ref="E367:J367"/>
    <mergeCell ref="K367:O367"/>
    <mergeCell ref="P367:S367"/>
    <mergeCell ref="D358:G359"/>
    <mergeCell ref="H358:K358"/>
    <mergeCell ref="H359:K359"/>
    <mergeCell ref="D360:G361"/>
    <mergeCell ref="H360:K360"/>
    <mergeCell ref="H361:K361"/>
    <mergeCell ref="D354:G355"/>
    <mergeCell ref="H354:K354"/>
    <mergeCell ref="H355:K355"/>
    <mergeCell ref="D356:G357"/>
    <mergeCell ref="H356:K356"/>
    <mergeCell ref="H357:K357"/>
    <mergeCell ref="P350:P351"/>
    <mergeCell ref="Q350:Q351"/>
    <mergeCell ref="R350:R351"/>
    <mergeCell ref="S350:S351"/>
    <mergeCell ref="H351:K351"/>
    <mergeCell ref="D352:G353"/>
    <mergeCell ref="H352:K352"/>
    <mergeCell ref="H353:K353"/>
    <mergeCell ref="D348:K349"/>
    <mergeCell ref="L348:S348"/>
    <mergeCell ref="L349:O349"/>
    <mergeCell ref="P349:S349"/>
    <mergeCell ref="D350:G351"/>
    <mergeCell ref="H350:K350"/>
    <mergeCell ref="L350:L351"/>
    <mergeCell ref="M350:M351"/>
    <mergeCell ref="N350:N351"/>
    <mergeCell ref="O350:O351"/>
    <mergeCell ref="T337:U337"/>
    <mergeCell ref="V337:W337"/>
    <mergeCell ref="C338:P338"/>
    <mergeCell ref="D340:AA340"/>
    <mergeCell ref="D345:Z345"/>
    <mergeCell ref="D346:Z346"/>
    <mergeCell ref="R336:S336"/>
    <mergeCell ref="T336:U336"/>
    <mergeCell ref="V336:W336"/>
    <mergeCell ref="C337:G337"/>
    <mergeCell ref="H337:I337"/>
    <mergeCell ref="J337:K337"/>
    <mergeCell ref="L337:M337"/>
    <mergeCell ref="N337:O337"/>
    <mergeCell ref="P337:Q337"/>
    <mergeCell ref="R337:S337"/>
    <mergeCell ref="D336:G336"/>
    <mergeCell ref="H336:I336"/>
    <mergeCell ref="J336:K336"/>
    <mergeCell ref="L336:M336"/>
    <mergeCell ref="N336:O336"/>
    <mergeCell ref="P336:Q336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R332:S332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E332:G332"/>
    <mergeCell ref="H332:I332"/>
    <mergeCell ref="J332:K332"/>
    <mergeCell ref="L332:M332"/>
    <mergeCell ref="N332:O332"/>
    <mergeCell ref="P332:Q332"/>
    <mergeCell ref="L331:M331"/>
    <mergeCell ref="N331:O331"/>
    <mergeCell ref="P331:Q331"/>
    <mergeCell ref="R331:S331"/>
    <mergeCell ref="T331:U331"/>
    <mergeCell ref="V331:W331"/>
    <mergeCell ref="N330:O330"/>
    <mergeCell ref="P330:Q330"/>
    <mergeCell ref="R330:S330"/>
    <mergeCell ref="T330:U330"/>
    <mergeCell ref="V330:W330"/>
    <mergeCell ref="C331:C336"/>
    <mergeCell ref="D331:D335"/>
    <mergeCell ref="E331:G331"/>
    <mergeCell ref="H331:I331"/>
    <mergeCell ref="J331:K331"/>
    <mergeCell ref="D322:M322"/>
    <mergeCell ref="D323:AA323"/>
    <mergeCell ref="C329:G330"/>
    <mergeCell ref="H329:K329"/>
    <mergeCell ref="L329:O329"/>
    <mergeCell ref="P329:S329"/>
    <mergeCell ref="T329:W329"/>
    <mergeCell ref="H330:I330"/>
    <mergeCell ref="J330:K330"/>
    <mergeCell ref="L330:M330"/>
    <mergeCell ref="A314:K314"/>
    <mergeCell ref="D315:M315"/>
    <mergeCell ref="D316:D317"/>
    <mergeCell ref="E316:G316"/>
    <mergeCell ref="H316:J316"/>
    <mergeCell ref="K316:M316"/>
    <mergeCell ref="H307:I307"/>
    <mergeCell ref="H308:I308"/>
    <mergeCell ref="H309:I309"/>
    <mergeCell ref="H310:I310"/>
    <mergeCell ref="H311:I311"/>
    <mergeCell ref="A313:N313"/>
    <mergeCell ref="M300:N300"/>
    <mergeCell ref="H301:I301"/>
    <mergeCell ref="H302:I302"/>
    <mergeCell ref="H303:I303"/>
    <mergeCell ref="H304:I304"/>
    <mergeCell ref="H306:I306"/>
    <mergeCell ref="C283:C286"/>
    <mergeCell ref="C287:C290"/>
    <mergeCell ref="C291:C294"/>
    <mergeCell ref="C295:D295"/>
    <mergeCell ref="H299:I299"/>
    <mergeCell ref="H300:I300"/>
    <mergeCell ref="A266:D266"/>
    <mergeCell ref="A267:D267"/>
    <mergeCell ref="A268:D268"/>
    <mergeCell ref="C270:AA273"/>
    <mergeCell ref="C275:C278"/>
    <mergeCell ref="C279:C282"/>
    <mergeCell ref="A260:D263"/>
    <mergeCell ref="E260:L261"/>
    <mergeCell ref="E262:H262"/>
    <mergeCell ref="I262:L262"/>
    <mergeCell ref="A264:D264"/>
    <mergeCell ref="A265:D265"/>
    <mergeCell ref="A253:D253"/>
    <mergeCell ref="A254:D254"/>
    <mergeCell ref="A255:D255"/>
    <mergeCell ref="A256:D256"/>
    <mergeCell ref="A257:N257"/>
    <mergeCell ref="A259:L259"/>
    <mergeCell ref="W249:X250"/>
    <mergeCell ref="E250:H250"/>
    <mergeCell ref="I250:L250"/>
    <mergeCell ref="M250:P250"/>
    <mergeCell ref="Q250:T250"/>
    <mergeCell ref="A252:D252"/>
    <mergeCell ref="A243:D243"/>
    <mergeCell ref="A244:D244"/>
    <mergeCell ref="A245:N245"/>
    <mergeCell ref="A247:X247"/>
    <mergeCell ref="A248:D251"/>
    <mergeCell ref="E248:T248"/>
    <mergeCell ref="U248:X248"/>
    <mergeCell ref="E249:L249"/>
    <mergeCell ref="M249:T249"/>
    <mergeCell ref="U249:V250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8"/>
  <sheetViews>
    <sheetView topLeftCell="A248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44127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16</v>
      </c>
      <c r="G13" s="30">
        <f t="shared" ref="G13:G14" si="0">E13-F13</f>
        <v>4</v>
      </c>
      <c r="H13" s="31">
        <f t="shared" ref="H13:H14" si="1">F13/E13</f>
        <v>0.8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2</v>
      </c>
      <c r="G14" s="30">
        <f t="shared" si="0"/>
        <v>6</v>
      </c>
      <c r="H14" s="31">
        <f t="shared" si="1"/>
        <v>0.25</v>
      </c>
      <c r="I14" s="30">
        <v>10</v>
      </c>
      <c r="J14" s="29">
        <v>9</v>
      </c>
      <c r="K14" s="30">
        <f t="shared" si="2"/>
        <v>1</v>
      </c>
      <c r="L14" s="32">
        <f t="shared" si="3"/>
        <v>0.9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2</v>
      </c>
      <c r="K16" s="30">
        <f t="shared" ref="K16:K17" si="6">I16-J16</f>
        <v>3</v>
      </c>
      <c r="L16" s="32">
        <f t="shared" ref="L16:L17" si="7">J16/I16</f>
        <v>0.4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38</v>
      </c>
      <c r="G17" s="30">
        <f t="shared" si="4"/>
        <v>22</v>
      </c>
      <c r="H17" s="31">
        <f t="shared" si="5"/>
        <v>0.6333333333333333</v>
      </c>
      <c r="I17" s="30">
        <v>70</v>
      </c>
      <c r="J17" s="29">
        <v>46</v>
      </c>
      <c r="K17" s="30">
        <f t="shared" si="6"/>
        <v>24</v>
      </c>
      <c r="L17" s="32">
        <f t="shared" si="7"/>
        <v>0.65714285714285714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49</v>
      </c>
      <c r="G19" s="30">
        <f>E19-F19</f>
        <v>2</v>
      </c>
      <c r="H19" s="31">
        <f>F19/E19</f>
        <v>0.96078431372549022</v>
      </c>
      <c r="I19" s="30">
        <v>73</v>
      </c>
      <c r="J19" s="29">
        <v>72</v>
      </c>
      <c r="K19" s="30">
        <f>I19-J19</f>
        <v>1</v>
      </c>
      <c r="L19" s="32">
        <f>J19/I19</f>
        <v>0.98630136986301364</v>
      </c>
      <c r="M19" s="40">
        <v>5</v>
      </c>
      <c r="N19" s="37">
        <v>2</v>
      </c>
      <c r="O19" s="35">
        <f t="shared" ref="O19:O20" si="8">M19-N19</f>
        <v>3</v>
      </c>
      <c r="P19" s="31">
        <f t="shared" ref="P19:P20" si="9">N19/M19</f>
        <v>0.4</v>
      </c>
      <c r="Q19" s="40"/>
      <c r="R19" s="29"/>
      <c r="S19" s="30"/>
      <c r="T19" s="32"/>
      <c r="U19" s="37"/>
      <c r="V19" s="37"/>
      <c r="W19" s="37"/>
      <c r="X19" s="38">
        <v>4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9</v>
      </c>
      <c r="S20" s="30">
        <f>Q20-R20</f>
        <v>1</v>
      </c>
      <c r="T20" s="32">
        <f>R20/Q20</f>
        <v>0.9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2</v>
      </c>
      <c r="G22" s="30">
        <f>E22-F22</f>
        <v>3</v>
      </c>
      <c r="H22" s="31">
        <f>F22/E22</f>
        <v>0.4</v>
      </c>
      <c r="I22" s="30">
        <v>8</v>
      </c>
      <c r="J22" s="29">
        <v>1</v>
      </c>
      <c r="K22" s="30">
        <f>I22-J22</f>
        <v>7</v>
      </c>
      <c r="L22" s="32">
        <f>J22/I22</f>
        <v>0.125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33</v>
      </c>
      <c r="G24" s="30">
        <f t="shared" ref="G24:G25" si="10">E24-F24</f>
        <v>0</v>
      </c>
      <c r="H24" s="31">
        <f t="shared" ref="H24:H25" si="11">F24/E24</f>
        <v>1</v>
      </c>
      <c r="I24" s="30">
        <v>48</v>
      </c>
      <c r="J24" s="29">
        <v>32</v>
      </c>
      <c r="K24" s="30">
        <f t="shared" ref="K24:K25" si="12">I24-J24</f>
        <v>16</v>
      </c>
      <c r="L24" s="32">
        <f t="shared" ref="L24:L25" si="13">J24/I24</f>
        <v>0.66666666666666663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39</v>
      </c>
      <c r="G25" s="30">
        <f t="shared" si="10"/>
        <v>13</v>
      </c>
      <c r="H25" s="31">
        <f t="shared" si="11"/>
        <v>0.75</v>
      </c>
      <c r="I25" s="41">
        <v>90</v>
      </c>
      <c r="J25" s="42">
        <v>47</v>
      </c>
      <c r="K25" s="30">
        <f t="shared" si="12"/>
        <v>43</v>
      </c>
      <c r="L25" s="32">
        <f t="shared" si="13"/>
        <v>0.52222222222222225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7</v>
      </c>
      <c r="K27" s="30">
        <f>I27-J27</f>
        <v>1</v>
      </c>
      <c r="L27" s="32">
        <f>J27/I27</f>
        <v>0.875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31</v>
      </c>
      <c r="G29" s="30">
        <f t="shared" ref="G29:G30" si="14">E29-F29</f>
        <v>7</v>
      </c>
      <c r="H29" s="31">
        <f t="shared" ref="H29:H30" si="15">F29/E29</f>
        <v>0.81578947368421051</v>
      </c>
      <c r="I29" s="30">
        <v>15</v>
      </c>
      <c r="J29" s="29">
        <v>8</v>
      </c>
      <c r="K29" s="30">
        <f>I29-J29</f>
        <v>7</v>
      </c>
      <c r="L29" s="32">
        <f>J29/I29</f>
        <v>0.53333333333333333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5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/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10</v>
      </c>
      <c r="K34" s="30">
        <f t="shared" ref="K34:K35" si="18">I34-J34</f>
        <v>0</v>
      </c>
      <c r="L34" s="32">
        <f t="shared" ref="L34:L35" si="19">J34/I34</f>
        <v>1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>
        <v>1</v>
      </c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112</v>
      </c>
      <c r="G35" s="30">
        <f t="shared" si="16"/>
        <v>13</v>
      </c>
      <c r="H35" s="31">
        <f t="shared" si="17"/>
        <v>0.89600000000000002</v>
      </c>
      <c r="I35" s="30">
        <v>212</v>
      </c>
      <c r="J35" s="29">
        <v>50</v>
      </c>
      <c r="K35" s="30">
        <f t="shared" si="18"/>
        <v>162</v>
      </c>
      <c r="L35" s="32">
        <f t="shared" si="19"/>
        <v>0.23584905660377359</v>
      </c>
      <c r="M35" s="40"/>
      <c r="N35" s="37"/>
      <c r="O35" s="35"/>
      <c r="P35" s="31"/>
      <c r="Q35" s="40"/>
      <c r="R35" s="29"/>
      <c r="S35" s="30"/>
      <c r="T35" s="32"/>
      <c r="U35" s="37">
        <v>4</v>
      </c>
      <c r="V35" s="37">
        <v>4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21</v>
      </c>
      <c r="G50" s="30">
        <f>E50-F50</f>
        <v>9</v>
      </c>
      <c r="H50" s="31">
        <f>F50/E50</f>
        <v>0.7</v>
      </c>
      <c r="I50" s="30">
        <v>34</v>
      </c>
      <c r="J50" s="29">
        <v>21</v>
      </c>
      <c r="K50" s="30">
        <f>I50-J50</f>
        <v>13</v>
      </c>
      <c r="L50" s="32">
        <f>J50/I50</f>
        <v>0.61764705882352944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>
        <v>1</v>
      </c>
      <c r="V51" s="37">
        <v>1</v>
      </c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>
        <v>1</v>
      </c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4</v>
      </c>
      <c r="G65" s="30">
        <f>E65-F65</f>
        <v>0</v>
      </c>
      <c r="H65" s="31">
        <f>F65/E65</f>
        <v>1</v>
      </c>
      <c r="I65" s="30">
        <v>4</v>
      </c>
      <c r="J65" s="29">
        <v>3</v>
      </c>
      <c r="K65" s="30">
        <f>I65-J65</f>
        <v>1</v>
      </c>
      <c r="L65" s="32">
        <f>J65/I65</f>
        <v>0.75</v>
      </c>
      <c r="M65" s="40"/>
      <c r="N65" s="37"/>
      <c r="O65" s="35"/>
      <c r="P65" s="31"/>
      <c r="Q65" s="40"/>
      <c r="R65" s="29"/>
      <c r="S65" s="30"/>
      <c r="T65" s="32"/>
      <c r="U65" s="37">
        <v>1</v>
      </c>
      <c r="V65" s="37"/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7</v>
      </c>
      <c r="K67" s="30">
        <f>I67-J67</f>
        <v>53</v>
      </c>
      <c r="L67" s="32">
        <f>J67/I67</f>
        <v>0.11666666666666667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9</v>
      </c>
      <c r="K71" s="30">
        <f>I71-J71</f>
        <v>11</v>
      </c>
      <c r="L71" s="32">
        <f>J71/I71</f>
        <v>0.45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2</v>
      </c>
      <c r="G73" s="30">
        <f t="shared" ref="G73:G74" si="20">E73-F73</f>
        <v>2</v>
      </c>
      <c r="H73" s="31">
        <f t="shared" ref="H73:H74" si="21">F73/E73</f>
        <v>0.5</v>
      </c>
      <c r="I73" s="30">
        <v>8</v>
      </c>
      <c r="J73" s="29">
        <v>1</v>
      </c>
      <c r="K73" s="30">
        <f t="shared" ref="K73:K74" si="22">I73-J73</f>
        <v>7</v>
      </c>
      <c r="L73" s="32">
        <f t="shared" ref="L73:L74" si="23">J73/I73</f>
        <v>0.125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2</v>
      </c>
      <c r="K74" s="30">
        <f t="shared" si="22"/>
        <v>2</v>
      </c>
      <c r="L74" s="32">
        <f t="shared" si="23"/>
        <v>0.5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7</v>
      </c>
      <c r="G80" s="30">
        <f t="shared" ref="G80:G84" si="24">E80-F80</f>
        <v>13</v>
      </c>
      <c r="H80" s="31">
        <f t="shared" ref="H80:H84" si="25">F80/E80</f>
        <v>0.35</v>
      </c>
      <c r="I80" s="30">
        <v>20</v>
      </c>
      <c r="J80" s="29">
        <v>2</v>
      </c>
      <c r="K80" s="30">
        <f t="shared" ref="K80:K84" si="26">I80-J80</f>
        <v>18</v>
      </c>
      <c r="L80" s="32">
        <f t="shared" ref="L80:L84" si="27">J80/I80</f>
        <v>0.1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1</v>
      </c>
      <c r="G81" s="30">
        <f t="shared" si="24"/>
        <v>3</v>
      </c>
      <c r="H81" s="31">
        <f t="shared" si="25"/>
        <v>0.25</v>
      </c>
      <c r="I81" s="30">
        <v>6</v>
      </c>
      <c r="J81" s="29">
        <v>1</v>
      </c>
      <c r="K81" s="30">
        <f t="shared" si="26"/>
        <v>5</v>
      </c>
      <c r="L81" s="32">
        <f t="shared" si="27"/>
        <v>0.16666666666666666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2</v>
      </c>
      <c r="V81" s="37">
        <v>2</v>
      </c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398</v>
      </c>
      <c r="G82" s="45">
        <f t="shared" si="24"/>
        <v>128</v>
      </c>
      <c r="H82" s="10">
        <f t="shared" si="25"/>
        <v>0.75665399239543729</v>
      </c>
      <c r="I82" s="9">
        <f>SUM(I10:I81)</f>
        <v>715</v>
      </c>
      <c r="J82" s="9">
        <f>SUM(J10:J81)</f>
        <v>330</v>
      </c>
      <c r="K82" s="9">
        <f t="shared" si="26"/>
        <v>385</v>
      </c>
      <c r="L82" s="46">
        <f t="shared" si="27"/>
        <v>0.46153846153846156</v>
      </c>
      <c r="M82" s="45">
        <f>SUM(M10:M81)</f>
        <v>16</v>
      </c>
      <c r="N82" s="45">
        <f>SUM(N10:N81)</f>
        <v>7</v>
      </c>
      <c r="O82" s="47">
        <f t="shared" ref="O82:O83" si="30">M82-N82</f>
        <v>9</v>
      </c>
      <c r="P82" s="10">
        <f t="shared" ref="P82:P83" si="31">N82/M82</f>
        <v>0.4375</v>
      </c>
      <c r="Q82" s="45">
        <f>SUM(Q10:Q81)</f>
        <v>22</v>
      </c>
      <c r="R82" s="45">
        <f>SUM(R10:R81)</f>
        <v>11</v>
      </c>
      <c r="S82" s="9">
        <f t="shared" si="28"/>
        <v>11</v>
      </c>
      <c r="T82" s="46">
        <f t="shared" si="29"/>
        <v>0.5</v>
      </c>
      <c r="U82" s="45">
        <f>SUM(U10:U81)</f>
        <v>15</v>
      </c>
      <c r="V82" s="45">
        <f>SUM(V10:V81)</f>
        <v>20</v>
      </c>
      <c r="W82" s="45">
        <f>SUM(W10:W81)</f>
        <v>1</v>
      </c>
      <c r="X82" s="48">
        <f>SUM(X10:X81)</f>
        <v>4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0</v>
      </c>
      <c r="G83" s="54">
        <f t="shared" si="24"/>
        <v>3</v>
      </c>
      <c r="H83" s="55">
        <f t="shared" si="25"/>
        <v>0</v>
      </c>
      <c r="I83" s="54">
        <v>6</v>
      </c>
      <c r="J83" s="53">
        <v>2</v>
      </c>
      <c r="K83" s="56">
        <f t="shared" si="26"/>
        <v>4</v>
      </c>
      <c r="L83" s="57">
        <f t="shared" si="27"/>
        <v>0.33333333333333331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3</v>
      </c>
      <c r="G84" s="62">
        <f t="shared" si="24"/>
        <v>2</v>
      </c>
      <c r="H84" s="63">
        <f t="shared" si="25"/>
        <v>0.6</v>
      </c>
      <c r="I84" s="62">
        <v>12</v>
      </c>
      <c r="J84" s="61">
        <v>4</v>
      </c>
      <c r="K84" s="64">
        <f t="shared" si="26"/>
        <v>8</v>
      </c>
      <c r="L84" s="65">
        <f t="shared" si="27"/>
        <v>0.33333333333333331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4</v>
      </c>
      <c r="G87" s="62">
        <f>E87-F87</f>
        <v>6</v>
      </c>
      <c r="H87" s="63">
        <f>F87/E87</f>
        <v>0.4</v>
      </c>
      <c r="I87" s="62">
        <v>20</v>
      </c>
      <c r="J87" s="61">
        <v>0</v>
      </c>
      <c r="K87" s="64">
        <f>I87-J87</f>
        <v>20</v>
      </c>
      <c r="L87" s="65">
        <f>J87/I87</f>
        <v>0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0</v>
      </c>
      <c r="G89" s="62">
        <f>E89-F89</f>
        <v>10</v>
      </c>
      <c r="H89" s="63">
        <f>F89/E89</f>
        <v>0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2</v>
      </c>
      <c r="G100" s="62">
        <f>E100-F100</f>
        <v>8</v>
      </c>
      <c r="H100" s="63">
        <f>F100/E100</f>
        <v>0.2</v>
      </c>
      <c r="I100" s="62">
        <v>10</v>
      </c>
      <c r="J100" s="61">
        <v>6</v>
      </c>
      <c r="K100" s="64">
        <f>I100-J100</f>
        <v>4</v>
      </c>
      <c r="L100" s="65">
        <f>J100/I100</f>
        <v>0.6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/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4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40</v>
      </c>
      <c r="F106" s="61">
        <v>19</v>
      </c>
      <c r="G106" s="62">
        <f>E106-F106</f>
        <v>21</v>
      </c>
      <c r="H106" s="63">
        <f>F106/E106</f>
        <v>0.47499999999999998</v>
      </c>
      <c r="I106" s="62">
        <v>52</v>
      </c>
      <c r="J106" s="61">
        <v>30</v>
      </c>
      <c r="K106" s="64">
        <f>I106-J106</f>
        <v>22</v>
      </c>
      <c r="L106" s="65">
        <f>J106/I106</f>
        <v>0.57692307692307687</v>
      </c>
      <c r="M106" s="62"/>
      <c r="N106" s="61"/>
      <c r="O106" s="64"/>
      <c r="P106" s="63"/>
      <c r="Q106" s="62"/>
      <c r="R106" s="61"/>
      <c r="S106" s="64"/>
      <c r="T106" s="65"/>
      <c r="U106" s="66">
        <v>9</v>
      </c>
      <c r="V106" s="61">
        <v>11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1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9</v>
      </c>
      <c r="G109" s="62">
        <f t="shared" ref="G109:G111" si="32">E109-F109</f>
        <v>21</v>
      </c>
      <c r="H109" s="63">
        <f t="shared" ref="H109:H111" si="33">F109/E109</f>
        <v>0.3</v>
      </c>
      <c r="I109" s="62">
        <v>27</v>
      </c>
      <c r="J109" s="61">
        <v>11</v>
      </c>
      <c r="K109" s="64">
        <f t="shared" ref="K109:K111" si="34">I109-J109</f>
        <v>16</v>
      </c>
      <c r="L109" s="65">
        <f t="shared" ref="L109:L111" si="35">J109/I109</f>
        <v>0.40740740740740738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7</v>
      </c>
      <c r="G110" s="62">
        <f t="shared" si="32"/>
        <v>7</v>
      </c>
      <c r="H110" s="63">
        <f t="shared" si="33"/>
        <v>0.5</v>
      </c>
      <c r="I110" s="62">
        <v>28</v>
      </c>
      <c r="J110" s="61">
        <v>10</v>
      </c>
      <c r="K110" s="64">
        <f t="shared" si="34"/>
        <v>18</v>
      </c>
      <c r="L110" s="65">
        <f t="shared" si="35"/>
        <v>0.35714285714285715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0</v>
      </c>
      <c r="K111" s="64">
        <f t="shared" si="34"/>
        <v>4</v>
      </c>
      <c r="L111" s="65">
        <f t="shared" si="35"/>
        <v>0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6</v>
      </c>
      <c r="G128" s="62">
        <f t="shared" ref="G128:G129" si="36">E128-F128</f>
        <v>8</v>
      </c>
      <c r="H128" s="63">
        <f t="shared" ref="H128:H129" si="37">F128/E128</f>
        <v>0.42857142857142855</v>
      </c>
      <c r="I128" s="62">
        <v>14</v>
      </c>
      <c r="J128" s="61">
        <v>1</v>
      </c>
      <c r="K128" s="64">
        <f>I128-J128</f>
        <v>13</v>
      </c>
      <c r="L128" s="65">
        <f>J128/I128</f>
        <v>7.1428571428571425E-2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13</v>
      </c>
      <c r="G129" s="62">
        <f t="shared" si="36"/>
        <v>11</v>
      </c>
      <c r="H129" s="63">
        <f t="shared" si="37"/>
        <v>0.54166666666666663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>
        <v>1</v>
      </c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162</v>
      </c>
      <c r="F137" s="70">
        <f>SUM(F83:F136)</f>
        <v>63</v>
      </c>
      <c r="G137" s="70">
        <f t="shared" ref="G137:G138" si="38">E137-F137</f>
        <v>99</v>
      </c>
      <c r="H137" s="71">
        <f t="shared" ref="H137:H138" si="39">F137/E137</f>
        <v>0.3888888888888889</v>
      </c>
      <c r="I137" s="70">
        <f>SUM(I83:I136)</f>
        <v>180</v>
      </c>
      <c r="J137" s="70">
        <f>SUM(J83:J136)</f>
        <v>64</v>
      </c>
      <c r="K137" s="72">
        <f t="shared" ref="K137:K138" si="40">I137-J137</f>
        <v>116</v>
      </c>
      <c r="L137" s="73">
        <f t="shared" ref="L137:L138" si="41">J137/I137</f>
        <v>0.35555555555555557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16</v>
      </c>
      <c r="V137" s="70">
        <f>SUM(V83:V136)</f>
        <v>24</v>
      </c>
      <c r="W137" s="70">
        <f>SUM(W83:W136)</f>
        <v>0</v>
      </c>
      <c r="X137" s="74">
        <f>SUM(X83:X136)</f>
        <v>2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7</v>
      </c>
      <c r="G138" s="78">
        <f t="shared" si="38"/>
        <v>8</v>
      </c>
      <c r="H138" s="79">
        <f t="shared" si="39"/>
        <v>0.46666666666666667</v>
      </c>
      <c r="I138" s="78">
        <v>10</v>
      </c>
      <c r="J138" s="77">
        <v>5</v>
      </c>
      <c r="K138" s="80">
        <f t="shared" si="40"/>
        <v>5</v>
      </c>
      <c r="L138" s="81">
        <f t="shared" si="41"/>
        <v>0.5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2</v>
      </c>
      <c r="G141" s="87">
        <f>E141-F141</f>
        <v>8</v>
      </c>
      <c r="H141" s="88">
        <f>F141/E141</f>
        <v>0.2</v>
      </c>
      <c r="I141" s="87">
        <v>5</v>
      </c>
      <c r="J141" s="83">
        <v>2</v>
      </c>
      <c r="K141" s="89">
        <f>I141-J141</f>
        <v>3</v>
      </c>
      <c r="L141" s="90">
        <f>J141/I141</f>
        <v>0.4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8</v>
      </c>
      <c r="K147" s="89">
        <f t="shared" ref="K147:K148" si="44">I147-J147</f>
        <v>2</v>
      </c>
      <c r="L147" s="90">
        <f t="shared" ref="L147:L148" si="45">J147/I147</f>
        <v>0.8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>
        <v>1</v>
      </c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3</v>
      </c>
      <c r="K148" s="89">
        <f t="shared" si="44"/>
        <v>2</v>
      </c>
      <c r="L148" s="90">
        <f t="shared" si="45"/>
        <v>0.6</v>
      </c>
      <c r="M148" s="87"/>
      <c r="N148" s="83"/>
      <c r="O148" s="89"/>
      <c r="P148" s="88"/>
      <c r="Q148" s="87"/>
      <c r="R148" s="83"/>
      <c r="S148" s="89"/>
      <c r="T148" s="90"/>
      <c r="U148" s="82">
        <v>1</v>
      </c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3</v>
      </c>
      <c r="G157" s="87">
        <f t="shared" ref="G157:G158" si="46">E157-F157</f>
        <v>3</v>
      </c>
      <c r="H157" s="88">
        <f t="shared" ref="H157:H158" si="47">F157/E157</f>
        <v>0.5</v>
      </c>
      <c r="I157" s="87">
        <v>6</v>
      </c>
      <c r="J157" s="83">
        <v>0</v>
      </c>
      <c r="K157" s="89">
        <f t="shared" ref="K157:K158" si="48">I157-J157</f>
        <v>6</v>
      </c>
      <c r="L157" s="90">
        <f t="shared" ref="L157:L158" si="49">J157/I157</f>
        <v>0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>
        <v>1</v>
      </c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2</v>
      </c>
      <c r="G158" s="87">
        <f t="shared" si="46"/>
        <v>8</v>
      </c>
      <c r="H158" s="88">
        <f t="shared" si="47"/>
        <v>0.2</v>
      </c>
      <c r="I158" s="87">
        <v>10</v>
      </c>
      <c r="J158" s="83">
        <v>1</v>
      </c>
      <c r="K158" s="89">
        <f t="shared" si="48"/>
        <v>9</v>
      </c>
      <c r="L158" s="90">
        <f t="shared" si="49"/>
        <v>0.1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2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3</v>
      </c>
      <c r="G170" s="87">
        <f t="shared" ref="G170:G173" si="50">E170-F170</f>
        <v>7</v>
      </c>
      <c r="H170" s="88">
        <f t="shared" ref="H170:H173" si="51">F170/E170</f>
        <v>0.3</v>
      </c>
      <c r="I170" s="87">
        <v>5</v>
      </c>
      <c r="J170" s="83">
        <v>0</v>
      </c>
      <c r="K170" s="89">
        <f t="shared" ref="K170:K172" si="52">I170-J170</f>
        <v>5</v>
      </c>
      <c r="L170" s="90">
        <f t="shared" ref="L170:L172" si="53">J170/I170</f>
        <v>0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7</v>
      </c>
      <c r="G171" s="87">
        <f t="shared" si="50"/>
        <v>18</v>
      </c>
      <c r="H171" s="88">
        <f t="shared" si="51"/>
        <v>0.28000000000000003</v>
      </c>
      <c r="I171" s="87">
        <v>20</v>
      </c>
      <c r="J171" s="83">
        <v>10</v>
      </c>
      <c r="K171" s="89">
        <f t="shared" si="52"/>
        <v>10</v>
      </c>
      <c r="L171" s="90">
        <f t="shared" si="53"/>
        <v>0.5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12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4</v>
      </c>
      <c r="G172" s="87">
        <f t="shared" si="50"/>
        <v>6</v>
      </c>
      <c r="H172" s="88">
        <f t="shared" si="51"/>
        <v>0.4</v>
      </c>
      <c r="I172" s="87">
        <v>10</v>
      </c>
      <c r="J172" s="83">
        <v>6</v>
      </c>
      <c r="K172" s="89">
        <f t="shared" si="52"/>
        <v>4</v>
      </c>
      <c r="L172" s="90">
        <f t="shared" si="53"/>
        <v>0.6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3</v>
      </c>
      <c r="S172" s="89">
        <f>Q172-R172</f>
        <v>15</v>
      </c>
      <c r="T172" s="90">
        <f>R172/Q172</f>
        <v>0.16666666666666666</v>
      </c>
      <c r="U172" s="82">
        <v>2</v>
      </c>
      <c r="V172" s="83">
        <v>3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2</v>
      </c>
      <c r="G173" s="87">
        <f t="shared" si="50"/>
        <v>8</v>
      </c>
      <c r="H173" s="88">
        <f t="shared" si="51"/>
        <v>0.2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/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7</v>
      </c>
      <c r="G176" s="87">
        <f>E176-F176</f>
        <v>13</v>
      </c>
      <c r="H176" s="88">
        <f>F176/E176</f>
        <v>0.35</v>
      </c>
      <c r="I176" s="87">
        <v>20</v>
      </c>
      <c r="J176" s="83">
        <v>11</v>
      </c>
      <c r="K176" s="89">
        <f>I176-J176</f>
        <v>9</v>
      </c>
      <c r="L176" s="90">
        <f>J176/I176</f>
        <v>0.55000000000000004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3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4</v>
      </c>
      <c r="G179" s="87">
        <f>E179-F179</f>
        <v>8</v>
      </c>
      <c r="H179" s="88">
        <f>F179/E179</f>
        <v>0.33333333333333331</v>
      </c>
      <c r="I179" s="87">
        <v>12</v>
      </c>
      <c r="J179" s="83">
        <v>2</v>
      </c>
      <c r="K179" s="89">
        <f>I179-J179</f>
        <v>10</v>
      </c>
      <c r="L179" s="90">
        <f>J179/I179</f>
        <v>0.16666666666666666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1</v>
      </c>
      <c r="S179" s="89">
        <f>Q179-R179</f>
        <v>1</v>
      </c>
      <c r="T179" s="88">
        <f>R179/Q179</f>
        <v>0.5</v>
      </c>
      <c r="U179" s="82">
        <v>4</v>
      </c>
      <c r="V179" s="83">
        <v>2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46</v>
      </c>
      <c r="G181" s="45">
        <f t="shared" ref="G181:G182" si="54">E181-F181</f>
        <v>102</v>
      </c>
      <c r="H181" s="10">
        <f t="shared" ref="H181:H182" si="55">F181/E181</f>
        <v>0.3108108108108108</v>
      </c>
      <c r="I181" s="45">
        <f>SUM(I138:I180)</f>
        <v>113</v>
      </c>
      <c r="J181" s="45">
        <f>SUM(J138:J180)</f>
        <v>48</v>
      </c>
      <c r="K181" s="9">
        <f t="shared" ref="K181:K182" si="56">I181-J181</f>
        <v>65</v>
      </c>
      <c r="L181" s="46">
        <f t="shared" ref="L181:L182" si="57">J181/I181</f>
        <v>0.4247787610619469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4</v>
      </c>
      <c r="S181" s="9">
        <f>Q181-R181</f>
        <v>16</v>
      </c>
      <c r="T181" s="46">
        <f>R181/Q181</f>
        <v>0.2</v>
      </c>
      <c r="U181" s="44">
        <f>SUM(U138:U180)</f>
        <v>11</v>
      </c>
      <c r="V181" s="45">
        <f>SUM(V138:V180)</f>
        <v>28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5</v>
      </c>
      <c r="G182" s="96">
        <f t="shared" si="54"/>
        <v>25</v>
      </c>
      <c r="H182" s="97">
        <f t="shared" si="55"/>
        <v>0.16666666666666666</v>
      </c>
      <c r="I182" s="96">
        <v>40</v>
      </c>
      <c r="J182" s="95">
        <v>3</v>
      </c>
      <c r="K182" s="98">
        <f t="shared" si="56"/>
        <v>37</v>
      </c>
      <c r="L182" s="99">
        <f t="shared" si="57"/>
        <v>7.4999999999999997E-2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>
        <v>1</v>
      </c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46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7</v>
      </c>
      <c r="G186" s="100">
        <f>E186-F186</f>
        <v>6</v>
      </c>
      <c r="H186" s="103">
        <f>F186/E186</f>
        <v>0.53846153846153844</v>
      </c>
      <c r="I186" s="100">
        <v>20</v>
      </c>
      <c r="J186" s="101">
        <v>10</v>
      </c>
      <c r="K186" s="102">
        <f>I186-J186</f>
        <v>10</v>
      </c>
      <c r="L186" s="104">
        <f>J186/I186</f>
        <v>0.5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4</v>
      </c>
      <c r="G191" s="100">
        <f t="shared" ref="G191:G192" si="58">E191-F191</f>
        <v>46</v>
      </c>
      <c r="H191" s="103">
        <f t="shared" ref="H191:H192" si="59">F191/E191</f>
        <v>0.08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26</v>
      </c>
      <c r="G192" s="100">
        <f t="shared" si="58"/>
        <v>40</v>
      </c>
      <c r="H192" s="103">
        <f t="shared" si="59"/>
        <v>0.39393939393939392</v>
      </c>
      <c r="I192" s="100">
        <v>96</v>
      </c>
      <c r="J192" s="101">
        <v>61</v>
      </c>
      <c r="K192" s="102">
        <f>I192-J192</f>
        <v>35</v>
      </c>
      <c r="L192" s="104">
        <f>J192/I192</f>
        <v>0.63541666666666663</v>
      </c>
      <c r="M192" s="100">
        <v>14</v>
      </c>
      <c r="N192" s="101">
        <v>0</v>
      </c>
      <c r="O192" s="102">
        <f>M192-N192</f>
        <v>14</v>
      </c>
      <c r="P192" s="103">
        <f>N192/M192</f>
        <v>0</v>
      </c>
      <c r="Q192" s="100"/>
      <c r="R192" s="101"/>
      <c r="S192" s="102"/>
      <c r="T192" s="104"/>
      <c r="U192" s="101">
        <v>5</v>
      </c>
      <c r="V192" s="101">
        <v>18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/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/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2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1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>
        <v>1</v>
      </c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8</v>
      </c>
      <c r="G216" s="100">
        <f>E216-F216</f>
        <v>2</v>
      </c>
      <c r="H216" s="103">
        <f>F216/E216</f>
        <v>0.8</v>
      </c>
      <c r="I216" s="100">
        <v>10</v>
      </c>
      <c r="J216" s="101">
        <v>7</v>
      </c>
      <c r="K216" s="102">
        <f>I216-J216</f>
        <v>3</v>
      </c>
      <c r="L216" s="104">
        <f>J216/I216</f>
        <v>0.7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1</v>
      </c>
      <c r="K218" s="102">
        <f>I218-J218</f>
        <v>9</v>
      </c>
      <c r="L218" s="104">
        <f>J218/I218</f>
        <v>0.1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1</v>
      </c>
      <c r="G226" s="100">
        <f>E226-F226</f>
        <v>9</v>
      </c>
      <c r="H226" s="103">
        <f>F226/E226</f>
        <v>0.1</v>
      </c>
      <c r="I226" s="100">
        <v>9</v>
      </c>
      <c r="J226" s="101">
        <v>2</v>
      </c>
      <c r="K226" s="102">
        <f>I226-J226</f>
        <v>7</v>
      </c>
      <c r="L226" s="104">
        <f>J226/I226</f>
        <v>0.22222222222222221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>
        <v>1</v>
      </c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4</v>
      </c>
      <c r="G235" s="100">
        <f t="shared" ref="G235:G237" si="60">E235-F235</f>
        <v>16</v>
      </c>
      <c r="H235" s="103">
        <f t="shared" ref="H235:H237" si="61">F235/E235</f>
        <v>0.2</v>
      </c>
      <c r="I235" s="100">
        <v>60</v>
      </c>
      <c r="J235" s="101">
        <v>6</v>
      </c>
      <c r="K235" s="102">
        <f t="shared" ref="K235:K237" si="62">I235-J235</f>
        <v>54</v>
      </c>
      <c r="L235" s="104">
        <f t="shared" ref="L235:L237" si="63">J235/I235</f>
        <v>0.1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>
        <v>1</v>
      </c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56</v>
      </c>
      <c r="G243" s="45">
        <f>E243-F243</f>
        <v>150</v>
      </c>
      <c r="H243" s="10">
        <f t="shared" ref="H243:H244" si="64">F243/E243</f>
        <v>0.27184466019417475</v>
      </c>
      <c r="I243" s="45">
        <f>SUM(I182:I242)</f>
        <v>263</v>
      </c>
      <c r="J243" s="45">
        <f>SUM(J182:J242)</f>
        <v>90</v>
      </c>
      <c r="K243" s="45">
        <f>I243-J243</f>
        <v>173</v>
      </c>
      <c r="L243" s="46">
        <f t="shared" ref="L243:L244" si="65">J243/I243</f>
        <v>0.34220532319391633</v>
      </c>
      <c r="M243" s="45">
        <f>SUM(M182:M242)</f>
        <v>15</v>
      </c>
      <c r="N243" s="45">
        <f>SUM(N182:N242)</f>
        <v>0</v>
      </c>
      <c r="O243" s="45">
        <f>M243-N243</f>
        <v>15</v>
      </c>
      <c r="P243" s="10">
        <f t="shared" ref="P243:P244" si="66">N243/M243</f>
        <v>0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6</v>
      </c>
      <c r="V243" s="45">
        <f>SUM(V182:V242)</f>
        <v>81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1042</v>
      </c>
      <c r="F244" s="108">
        <f>F82+F137+F181+F243</f>
        <v>563</v>
      </c>
      <c r="G244" s="108">
        <f>G82+G137+G181+G243</f>
        <v>479</v>
      </c>
      <c r="H244" s="109">
        <f t="shared" si="64"/>
        <v>0.54030710172744723</v>
      </c>
      <c r="I244" s="108">
        <f>I82+I137+I181+I243</f>
        <v>1271</v>
      </c>
      <c r="J244" s="108">
        <f>J82+J137+J181+J243</f>
        <v>532</v>
      </c>
      <c r="K244" s="108">
        <f>K82+K137+K181+K243</f>
        <v>739</v>
      </c>
      <c r="L244" s="110">
        <f t="shared" si="65"/>
        <v>0.41856805664830843</v>
      </c>
      <c r="M244" s="108">
        <f>M82+M137+M181+M243</f>
        <v>44</v>
      </c>
      <c r="N244" s="108">
        <f>N82+N137+N181+N243</f>
        <v>7</v>
      </c>
      <c r="O244" s="108">
        <f>O82+O137+O181+O243</f>
        <v>37</v>
      </c>
      <c r="P244" s="109">
        <f t="shared" si="66"/>
        <v>0.15909090909090909</v>
      </c>
      <c r="Q244" s="108">
        <f>Q82+Q137+Q181+Q243</f>
        <v>58</v>
      </c>
      <c r="R244" s="108">
        <f>R82+R137+R181+R243</f>
        <v>15</v>
      </c>
      <c r="S244" s="108">
        <f>S82+S137+S181+S243</f>
        <v>43</v>
      </c>
      <c r="T244" s="110">
        <f t="shared" si="67"/>
        <v>0.25862068965517243</v>
      </c>
      <c r="U244" s="107">
        <f>U82+U137+U181+U243</f>
        <v>48</v>
      </c>
      <c r="V244" s="108">
        <f>V82+V137+V181+V243</f>
        <v>153</v>
      </c>
      <c r="W244" s="108">
        <f>W82+W137+W181+W243</f>
        <v>2</v>
      </c>
      <c r="X244" s="111">
        <f>X82+X137+X181+X243</f>
        <v>7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18.2" customHeight="1" x14ac:dyDescent="0.2">
      <c r="A247" s="271" t="s">
        <v>399</v>
      </c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</row>
    <row r="248" spans="1:64" ht="30" customHeight="1" x14ac:dyDescent="0.2">
      <c r="A248" s="272" t="s">
        <v>400</v>
      </c>
      <c r="B248" s="272" t="s">
        <v>5</v>
      </c>
      <c r="C248" s="272" t="s">
        <v>6</v>
      </c>
      <c r="D248" s="272" t="s">
        <v>7</v>
      </c>
      <c r="E248" s="273" t="s">
        <v>8</v>
      </c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55" t="s">
        <v>401</v>
      </c>
      <c r="V248" s="255"/>
      <c r="W248" s="255"/>
      <c r="X248" s="255"/>
    </row>
    <row r="249" spans="1:64" ht="14.65" customHeight="1" x14ac:dyDescent="0.2">
      <c r="A249" s="272"/>
      <c r="B249" s="272"/>
      <c r="C249" s="272"/>
      <c r="D249" s="272"/>
      <c r="E249" s="273" t="s">
        <v>10</v>
      </c>
      <c r="F249" s="273"/>
      <c r="G249" s="273"/>
      <c r="H249" s="273"/>
      <c r="I249" s="273"/>
      <c r="J249" s="273"/>
      <c r="K249" s="273"/>
      <c r="L249" s="273"/>
      <c r="M249" s="273" t="s">
        <v>11</v>
      </c>
      <c r="N249" s="273"/>
      <c r="O249" s="273"/>
      <c r="P249" s="273"/>
      <c r="Q249" s="273"/>
      <c r="R249" s="273"/>
      <c r="S249" s="273"/>
      <c r="T249" s="273"/>
      <c r="U249" s="274" t="s">
        <v>10</v>
      </c>
      <c r="V249" s="274"/>
      <c r="W249" s="255" t="s">
        <v>12</v>
      </c>
      <c r="X249" s="255"/>
    </row>
    <row r="250" spans="1:64" ht="14.65" customHeight="1" x14ac:dyDescent="0.2">
      <c r="A250" s="272"/>
      <c r="B250" s="272"/>
      <c r="C250" s="272"/>
      <c r="D250" s="272"/>
      <c r="E250" s="273" t="s">
        <v>13</v>
      </c>
      <c r="F250" s="273"/>
      <c r="G250" s="273"/>
      <c r="H250" s="273"/>
      <c r="I250" s="273" t="s">
        <v>14</v>
      </c>
      <c r="J250" s="273"/>
      <c r="K250" s="273"/>
      <c r="L250" s="273"/>
      <c r="M250" s="273" t="s">
        <v>13</v>
      </c>
      <c r="N250" s="273"/>
      <c r="O250" s="273"/>
      <c r="P250" s="273"/>
      <c r="Q250" s="273" t="s">
        <v>14</v>
      </c>
      <c r="R250" s="273"/>
      <c r="S250" s="273"/>
      <c r="T250" s="273"/>
      <c r="U250" s="274"/>
      <c r="V250" s="274"/>
      <c r="W250" s="255"/>
      <c r="X250" s="255"/>
    </row>
    <row r="251" spans="1:64" ht="22.5" x14ac:dyDescent="0.2">
      <c r="A251" s="272"/>
      <c r="B251" s="272"/>
      <c r="C251" s="272"/>
      <c r="D251" s="272"/>
      <c r="E251" s="114" t="s">
        <v>15</v>
      </c>
      <c r="F251" s="114" t="s">
        <v>16</v>
      </c>
      <c r="G251" s="114" t="s">
        <v>17</v>
      </c>
      <c r="H251" s="115" t="s">
        <v>18</v>
      </c>
      <c r="I251" s="114" t="s">
        <v>15</v>
      </c>
      <c r="J251" s="114" t="s">
        <v>16</v>
      </c>
      <c r="K251" s="114" t="s">
        <v>17</v>
      </c>
      <c r="L251" s="114" t="s">
        <v>18</v>
      </c>
      <c r="M251" s="114" t="s">
        <v>15</v>
      </c>
      <c r="N251" s="114" t="s">
        <v>16</v>
      </c>
      <c r="O251" s="114" t="s">
        <v>17</v>
      </c>
      <c r="P251" s="115" t="s">
        <v>18</v>
      </c>
      <c r="Q251" s="114" t="s">
        <v>15</v>
      </c>
      <c r="R251" s="114" t="s">
        <v>16</v>
      </c>
      <c r="S251" s="114" t="s">
        <v>17</v>
      </c>
      <c r="T251" s="114" t="s">
        <v>18</v>
      </c>
      <c r="U251" s="114" t="s">
        <v>13</v>
      </c>
      <c r="V251" s="114" t="s">
        <v>19</v>
      </c>
      <c r="W251" s="114" t="s">
        <v>13</v>
      </c>
      <c r="X251" s="7" t="s">
        <v>19</v>
      </c>
    </row>
    <row r="252" spans="1:64" ht="15.75" x14ac:dyDescent="0.2">
      <c r="A252" s="275" t="s">
        <v>402</v>
      </c>
      <c r="B252" s="275"/>
      <c r="C252" s="275"/>
      <c r="D252" s="275"/>
      <c r="E252" s="116">
        <f>E82</f>
        <v>526</v>
      </c>
      <c r="F252" s="117">
        <f>F82</f>
        <v>398</v>
      </c>
      <c r="G252" s="116">
        <f>G82</f>
        <v>128</v>
      </c>
      <c r="H252" s="118">
        <f t="shared" ref="H252:H253" si="68">F252/E252</f>
        <v>0.75665399239543729</v>
      </c>
      <c r="I252" s="116">
        <f t="shared" ref="I252:O252" si="69">(I82)</f>
        <v>715</v>
      </c>
      <c r="J252" s="117">
        <f t="shared" si="69"/>
        <v>330</v>
      </c>
      <c r="K252" s="116">
        <f t="shared" si="69"/>
        <v>385</v>
      </c>
      <c r="L252" s="118">
        <f t="shared" si="69"/>
        <v>0.46153846153846156</v>
      </c>
      <c r="M252" s="116">
        <f t="shared" si="69"/>
        <v>16</v>
      </c>
      <c r="N252" s="117">
        <f t="shared" si="69"/>
        <v>7</v>
      </c>
      <c r="O252" s="116">
        <f t="shared" si="69"/>
        <v>9</v>
      </c>
      <c r="P252" s="118">
        <f t="shared" ref="P252:X252" si="70">P82</f>
        <v>0.4375</v>
      </c>
      <c r="Q252" s="116">
        <f t="shared" si="70"/>
        <v>22</v>
      </c>
      <c r="R252" s="117">
        <f t="shared" si="70"/>
        <v>11</v>
      </c>
      <c r="S252" s="116">
        <f t="shared" si="70"/>
        <v>11</v>
      </c>
      <c r="T252" s="118">
        <f t="shared" si="70"/>
        <v>0.5</v>
      </c>
      <c r="U252" s="119">
        <f t="shared" si="70"/>
        <v>15</v>
      </c>
      <c r="V252" s="119">
        <f t="shared" si="70"/>
        <v>20</v>
      </c>
      <c r="W252" s="119">
        <f t="shared" si="70"/>
        <v>1</v>
      </c>
      <c r="X252" s="120">
        <f t="shared" si="70"/>
        <v>4</v>
      </c>
    </row>
    <row r="253" spans="1:64" ht="15.75" x14ac:dyDescent="0.2">
      <c r="A253" s="276" t="s">
        <v>403</v>
      </c>
      <c r="B253" s="276"/>
      <c r="C253" s="276"/>
      <c r="D253" s="276"/>
      <c r="E253" s="121">
        <f>E137</f>
        <v>162</v>
      </c>
      <c r="F253" s="122">
        <f>F137</f>
        <v>63</v>
      </c>
      <c r="G253" s="121">
        <f>G137</f>
        <v>99</v>
      </c>
      <c r="H253" s="123">
        <f t="shared" si="68"/>
        <v>0.3888888888888889</v>
      </c>
      <c r="I253" s="121">
        <f>I137</f>
        <v>180</v>
      </c>
      <c r="J253" s="122">
        <f>J137</f>
        <v>64</v>
      </c>
      <c r="K253" s="121">
        <f>K137</f>
        <v>116</v>
      </c>
      <c r="L253" s="123">
        <f>L137</f>
        <v>0.35555555555555557</v>
      </c>
      <c r="M253" s="121">
        <f>(M137)</f>
        <v>2</v>
      </c>
      <c r="N253" s="122">
        <f>(N137)</f>
        <v>0</v>
      </c>
      <c r="O253" s="121">
        <f>(O137)</f>
        <v>2</v>
      </c>
      <c r="P253" s="123">
        <f>(P137)</f>
        <v>0</v>
      </c>
      <c r="Q253" s="121">
        <f t="shared" ref="Q253:X253" si="71">Q137</f>
        <v>2</v>
      </c>
      <c r="R253" s="122">
        <f t="shared" si="71"/>
        <v>0</v>
      </c>
      <c r="S253" s="121">
        <f t="shared" si="71"/>
        <v>2</v>
      </c>
      <c r="T253" s="123">
        <f t="shared" si="71"/>
        <v>0</v>
      </c>
      <c r="U253" s="122">
        <f t="shared" si="71"/>
        <v>16</v>
      </c>
      <c r="V253" s="122">
        <f t="shared" si="71"/>
        <v>24</v>
      </c>
      <c r="W253" s="122">
        <f t="shared" si="71"/>
        <v>0</v>
      </c>
      <c r="X253" s="124">
        <f t="shared" si="71"/>
        <v>2</v>
      </c>
    </row>
    <row r="254" spans="1:64" ht="15.75" x14ac:dyDescent="0.2">
      <c r="A254" s="277" t="s">
        <v>404</v>
      </c>
      <c r="B254" s="277"/>
      <c r="C254" s="277"/>
      <c r="D254" s="277"/>
      <c r="E254" s="125">
        <f t="shared" ref="E254:X254" si="72">E181</f>
        <v>148</v>
      </c>
      <c r="F254" s="126">
        <f t="shared" si="72"/>
        <v>46</v>
      </c>
      <c r="G254" s="125">
        <f t="shared" si="72"/>
        <v>102</v>
      </c>
      <c r="H254" s="127">
        <f t="shared" si="72"/>
        <v>0.3108108108108108</v>
      </c>
      <c r="I254" s="125">
        <f t="shared" si="72"/>
        <v>113</v>
      </c>
      <c r="J254" s="126">
        <f t="shared" si="72"/>
        <v>48</v>
      </c>
      <c r="K254" s="125">
        <f t="shared" si="72"/>
        <v>65</v>
      </c>
      <c r="L254" s="127">
        <f t="shared" si="72"/>
        <v>0.4247787610619469</v>
      </c>
      <c r="M254" s="125">
        <f t="shared" si="72"/>
        <v>11</v>
      </c>
      <c r="N254" s="126">
        <f t="shared" si="72"/>
        <v>0</v>
      </c>
      <c r="O254" s="125">
        <f t="shared" si="72"/>
        <v>11</v>
      </c>
      <c r="P254" s="127">
        <f t="shared" si="72"/>
        <v>0</v>
      </c>
      <c r="Q254" s="125">
        <f t="shared" si="72"/>
        <v>20</v>
      </c>
      <c r="R254" s="126">
        <f t="shared" si="72"/>
        <v>4</v>
      </c>
      <c r="S254" s="125">
        <f t="shared" si="72"/>
        <v>16</v>
      </c>
      <c r="T254" s="127">
        <f t="shared" si="72"/>
        <v>0.2</v>
      </c>
      <c r="U254" s="128">
        <f t="shared" si="72"/>
        <v>11</v>
      </c>
      <c r="V254" s="128">
        <f t="shared" si="72"/>
        <v>28</v>
      </c>
      <c r="W254" s="128">
        <f t="shared" si="72"/>
        <v>1</v>
      </c>
      <c r="X254" s="129">
        <f t="shared" si="72"/>
        <v>1</v>
      </c>
    </row>
    <row r="255" spans="1:64" ht="15.75" x14ac:dyDescent="0.2">
      <c r="A255" s="278" t="s">
        <v>405</v>
      </c>
      <c r="B255" s="278"/>
      <c r="C255" s="278"/>
      <c r="D255" s="278"/>
      <c r="E255" s="130">
        <f t="shared" ref="E255:E256" si="73">E243</f>
        <v>206</v>
      </c>
      <c r="F255" s="131">
        <f t="shared" ref="F255:F256" si="74">F243</f>
        <v>56</v>
      </c>
      <c r="G255" s="130">
        <f t="shared" ref="G255:G256" si="75">G243</f>
        <v>150</v>
      </c>
      <c r="H255" s="132">
        <f t="shared" ref="H255:H256" si="76">H243</f>
        <v>0.27184466019417475</v>
      </c>
      <c r="I255" s="130">
        <f t="shared" ref="I255:I256" si="77">I243</f>
        <v>263</v>
      </c>
      <c r="J255" s="131">
        <f t="shared" ref="J255:J256" si="78">J243</f>
        <v>90</v>
      </c>
      <c r="K255" s="130">
        <f t="shared" ref="K255:K256" si="79">K243</f>
        <v>173</v>
      </c>
      <c r="L255" s="132">
        <f t="shared" ref="L255:L256" si="80">L243</f>
        <v>0.34220532319391633</v>
      </c>
      <c r="M255" s="130">
        <f t="shared" ref="M255:M256" si="81">M243</f>
        <v>15</v>
      </c>
      <c r="N255" s="131">
        <f t="shared" ref="N255:N256" si="82">N243</f>
        <v>0</v>
      </c>
      <c r="O255" s="130">
        <f t="shared" ref="O255:O256" si="83">O243</f>
        <v>15</v>
      </c>
      <c r="P255" s="132">
        <f t="shared" ref="P255:P256" si="84">P243</f>
        <v>0</v>
      </c>
      <c r="Q255" s="130">
        <f t="shared" ref="Q255:Q256" si="85">Q243</f>
        <v>14</v>
      </c>
      <c r="R255" s="131">
        <f t="shared" ref="R255:R256" si="86">R243</f>
        <v>0</v>
      </c>
      <c r="S255" s="130">
        <f t="shared" ref="S255:S256" si="87">S243</f>
        <v>14</v>
      </c>
      <c r="T255" s="132">
        <f t="shared" ref="T255:T256" si="88">T243</f>
        <v>0</v>
      </c>
      <c r="U255" s="131">
        <f t="shared" ref="U255:U256" si="89">U243</f>
        <v>6</v>
      </c>
      <c r="V255" s="131">
        <f t="shared" ref="V255:V256" si="90">V243</f>
        <v>81</v>
      </c>
      <c r="W255" s="131">
        <f t="shared" ref="W255:W256" si="91">W243</f>
        <v>0</v>
      </c>
      <c r="X255" s="133">
        <f t="shared" ref="X255:X256" si="92">X243</f>
        <v>0</v>
      </c>
    </row>
    <row r="256" spans="1:64" ht="15.75" x14ac:dyDescent="0.2">
      <c r="A256" s="279" t="s">
        <v>406</v>
      </c>
      <c r="B256" s="279"/>
      <c r="C256" s="279"/>
      <c r="D256" s="279"/>
      <c r="E256" s="134">
        <f t="shared" si="73"/>
        <v>1042</v>
      </c>
      <c r="F256" s="134">
        <f t="shared" si="74"/>
        <v>563</v>
      </c>
      <c r="G256" s="134">
        <f t="shared" si="75"/>
        <v>479</v>
      </c>
      <c r="H256" s="135">
        <f t="shared" si="76"/>
        <v>0.54030710172744723</v>
      </c>
      <c r="I256" s="134">
        <f t="shared" si="77"/>
        <v>1271</v>
      </c>
      <c r="J256" s="134">
        <f t="shared" si="78"/>
        <v>532</v>
      </c>
      <c r="K256" s="134">
        <f t="shared" si="79"/>
        <v>739</v>
      </c>
      <c r="L256" s="135">
        <f t="shared" si="80"/>
        <v>0.41856805664830843</v>
      </c>
      <c r="M256" s="134">
        <f t="shared" si="81"/>
        <v>44</v>
      </c>
      <c r="N256" s="134">
        <f t="shared" si="82"/>
        <v>7</v>
      </c>
      <c r="O256" s="134">
        <f t="shared" si="83"/>
        <v>37</v>
      </c>
      <c r="P256" s="135">
        <f t="shared" si="84"/>
        <v>0.15909090909090909</v>
      </c>
      <c r="Q256" s="134">
        <f t="shared" si="85"/>
        <v>58</v>
      </c>
      <c r="R256" s="134">
        <f t="shared" si="86"/>
        <v>15</v>
      </c>
      <c r="S256" s="134">
        <f t="shared" si="87"/>
        <v>43</v>
      </c>
      <c r="T256" s="135">
        <f t="shared" si="88"/>
        <v>0.25862068965517243</v>
      </c>
      <c r="U256" s="134">
        <f t="shared" si="89"/>
        <v>48</v>
      </c>
      <c r="V256" s="134">
        <f t="shared" si="90"/>
        <v>153</v>
      </c>
      <c r="W256" s="134">
        <f t="shared" si="91"/>
        <v>2</v>
      </c>
      <c r="X256" s="136">
        <f t="shared" si="92"/>
        <v>7</v>
      </c>
    </row>
    <row r="257" spans="1:41" x14ac:dyDescent="0.2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1"/>
      <c r="P257" s="112"/>
      <c r="Q257" s="1"/>
      <c r="R257" s="1"/>
      <c r="S257" s="1"/>
      <c r="T257" s="113"/>
    </row>
    <row r="258" spans="1:41" x14ac:dyDescent="0.2">
      <c r="A258" s="2"/>
      <c r="B258" s="2"/>
      <c r="C258" s="2"/>
      <c r="D258" s="2"/>
      <c r="H258" s="2"/>
      <c r="O258" s="1"/>
      <c r="P258" s="112"/>
      <c r="Q258" s="1"/>
      <c r="R258" s="1"/>
      <c r="S258" s="1"/>
      <c r="T258" s="113"/>
    </row>
    <row r="259" spans="1:41" ht="18.2" customHeight="1" x14ac:dyDescent="0.2">
      <c r="A259" s="271" t="s">
        <v>399</v>
      </c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O259" s="1"/>
      <c r="P259" s="112"/>
      <c r="Q259" s="1"/>
      <c r="R259" s="1"/>
      <c r="S259" s="1"/>
      <c r="T259" s="113"/>
    </row>
    <row r="260" spans="1:41" ht="14.65" customHeight="1" x14ac:dyDescent="0.2">
      <c r="A260" s="272" t="s">
        <v>400</v>
      </c>
      <c r="B260" s="272" t="s">
        <v>5</v>
      </c>
      <c r="C260" s="272" t="s">
        <v>6</v>
      </c>
      <c r="D260" s="272" t="s">
        <v>7</v>
      </c>
      <c r="E260" s="280" t="s">
        <v>8</v>
      </c>
      <c r="F260" s="280"/>
      <c r="G260" s="280"/>
      <c r="H260" s="280"/>
      <c r="I260" s="280"/>
      <c r="J260" s="280"/>
      <c r="K260" s="280"/>
      <c r="L260" s="280"/>
      <c r="O260" s="1"/>
      <c r="P260" s="112"/>
      <c r="Q260" s="1"/>
      <c r="R260" s="1"/>
      <c r="S260" s="1"/>
      <c r="T260" s="113"/>
    </row>
    <row r="261" spans="1:41" x14ac:dyDescent="0.2">
      <c r="A261" s="272"/>
      <c r="B261" s="272"/>
      <c r="C261" s="272"/>
      <c r="D261" s="272"/>
      <c r="E261" s="280"/>
      <c r="F261" s="280"/>
      <c r="G261" s="280"/>
      <c r="H261" s="280"/>
      <c r="I261" s="280"/>
      <c r="J261" s="280"/>
      <c r="K261" s="280"/>
      <c r="L261" s="280"/>
      <c r="O261" s="1"/>
      <c r="P261" s="112"/>
      <c r="Q261" s="1"/>
      <c r="R261" s="1"/>
      <c r="S261" s="1"/>
      <c r="T261" s="113"/>
    </row>
    <row r="262" spans="1:41" ht="14.65" customHeight="1" x14ac:dyDescent="0.2">
      <c r="A262" s="272"/>
      <c r="B262" s="272"/>
      <c r="C262" s="272"/>
      <c r="D262" s="272"/>
      <c r="E262" s="273" t="s">
        <v>13</v>
      </c>
      <c r="F262" s="273"/>
      <c r="G262" s="273"/>
      <c r="H262" s="273"/>
      <c r="I262" s="280" t="s">
        <v>14</v>
      </c>
      <c r="J262" s="280"/>
      <c r="K262" s="280"/>
      <c r="L262" s="280"/>
      <c r="O262" s="1"/>
      <c r="P262" s="112"/>
      <c r="Q262" s="1"/>
      <c r="R262" s="1"/>
      <c r="S262" s="1"/>
      <c r="T262" s="113"/>
    </row>
    <row r="263" spans="1:41" ht="22.5" x14ac:dyDescent="0.2">
      <c r="A263" s="272"/>
      <c r="B263" s="272"/>
      <c r="C263" s="272"/>
      <c r="D263" s="272"/>
      <c r="E263" s="114" t="s">
        <v>15</v>
      </c>
      <c r="F263" s="114" t="s">
        <v>16</v>
      </c>
      <c r="G263" s="114" t="s">
        <v>17</v>
      </c>
      <c r="H263" s="115" t="s">
        <v>18</v>
      </c>
      <c r="I263" s="114" t="s">
        <v>15</v>
      </c>
      <c r="J263" s="114" t="s">
        <v>16</v>
      </c>
      <c r="K263" s="114" t="s">
        <v>17</v>
      </c>
      <c r="L263" s="7" t="s">
        <v>18</v>
      </c>
      <c r="O263" s="1"/>
      <c r="P263" s="112"/>
      <c r="Q263" s="1"/>
      <c r="R263" s="1"/>
      <c r="S263" s="1"/>
      <c r="T263" s="113"/>
    </row>
    <row r="264" spans="1:41" ht="15.75" x14ac:dyDescent="0.2">
      <c r="A264" s="275" t="s">
        <v>402</v>
      </c>
      <c r="B264" s="275"/>
      <c r="C264" s="275"/>
      <c r="D264" s="275"/>
      <c r="E264" s="116">
        <f t="shared" ref="E264:E268" si="93">E252+M252</f>
        <v>542</v>
      </c>
      <c r="F264" s="117">
        <f t="shared" ref="F264:F268" si="94">F252+N252</f>
        <v>405</v>
      </c>
      <c r="G264" s="116">
        <f t="shared" ref="G264:G268" si="95">G252+O252</f>
        <v>137</v>
      </c>
      <c r="H264" s="118">
        <f t="shared" ref="H264:H268" si="96">F264/E264</f>
        <v>0.74723247232472323</v>
      </c>
      <c r="I264" s="116">
        <f t="shared" ref="I264:I268" si="97">I252+Q252</f>
        <v>737</v>
      </c>
      <c r="J264" s="117">
        <f t="shared" ref="J264:J268" si="98">J252+R252</f>
        <v>341</v>
      </c>
      <c r="K264" s="116">
        <f t="shared" ref="K264:K268" si="99">K252+S252</f>
        <v>396</v>
      </c>
      <c r="L264" s="137">
        <f t="shared" ref="L264:L268" si="100">J264/I264</f>
        <v>0.46268656716417911</v>
      </c>
      <c r="O264" s="1"/>
      <c r="P264" s="112"/>
      <c r="Q264" s="1"/>
      <c r="R264" s="1"/>
      <c r="S264" s="1"/>
      <c r="T264" s="113"/>
    </row>
    <row r="265" spans="1:41" ht="15.75" x14ac:dyDescent="0.2">
      <c r="A265" s="281" t="s">
        <v>403</v>
      </c>
      <c r="B265" s="281"/>
      <c r="C265" s="281"/>
      <c r="D265" s="281"/>
      <c r="E265" s="138">
        <f t="shared" si="93"/>
        <v>164</v>
      </c>
      <c r="F265" s="139">
        <f t="shared" si="94"/>
        <v>63</v>
      </c>
      <c r="G265" s="138">
        <f t="shared" si="95"/>
        <v>101</v>
      </c>
      <c r="H265" s="140">
        <f t="shared" si="96"/>
        <v>0.38414634146341464</v>
      </c>
      <c r="I265" s="138">
        <f t="shared" si="97"/>
        <v>182</v>
      </c>
      <c r="J265" s="139">
        <f t="shared" si="98"/>
        <v>64</v>
      </c>
      <c r="K265" s="138">
        <f t="shared" si="99"/>
        <v>118</v>
      </c>
      <c r="L265" s="141">
        <f t="shared" si="100"/>
        <v>0.35164835164835168</v>
      </c>
      <c r="O265" s="1"/>
      <c r="P265" s="112"/>
      <c r="Q265" s="1"/>
      <c r="R265" s="1"/>
      <c r="S265" s="1"/>
      <c r="T265" s="113"/>
    </row>
    <row r="266" spans="1:41" ht="15.75" x14ac:dyDescent="0.2">
      <c r="A266" s="277" t="s">
        <v>404</v>
      </c>
      <c r="B266" s="277"/>
      <c r="C266" s="277"/>
      <c r="D266" s="277"/>
      <c r="E266" s="125">
        <f t="shared" si="93"/>
        <v>159</v>
      </c>
      <c r="F266" s="126">
        <f t="shared" si="94"/>
        <v>46</v>
      </c>
      <c r="G266" s="125">
        <f t="shared" si="95"/>
        <v>113</v>
      </c>
      <c r="H266" s="127">
        <f t="shared" si="96"/>
        <v>0.28930817610062892</v>
      </c>
      <c r="I266" s="125">
        <f t="shared" si="97"/>
        <v>133</v>
      </c>
      <c r="J266" s="126">
        <f t="shared" si="98"/>
        <v>52</v>
      </c>
      <c r="K266" s="125">
        <f t="shared" si="99"/>
        <v>81</v>
      </c>
      <c r="L266" s="142">
        <f t="shared" si="100"/>
        <v>0.39097744360902253</v>
      </c>
      <c r="O266" s="1"/>
      <c r="P266" s="112"/>
      <c r="Q266" s="1"/>
      <c r="R266" s="1"/>
      <c r="S266" s="1"/>
      <c r="T266" s="113"/>
    </row>
    <row r="267" spans="1:41" ht="15.75" x14ac:dyDescent="0.2">
      <c r="A267" s="278" t="s">
        <v>405</v>
      </c>
      <c r="B267" s="278"/>
      <c r="C267" s="278"/>
      <c r="D267" s="278"/>
      <c r="E267" s="130">
        <f t="shared" si="93"/>
        <v>221</v>
      </c>
      <c r="F267" s="131">
        <f t="shared" si="94"/>
        <v>56</v>
      </c>
      <c r="G267" s="130">
        <f t="shared" si="95"/>
        <v>165</v>
      </c>
      <c r="H267" s="132">
        <f t="shared" si="96"/>
        <v>0.25339366515837103</v>
      </c>
      <c r="I267" s="130">
        <f t="shared" si="97"/>
        <v>277</v>
      </c>
      <c r="J267" s="131">
        <f t="shared" si="98"/>
        <v>90</v>
      </c>
      <c r="K267" s="130">
        <f t="shared" si="99"/>
        <v>187</v>
      </c>
      <c r="L267" s="143">
        <f t="shared" si="100"/>
        <v>0.32490974729241878</v>
      </c>
      <c r="O267" s="1"/>
      <c r="P267" s="112"/>
      <c r="Q267" s="1"/>
      <c r="R267" s="1"/>
      <c r="S267" s="1"/>
      <c r="T267" s="113"/>
    </row>
    <row r="268" spans="1:41" ht="15.75" x14ac:dyDescent="0.2">
      <c r="A268" s="282" t="s">
        <v>406</v>
      </c>
      <c r="B268" s="282"/>
      <c r="C268" s="282"/>
      <c r="D268" s="282"/>
      <c r="E268" s="144">
        <f t="shared" si="93"/>
        <v>1086</v>
      </c>
      <c r="F268" s="134">
        <f t="shared" si="94"/>
        <v>570</v>
      </c>
      <c r="G268" s="144">
        <f t="shared" si="95"/>
        <v>516</v>
      </c>
      <c r="H268" s="145">
        <f t="shared" si="96"/>
        <v>0.52486187845303867</v>
      </c>
      <c r="I268" s="144">
        <f t="shared" si="97"/>
        <v>1329</v>
      </c>
      <c r="J268" s="134">
        <f t="shared" si="98"/>
        <v>547</v>
      </c>
      <c r="K268" s="144">
        <f t="shared" si="99"/>
        <v>782</v>
      </c>
      <c r="L268" s="146">
        <f t="shared" si="100"/>
        <v>0.41158765989465762</v>
      </c>
      <c r="O268" s="1"/>
      <c r="P268" s="112"/>
      <c r="Q268" s="1"/>
      <c r="R268" s="1"/>
      <c r="S268" s="1"/>
      <c r="T268" s="113"/>
    </row>
    <row r="269" spans="1:41" x14ac:dyDescent="0.2">
      <c r="A269" s="2"/>
      <c r="B269" s="2"/>
      <c r="C269" s="2"/>
      <c r="D269" s="2"/>
      <c r="H269" s="2"/>
      <c r="O269" s="1"/>
      <c r="P269" s="112"/>
      <c r="Q269" s="1"/>
      <c r="R269" s="1"/>
      <c r="S269" s="1"/>
      <c r="T269" s="113"/>
    </row>
    <row r="270" spans="1:41" ht="14.65" customHeight="1" x14ac:dyDescent="0.2">
      <c r="A270" s="2"/>
      <c r="B270" s="2"/>
      <c r="C270" s="283" t="s">
        <v>407</v>
      </c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1:41" x14ac:dyDescent="0.2">
      <c r="A271" s="2"/>
      <c r="B271" s="2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x14ac:dyDescent="0.2">
      <c r="A272" s="2"/>
      <c r="B272" s="2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2"/>
      <c r="B273" s="2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ht="55.5" customHeight="1" x14ac:dyDescent="0.2">
      <c r="A274" s="2"/>
      <c r="B274" s="2"/>
      <c r="C274" s="147" t="s">
        <v>408</v>
      </c>
      <c r="D274" s="148" t="s">
        <v>409</v>
      </c>
      <c r="E274" s="149">
        <v>44105</v>
      </c>
      <c r="F274" s="149">
        <v>44106</v>
      </c>
      <c r="G274" s="149">
        <v>44107</v>
      </c>
      <c r="H274" s="149">
        <v>44108</v>
      </c>
      <c r="I274" s="149">
        <v>44109</v>
      </c>
      <c r="J274" s="149">
        <v>44110</v>
      </c>
      <c r="K274" s="149">
        <v>44111</v>
      </c>
      <c r="L274" s="149">
        <v>44112</v>
      </c>
      <c r="M274" s="149">
        <v>44113</v>
      </c>
      <c r="N274" s="149">
        <v>44114</v>
      </c>
      <c r="O274" s="149">
        <v>44115</v>
      </c>
      <c r="P274" s="149">
        <v>44116</v>
      </c>
      <c r="Q274" s="149">
        <v>44117</v>
      </c>
      <c r="R274" s="149">
        <v>44118</v>
      </c>
      <c r="S274" s="149">
        <v>44119</v>
      </c>
      <c r="T274" s="149">
        <v>44120</v>
      </c>
      <c r="U274" s="149">
        <v>44121</v>
      </c>
      <c r="V274" s="149">
        <v>44122</v>
      </c>
      <c r="W274" s="149">
        <v>44123</v>
      </c>
      <c r="X274" s="149">
        <v>44124</v>
      </c>
      <c r="Y274" s="149">
        <v>44125</v>
      </c>
      <c r="Z274" s="149">
        <v>44126</v>
      </c>
      <c r="AA274" s="149">
        <v>44127</v>
      </c>
      <c r="AB274"/>
      <c r="AC274"/>
      <c r="AD274"/>
      <c r="AE274"/>
      <c r="AF274"/>
      <c r="AG274"/>
      <c r="AH274"/>
      <c r="AI274"/>
      <c r="AJ274"/>
      <c r="AK274"/>
    </row>
    <row r="275" spans="1:41" x14ac:dyDescent="0.2">
      <c r="A275" s="2"/>
      <c r="B275" s="2"/>
      <c r="C275" s="284" t="s">
        <v>402</v>
      </c>
      <c r="D275" s="150" t="s">
        <v>410</v>
      </c>
      <c r="E275" s="151">
        <v>0.8</v>
      </c>
      <c r="F275" s="151">
        <v>0.8</v>
      </c>
      <c r="G275" s="151">
        <v>0.79</v>
      </c>
      <c r="H275" s="151">
        <v>0.79</v>
      </c>
      <c r="I275" s="151">
        <v>0.78</v>
      </c>
      <c r="J275" s="151">
        <v>0.77</v>
      </c>
      <c r="K275" s="151">
        <v>0.76</v>
      </c>
      <c r="L275" s="151">
        <v>0.75</v>
      </c>
      <c r="M275" s="151">
        <v>0.74</v>
      </c>
      <c r="N275" s="151">
        <v>0.73</v>
      </c>
      <c r="O275" s="151">
        <v>0.73</v>
      </c>
      <c r="P275" s="151">
        <v>0.72</v>
      </c>
      <c r="Q275" s="151">
        <v>0.72</v>
      </c>
      <c r="R275" s="151">
        <v>0.72</v>
      </c>
      <c r="S275" s="151">
        <v>0.71</v>
      </c>
      <c r="T275" s="151">
        <v>0.72</v>
      </c>
      <c r="U275" s="151">
        <v>0.72</v>
      </c>
      <c r="V275" s="151">
        <v>0.73</v>
      </c>
      <c r="W275" s="151">
        <v>0.74</v>
      </c>
      <c r="X275" s="151">
        <v>0.74</v>
      </c>
      <c r="Y275" s="151">
        <v>0.75</v>
      </c>
      <c r="Z275" s="151">
        <v>0.76</v>
      </c>
      <c r="AA275" s="151">
        <v>0.76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2"/>
      <c r="B276" s="2"/>
      <c r="C276" s="284"/>
      <c r="D276" s="152" t="s">
        <v>411</v>
      </c>
      <c r="E276" s="153">
        <v>0.49</v>
      </c>
      <c r="F276" s="153">
        <v>0.49</v>
      </c>
      <c r="G276" s="153">
        <v>0.49</v>
      </c>
      <c r="H276" s="153">
        <v>0.48</v>
      </c>
      <c r="I276" s="153">
        <v>0.47</v>
      </c>
      <c r="J276" s="153">
        <v>0.47</v>
      </c>
      <c r="K276" s="153">
        <v>0.46</v>
      </c>
      <c r="L276" s="153">
        <v>0.46</v>
      </c>
      <c r="M276" s="153">
        <v>0.46</v>
      </c>
      <c r="N276" s="153">
        <v>0.46</v>
      </c>
      <c r="O276" s="153">
        <v>0.46</v>
      </c>
      <c r="P276" s="153">
        <v>0.46</v>
      </c>
      <c r="Q276" s="153">
        <v>0.45</v>
      </c>
      <c r="R276" s="153">
        <v>0.45</v>
      </c>
      <c r="S276" s="153">
        <v>0.46</v>
      </c>
      <c r="T276" s="153">
        <v>0.46</v>
      </c>
      <c r="U276" s="153">
        <v>0.47</v>
      </c>
      <c r="V276" s="153">
        <v>0.47</v>
      </c>
      <c r="W276" s="153">
        <v>0.48</v>
      </c>
      <c r="X276" s="153">
        <v>0.48</v>
      </c>
      <c r="Y276" s="153">
        <v>0.48</v>
      </c>
      <c r="Z276" s="153">
        <v>0.47</v>
      </c>
      <c r="AA276" s="153">
        <v>0.47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2"/>
      <c r="B277" s="2"/>
      <c r="C277" s="284"/>
      <c r="D277" s="152" t="s">
        <v>412</v>
      </c>
      <c r="E277" s="153">
        <v>0.60000000000000009</v>
      </c>
      <c r="F277" s="153">
        <v>0.63</v>
      </c>
      <c r="G277" s="153">
        <v>0.64</v>
      </c>
      <c r="H277" s="153">
        <v>0.66</v>
      </c>
      <c r="I277" s="153">
        <v>0.63</v>
      </c>
      <c r="J277" s="153">
        <v>0.65</v>
      </c>
      <c r="K277" s="153">
        <v>0.63</v>
      </c>
      <c r="L277" s="153">
        <v>0.61</v>
      </c>
      <c r="M277" s="153">
        <v>0.57000000000000006</v>
      </c>
      <c r="N277" s="153">
        <v>0.54</v>
      </c>
      <c r="O277" s="153">
        <v>0.46</v>
      </c>
      <c r="P277" s="153">
        <v>0.45</v>
      </c>
      <c r="Q277" s="153">
        <v>0.44</v>
      </c>
      <c r="R277" s="153">
        <v>0.43</v>
      </c>
      <c r="S277" s="153">
        <v>0.41</v>
      </c>
      <c r="T277" s="153">
        <v>0.39</v>
      </c>
      <c r="U277" s="153">
        <v>0.38</v>
      </c>
      <c r="V277" s="153">
        <v>0.41</v>
      </c>
      <c r="W277" s="153">
        <v>0.42</v>
      </c>
      <c r="X277" s="153">
        <v>0.42</v>
      </c>
      <c r="Y277" s="153">
        <v>0.42</v>
      </c>
      <c r="Z277" s="153">
        <v>0.43</v>
      </c>
      <c r="AA277" s="153">
        <v>0.44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2"/>
      <c r="B278" s="2"/>
      <c r="C278" s="284"/>
      <c r="D278" s="154" t="s">
        <v>413</v>
      </c>
      <c r="E278" s="155">
        <v>0.37</v>
      </c>
      <c r="F278" s="155">
        <v>0.4</v>
      </c>
      <c r="G278" s="155">
        <v>0.4</v>
      </c>
      <c r="H278" s="155">
        <v>0.4</v>
      </c>
      <c r="I278" s="155">
        <v>0.38</v>
      </c>
      <c r="J278" s="155">
        <v>0.4</v>
      </c>
      <c r="K278" s="155">
        <v>0.42</v>
      </c>
      <c r="L278" s="155">
        <v>0.44</v>
      </c>
      <c r="M278" s="155">
        <v>0.44</v>
      </c>
      <c r="N278" s="155">
        <v>0.4</v>
      </c>
      <c r="O278" s="155">
        <v>0.42</v>
      </c>
      <c r="P278" s="155">
        <v>0.45</v>
      </c>
      <c r="Q278" s="155">
        <v>0.44</v>
      </c>
      <c r="R278" s="155">
        <v>0.42</v>
      </c>
      <c r="S278" s="155">
        <v>0.4</v>
      </c>
      <c r="T278" s="155">
        <v>0.42</v>
      </c>
      <c r="U278" s="155">
        <v>0.47</v>
      </c>
      <c r="V278" s="155">
        <v>0.46</v>
      </c>
      <c r="W278" s="155">
        <v>0.44</v>
      </c>
      <c r="X278" s="155">
        <v>0.42</v>
      </c>
      <c r="Y278" s="155">
        <v>0.42</v>
      </c>
      <c r="Z278" s="155">
        <v>0.43</v>
      </c>
      <c r="AA278" s="155">
        <v>0.42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5" t="s">
        <v>403</v>
      </c>
      <c r="D279" s="156" t="s">
        <v>410</v>
      </c>
      <c r="E279" s="157">
        <v>0.61</v>
      </c>
      <c r="F279" s="157">
        <v>0.60000000000000009</v>
      </c>
      <c r="G279" s="157">
        <v>0.60000000000000009</v>
      </c>
      <c r="H279" s="157">
        <v>0.59</v>
      </c>
      <c r="I279" s="157">
        <v>0.59</v>
      </c>
      <c r="J279" s="157">
        <v>0.57999999999999996</v>
      </c>
      <c r="K279" s="157">
        <v>0.57999999999999996</v>
      </c>
      <c r="L279" s="157">
        <v>0.57999999999999996</v>
      </c>
      <c r="M279" s="157">
        <v>0.57000000000000006</v>
      </c>
      <c r="N279" s="157">
        <v>0.57999999999999996</v>
      </c>
      <c r="O279" s="157">
        <v>0.57000000000000006</v>
      </c>
      <c r="P279" s="157">
        <v>0.57000000000000006</v>
      </c>
      <c r="Q279" s="157">
        <v>0.57000000000000006</v>
      </c>
      <c r="R279" s="157">
        <v>0.56000000000000005</v>
      </c>
      <c r="S279" s="157">
        <v>0.55000000000000004</v>
      </c>
      <c r="T279" s="157">
        <v>0.54</v>
      </c>
      <c r="U279" s="157">
        <v>0.53</v>
      </c>
      <c r="V279" s="157">
        <v>0.51</v>
      </c>
      <c r="W279" s="157">
        <v>0.5</v>
      </c>
      <c r="X279" s="157">
        <v>0.48</v>
      </c>
      <c r="Y279" s="157">
        <v>0.47</v>
      </c>
      <c r="Z279" s="157">
        <v>0.45</v>
      </c>
      <c r="AA279" s="157">
        <v>0.44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5"/>
      <c r="D280" s="156" t="s">
        <v>411</v>
      </c>
      <c r="E280" s="157">
        <v>0.5</v>
      </c>
      <c r="F280" s="157">
        <v>0.5</v>
      </c>
      <c r="G280" s="157">
        <v>0.5</v>
      </c>
      <c r="H280" s="157">
        <v>0.5</v>
      </c>
      <c r="I280" s="157">
        <v>0.49</v>
      </c>
      <c r="J280" s="157">
        <v>0.49</v>
      </c>
      <c r="K280" s="157">
        <v>0.49</v>
      </c>
      <c r="L280" s="157">
        <v>0.47</v>
      </c>
      <c r="M280" s="157">
        <v>0.46</v>
      </c>
      <c r="N280" s="157">
        <v>0.43</v>
      </c>
      <c r="O280" s="157">
        <v>0.42</v>
      </c>
      <c r="P280" s="157">
        <v>0.41</v>
      </c>
      <c r="Q280" s="157">
        <v>0.41</v>
      </c>
      <c r="R280" s="157">
        <v>0.4</v>
      </c>
      <c r="S280" s="157">
        <v>0.4</v>
      </c>
      <c r="T280" s="157">
        <v>0.4</v>
      </c>
      <c r="U280" s="157">
        <v>0</v>
      </c>
      <c r="V280" s="157">
        <v>0.4</v>
      </c>
      <c r="W280" s="157">
        <v>0.4</v>
      </c>
      <c r="X280" s="157">
        <v>0.41</v>
      </c>
      <c r="Y280" s="157">
        <v>0.41</v>
      </c>
      <c r="Z280" s="157">
        <v>0.41</v>
      </c>
      <c r="AA280" s="157">
        <v>0.4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5"/>
      <c r="D281" s="156" t="s">
        <v>412</v>
      </c>
      <c r="E281" s="157">
        <v>0.5</v>
      </c>
      <c r="F281" s="157">
        <v>0.5</v>
      </c>
      <c r="G281" s="157">
        <v>0.5</v>
      </c>
      <c r="H281" s="157">
        <v>0.5</v>
      </c>
      <c r="I281" s="157">
        <v>0.5</v>
      </c>
      <c r="J281" s="157">
        <v>0.43</v>
      </c>
      <c r="K281" s="157">
        <v>0.36</v>
      </c>
      <c r="L281" s="157">
        <v>0.36</v>
      </c>
      <c r="M281" s="157">
        <v>0.36</v>
      </c>
      <c r="N281" s="157">
        <v>0.36</v>
      </c>
      <c r="O281" s="157">
        <v>0.36</v>
      </c>
      <c r="P281" s="157">
        <v>0.36</v>
      </c>
      <c r="Q281" s="157">
        <v>0.43</v>
      </c>
      <c r="R281" s="157">
        <v>0.5</v>
      </c>
      <c r="S281" s="157">
        <v>0.5</v>
      </c>
      <c r="T281" s="157">
        <v>0.5</v>
      </c>
      <c r="U281" s="157">
        <v>0.5</v>
      </c>
      <c r="V281" s="157">
        <v>0.43</v>
      </c>
      <c r="W281" s="157">
        <v>0.36</v>
      </c>
      <c r="X281" s="157">
        <v>0.28999999999999998</v>
      </c>
      <c r="Y281" s="157">
        <v>0.21</v>
      </c>
      <c r="Z281" s="157">
        <v>0.14000000000000001</v>
      </c>
      <c r="AA281" s="157">
        <v>7.0000000000000007E-2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5"/>
      <c r="D282" s="156" t="s">
        <v>413</v>
      </c>
      <c r="E282" s="157">
        <v>0.24</v>
      </c>
      <c r="F282" s="157">
        <v>0.14000000000000001</v>
      </c>
      <c r="G282" s="157">
        <v>0.05</v>
      </c>
      <c r="H282" s="157">
        <v>0</v>
      </c>
      <c r="I282" s="157">
        <v>0</v>
      </c>
      <c r="J282" s="157">
        <v>0</v>
      </c>
      <c r="K282" s="157">
        <v>0</v>
      </c>
      <c r="L282" s="157">
        <v>0</v>
      </c>
      <c r="M282" s="157">
        <v>0</v>
      </c>
      <c r="N282" s="157">
        <v>0</v>
      </c>
      <c r="O282" s="157">
        <v>0</v>
      </c>
      <c r="P282" s="157">
        <v>0</v>
      </c>
      <c r="Q282" s="157">
        <v>0</v>
      </c>
      <c r="R282" s="157">
        <v>0</v>
      </c>
      <c r="S282" s="157">
        <v>0</v>
      </c>
      <c r="T282" s="157">
        <v>0</v>
      </c>
      <c r="U282" s="157">
        <v>0</v>
      </c>
      <c r="V282" s="157">
        <v>0</v>
      </c>
      <c r="W282" s="157">
        <v>0</v>
      </c>
      <c r="X282" s="157">
        <v>0</v>
      </c>
      <c r="Y282" s="157">
        <v>0</v>
      </c>
      <c r="Z282" s="157">
        <v>0</v>
      </c>
      <c r="AA282" s="157">
        <v>0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6" t="s">
        <v>404</v>
      </c>
      <c r="D283" s="158" t="s">
        <v>410</v>
      </c>
      <c r="E283" s="159">
        <v>0.5</v>
      </c>
      <c r="F283" s="159">
        <v>0.49</v>
      </c>
      <c r="G283" s="159">
        <v>0.49</v>
      </c>
      <c r="H283" s="159">
        <v>0.48</v>
      </c>
      <c r="I283" s="159">
        <v>0.48</v>
      </c>
      <c r="J283" s="159">
        <v>0.46</v>
      </c>
      <c r="K283" s="159">
        <v>0.46</v>
      </c>
      <c r="L283" s="159">
        <v>0.45</v>
      </c>
      <c r="M283" s="159">
        <v>0.45</v>
      </c>
      <c r="N283" s="159">
        <v>0.45</v>
      </c>
      <c r="O283" s="159">
        <v>0.45</v>
      </c>
      <c r="P283" s="159">
        <v>0.45</v>
      </c>
      <c r="Q283" s="159">
        <v>0.46</v>
      </c>
      <c r="R283" s="159">
        <v>0.46</v>
      </c>
      <c r="S283" s="159">
        <v>0.47</v>
      </c>
      <c r="T283" s="159">
        <v>0.47</v>
      </c>
      <c r="U283" s="159">
        <v>0.46</v>
      </c>
      <c r="V283" s="159">
        <v>0.44</v>
      </c>
      <c r="W283" s="159">
        <v>0.44</v>
      </c>
      <c r="X283" s="159">
        <v>0.43</v>
      </c>
      <c r="Y283" s="159">
        <v>0.42</v>
      </c>
      <c r="Z283" s="159">
        <v>0.41</v>
      </c>
      <c r="AA283" s="159">
        <v>0.39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6"/>
      <c r="D284" s="160" t="s">
        <v>411</v>
      </c>
      <c r="E284" s="161">
        <v>0.24</v>
      </c>
      <c r="F284" s="161">
        <v>0.28000000000000003</v>
      </c>
      <c r="G284" s="161">
        <v>0.32</v>
      </c>
      <c r="H284" s="161">
        <v>0.36</v>
      </c>
      <c r="I284" s="161">
        <v>0.4</v>
      </c>
      <c r="J284" s="161">
        <v>0.45</v>
      </c>
      <c r="K284" s="161">
        <v>0.5</v>
      </c>
      <c r="L284" s="161">
        <v>0.5</v>
      </c>
      <c r="M284" s="161">
        <v>0.52</v>
      </c>
      <c r="N284" s="161">
        <v>0.52</v>
      </c>
      <c r="O284" s="161">
        <v>0.52</v>
      </c>
      <c r="P284" s="161">
        <v>0.53</v>
      </c>
      <c r="Q284" s="161">
        <v>0.52</v>
      </c>
      <c r="R284" s="161">
        <v>0.52</v>
      </c>
      <c r="S284" s="161">
        <v>0.52</v>
      </c>
      <c r="T284" s="161">
        <v>0.52</v>
      </c>
      <c r="U284" s="161">
        <v>0.52</v>
      </c>
      <c r="V284" s="161">
        <v>0.51</v>
      </c>
      <c r="W284" s="161">
        <v>0.49</v>
      </c>
      <c r="X284" s="161">
        <v>0.47</v>
      </c>
      <c r="Y284" s="161">
        <v>0.45</v>
      </c>
      <c r="Z284" s="161">
        <v>0.44</v>
      </c>
      <c r="AA284" s="161">
        <v>0.43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6"/>
      <c r="D285" s="160" t="s">
        <v>412</v>
      </c>
      <c r="E285" s="161">
        <v>0.08</v>
      </c>
      <c r="F285" s="161">
        <v>0.1</v>
      </c>
      <c r="G285" s="161">
        <v>0.12</v>
      </c>
      <c r="H285" s="161">
        <v>0.13</v>
      </c>
      <c r="I285" s="161">
        <v>0.14000000000000001</v>
      </c>
      <c r="J285" s="161">
        <v>0.13</v>
      </c>
      <c r="K285" s="161">
        <v>0.12</v>
      </c>
      <c r="L285" s="161">
        <v>0.09</v>
      </c>
      <c r="M285" s="161">
        <v>0.06</v>
      </c>
      <c r="N285" s="161">
        <v>0.05</v>
      </c>
      <c r="O285" s="161">
        <v>0.04</v>
      </c>
      <c r="P285" s="161">
        <v>0.03</v>
      </c>
      <c r="Q285" s="161">
        <v>0.03</v>
      </c>
      <c r="R285" s="161">
        <v>0.03</v>
      </c>
      <c r="S285" s="161">
        <v>0.04</v>
      </c>
      <c r="T285" s="161">
        <v>0.06</v>
      </c>
      <c r="U285" s="161">
        <v>0.08</v>
      </c>
      <c r="V285" s="161">
        <v>0.09</v>
      </c>
      <c r="W285" s="161">
        <v>0.09</v>
      </c>
      <c r="X285" s="161">
        <v>0.08</v>
      </c>
      <c r="Y285" s="161">
        <v>0.06</v>
      </c>
      <c r="Z285" s="161">
        <v>0.05</v>
      </c>
      <c r="AA285" s="161">
        <v>0.03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6"/>
      <c r="D286" s="162" t="s">
        <v>413</v>
      </c>
      <c r="E286" s="163">
        <v>0.08</v>
      </c>
      <c r="F286" s="163">
        <v>0.08</v>
      </c>
      <c r="G286" s="163">
        <v>0.08</v>
      </c>
      <c r="H286" s="163">
        <v>0.09</v>
      </c>
      <c r="I286" s="163">
        <v>0.1</v>
      </c>
      <c r="J286" s="163">
        <v>0.1</v>
      </c>
      <c r="K286" s="163">
        <v>0.1</v>
      </c>
      <c r="L286" s="163">
        <v>0.45</v>
      </c>
      <c r="M286" s="163">
        <v>0.1</v>
      </c>
      <c r="N286" s="163">
        <v>0.09</v>
      </c>
      <c r="O286" s="163">
        <v>0.08</v>
      </c>
      <c r="P286" s="163">
        <v>0.06</v>
      </c>
      <c r="Q286" s="163">
        <v>0.05</v>
      </c>
      <c r="R286" s="163">
        <v>0.05</v>
      </c>
      <c r="S286" s="163">
        <v>0.04</v>
      </c>
      <c r="T286" s="163">
        <v>0.04</v>
      </c>
      <c r="U286" s="163">
        <v>0.04</v>
      </c>
      <c r="V286" s="163">
        <v>0.05</v>
      </c>
      <c r="W286" s="163">
        <v>0.06</v>
      </c>
      <c r="X286" s="163">
        <v>0.05</v>
      </c>
      <c r="Y286" s="163">
        <v>0.04</v>
      </c>
      <c r="Z286" s="163">
        <v>0.04</v>
      </c>
      <c r="AA286" s="163">
        <v>0.06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7" t="s">
        <v>405</v>
      </c>
      <c r="D287" s="164" t="s">
        <v>410</v>
      </c>
      <c r="E287" s="165">
        <v>0.53</v>
      </c>
      <c r="F287" s="165">
        <v>0.52</v>
      </c>
      <c r="G287" s="165">
        <v>0.5</v>
      </c>
      <c r="H287" s="165">
        <v>0.49</v>
      </c>
      <c r="I287" s="165">
        <v>0.48</v>
      </c>
      <c r="J287" s="165">
        <v>0.47</v>
      </c>
      <c r="K287" s="165">
        <v>0.47</v>
      </c>
      <c r="L287" s="165">
        <v>0.45</v>
      </c>
      <c r="M287" s="165">
        <v>0.44</v>
      </c>
      <c r="N287" s="165">
        <v>0.43</v>
      </c>
      <c r="O287" s="165">
        <v>0.43</v>
      </c>
      <c r="P287" s="165">
        <v>0.42</v>
      </c>
      <c r="Q287" s="165">
        <v>0.42</v>
      </c>
      <c r="R287" s="165">
        <v>0.4</v>
      </c>
      <c r="S287" s="165">
        <v>0.4</v>
      </c>
      <c r="T287" s="165">
        <v>0.39</v>
      </c>
      <c r="U287" s="165">
        <v>0.37</v>
      </c>
      <c r="V287" s="165">
        <v>0.36</v>
      </c>
      <c r="W287" s="165">
        <v>0.34</v>
      </c>
      <c r="X287" s="165">
        <v>0.33</v>
      </c>
      <c r="Y287" s="165">
        <v>0.31</v>
      </c>
      <c r="Z287" s="165">
        <v>0.28999999999999998</v>
      </c>
      <c r="AA287" s="165">
        <v>0.28000000000000003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7"/>
      <c r="D288" s="164" t="s">
        <v>411</v>
      </c>
      <c r="E288" s="165">
        <v>0.42</v>
      </c>
      <c r="F288" s="165">
        <v>0.41</v>
      </c>
      <c r="G288" s="165">
        <v>0.41</v>
      </c>
      <c r="H288" s="165">
        <v>0.43</v>
      </c>
      <c r="I288" s="165">
        <v>0.44</v>
      </c>
      <c r="J288" s="165">
        <v>0.44</v>
      </c>
      <c r="K288" s="165">
        <v>0.44</v>
      </c>
      <c r="L288" s="165">
        <v>0.44</v>
      </c>
      <c r="M288" s="165">
        <v>0.44</v>
      </c>
      <c r="N288" s="165">
        <v>0.41</v>
      </c>
      <c r="O288" s="165">
        <v>0.39</v>
      </c>
      <c r="P288" s="165">
        <v>0.37</v>
      </c>
      <c r="Q288" s="165">
        <v>0.35</v>
      </c>
      <c r="R288" s="165">
        <v>0.32</v>
      </c>
      <c r="S288" s="165">
        <v>0.31</v>
      </c>
      <c r="T288" s="165">
        <v>0.3</v>
      </c>
      <c r="U288" s="165">
        <v>0.3</v>
      </c>
      <c r="V288" s="165">
        <v>0.31</v>
      </c>
      <c r="W288" s="165">
        <v>0.31</v>
      </c>
      <c r="X288" s="165">
        <v>0.31</v>
      </c>
      <c r="Y288" s="165">
        <v>0.32</v>
      </c>
      <c r="Z288" s="165">
        <v>0.32</v>
      </c>
      <c r="AA288" s="165">
        <v>0.33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7"/>
      <c r="D289" s="164" t="s">
        <v>412</v>
      </c>
      <c r="E289" s="165">
        <v>0.12</v>
      </c>
      <c r="F289" s="165">
        <v>0.12</v>
      </c>
      <c r="G289" s="165">
        <v>0.13</v>
      </c>
      <c r="H289" s="165">
        <v>0.12</v>
      </c>
      <c r="I289" s="165">
        <v>0.12</v>
      </c>
      <c r="J289" s="165">
        <v>0.14000000000000001</v>
      </c>
      <c r="K289" s="165">
        <v>0.14000000000000001</v>
      </c>
      <c r="L289" s="165">
        <v>0.14000000000000001</v>
      </c>
      <c r="M289" s="165">
        <v>0.13</v>
      </c>
      <c r="N289" s="165">
        <v>0.11</v>
      </c>
      <c r="O289" s="165">
        <v>0.11</v>
      </c>
      <c r="P289" s="165">
        <v>0.1</v>
      </c>
      <c r="Q289" s="165">
        <v>0.09</v>
      </c>
      <c r="R289" s="165">
        <v>7.0000000000000007E-2</v>
      </c>
      <c r="S289" s="165">
        <v>0.06</v>
      </c>
      <c r="T289" s="165">
        <v>0.06</v>
      </c>
      <c r="U289" s="165">
        <v>7.0000000000000007E-2</v>
      </c>
      <c r="V289" s="165">
        <v>7.0000000000000007E-2</v>
      </c>
      <c r="W289" s="165">
        <v>0.06</v>
      </c>
      <c r="X289" s="165">
        <v>0.05</v>
      </c>
      <c r="Y289" s="165">
        <v>0.04</v>
      </c>
      <c r="Z289" s="165">
        <v>0.03</v>
      </c>
      <c r="AA289" s="165">
        <v>0.02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7"/>
      <c r="D290" s="164" t="s">
        <v>413</v>
      </c>
      <c r="E290" s="165">
        <v>0.05</v>
      </c>
      <c r="F290" s="165">
        <v>0.08</v>
      </c>
      <c r="G290" s="165">
        <v>0.1</v>
      </c>
      <c r="H290" s="165">
        <v>0.13</v>
      </c>
      <c r="I290" s="165">
        <v>0.16</v>
      </c>
      <c r="J290" s="165">
        <v>0.19</v>
      </c>
      <c r="K290" s="165">
        <v>0.21</v>
      </c>
      <c r="L290" s="165">
        <v>0.22</v>
      </c>
      <c r="M290" s="165">
        <v>0.22</v>
      </c>
      <c r="N290" s="165">
        <v>0.2</v>
      </c>
      <c r="O290" s="165">
        <v>0.17</v>
      </c>
      <c r="P290" s="165">
        <v>0.14000000000000001</v>
      </c>
      <c r="Q290" s="165">
        <v>0.1</v>
      </c>
      <c r="R290" s="165">
        <v>0.06</v>
      </c>
      <c r="S290" s="165">
        <v>0.03</v>
      </c>
      <c r="T290" s="165">
        <v>0</v>
      </c>
      <c r="U290" s="165">
        <v>0</v>
      </c>
      <c r="V290" s="165">
        <v>0</v>
      </c>
      <c r="W290" s="165">
        <v>0</v>
      </c>
      <c r="X290" s="165">
        <v>0</v>
      </c>
      <c r="Y290" s="165">
        <v>0</v>
      </c>
      <c r="Z290" s="165">
        <v>0</v>
      </c>
      <c r="AA290" s="165">
        <v>0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8" t="s">
        <v>414</v>
      </c>
      <c r="D291" s="166" t="s">
        <v>410</v>
      </c>
      <c r="E291" s="167">
        <v>0.68</v>
      </c>
      <c r="F291" s="167">
        <v>0.67</v>
      </c>
      <c r="G291" s="167">
        <v>0.67</v>
      </c>
      <c r="H291" s="167">
        <v>0.66</v>
      </c>
      <c r="I291" s="167">
        <v>0.65</v>
      </c>
      <c r="J291" s="167">
        <v>0.64</v>
      </c>
      <c r="K291" s="167">
        <v>0.64</v>
      </c>
      <c r="L291" s="167">
        <v>0.63</v>
      </c>
      <c r="M291" s="167">
        <v>0.62</v>
      </c>
      <c r="N291" s="167">
        <v>0.61</v>
      </c>
      <c r="O291" s="167">
        <v>0.61</v>
      </c>
      <c r="P291" s="245">
        <v>0.61</v>
      </c>
      <c r="Q291" s="245">
        <v>0.61</v>
      </c>
      <c r="R291" s="245">
        <v>0.60000000000000009</v>
      </c>
      <c r="S291" s="245">
        <v>0.59</v>
      </c>
      <c r="T291" s="245">
        <v>0.59</v>
      </c>
      <c r="U291" s="245">
        <v>0.59</v>
      </c>
      <c r="V291" s="245">
        <v>0.57999999999999996</v>
      </c>
      <c r="W291" s="245">
        <v>0.57999999999999996</v>
      </c>
      <c r="X291" s="245">
        <v>0.57999999999999996</v>
      </c>
      <c r="Y291" s="245">
        <v>0.57999999999999996</v>
      </c>
      <c r="Z291" s="245">
        <v>0.56999999999999995</v>
      </c>
      <c r="AA291" s="245">
        <v>0.56999999999999995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8"/>
      <c r="D292" s="168" t="s">
        <v>413</v>
      </c>
      <c r="E292" s="169">
        <v>0.43</v>
      </c>
      <c r="F292" s="169">
        <v>0.44</v>
      </c>
      <c r="G292" s="169">
        <v>0.44</v>
      </c>
      <c r="H292" s="169">
        <v>0.45</v>
      </c>
      <c r="I292" s="169">
        <v>0.45</v>
      </c>
      <c r="J292" s="169">
        <v>0.46</v>
      </c>
      <c r="K292" s="169">
        <v>0.47</v>
      </c>
      <c r="L292" s="169">
        <v>0.46</v>
      </c>
      <c r="M292" s="169">
        <v>0.46</v>
      </c>
      <c r="N292" s="169">
        <v>0.45</v>
      </c>
      <c r="O292" s="169">
        <v>0.45</v>
      </c>
      <c r="P292" s="169">
        <v>0.44</v>
      </c>
      <c r="Q292" s="169">
        <v>0.43</v>
      </c>
      <c r="R292" s="169">
        <v>0.42</v>
      </c>
      <c r="S292" s="169">
        <v>0.42</v>
      </c>
      <c r="T292" s="169">
        <v>0.42</v>
      </c>
      <c r="U292" s="169">
        <v>0.43</v>
      </c>
      <c r="V292" s="169">
        <v>0.43</v>
      </c>
      <c r="W292" s="169">
        <v>0.43</v>
      </c>
      <c r="X292" s="169">
        <v>0.43</v>
      </c>
      <c r="Y292" s="169">
        <v>0.43</v>
      </c>
      <c r="Z292" s="169">
        <v>0.43</v>
      </c>
      <c r="AA292" s="169">
        <v>0.43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8"/>
      <c r="D293" s="168" t="s">
        <v>412</v>
      </c>
      <c r="E293" s="169">
        <v>0.30000000000000004</v>
      </c>
      <c r="F293" s="169">
        <v>0.32</v>
      </c>
      <c r="G293" s="169">
        <v>0.33</v>
      </c>
      <c r="H293" s="169">
        <v>0.34</v>
      </c>
      <c r="I293" s="169">
        <v>0.33</v>
      </c>
      <c r="J293" s="169">
        <v>0.34</v>
      </c>
      <c r="K293" s="169">
        <v>0.32</v>
      </c>
      <c r="L293" s="169">
        <v>0.31</v>
      </c>
      <c r="M293" s="169">
        <v>0.28999999999999998</v>
      </c>
      <c r="N293" s="169">
        <v>0.27</v>
      </c>
      <c r="O293" s="169">
        <v>0.24</v>
      </c>
      <c r="P293" s="169">
        <v>0.22</v>
      </c>
      <c r="Q293" s="169">
        <v>0.22</v>
      </c>
      <c r="R293" s="169">
        <v>0.21</v>
      </c>
      <c r="S293" s="169">
        <v>0.2</v>
      </c>
      <c r="T293" s="169">
        <v>0.2</v>
      </c>
      <c r="U293" s="169">
        <v>0.2</v>
      </c>
      <c r="V293" s="169">
        <v>0.21</v>
      </c>
      <c r="W293" s="169">
        <v>0.21</v>
      </c>
      <c r="X293" s="169">
        <v>0.2</v>
      </c>
      <c r="Y293" s="169">
        <v>0.19</v>
      </c>
      <c r="Z293" s="169">
        <v>0.19</v>
      </c>
      <c r="AA293" s="169">
        <v>0.18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8"/>
      <c r="D294" s="170" t="s">
        <v>413</v>
      </c>
      <c r="E294" s="171">
        <v>0.19</v>
      </c>
      <c r="F294" s="171">
        <v>0.2</v>
      </c>
      <c r="G294" s="171">
        <v>0.2</v>
      </c>
      <c r="H294" s="171">
        <v>0.21</v>
      </c>
      <c r="I294" s="171">
        <v>0.21</v>
      </c>
      <c r="J294" s="171">
        <v>0.23</v>
      </c>
      <c r="K294" s="171">
        <v>0.24</v>
      </c>
      <c r="L294" s="171">
        <v>0.25</v>
      </c>
      <c r="M294" s="171">
        <v>0.25</v>
      </c>
      <c r="N294" s="171">
        <v>0.23</v>
      </c>
      <c r="O294" s="171">
        <v>0.23</v>
      </c>
      <c r="P294" s="171">
        <v>0.22</v>
      </c>
      <c r="Q294" s="171">
        <v>0.21</v>
      </c>
      <c r="R294" s="171">
        <v>0.19</v>
      </c>
      <c r="S294" s="171">
        <v>0.17</v>
      </c>
      <c r="T294" s="171">
        <v>0.17</v>
      </c>
      <c r="U294" s="171">
        <v>0.19</v>
      </c>
      <c r="V294" s="171">
        <v>0.19</v>
      </c>
      <c r="W294" s="171">
        <v>0.18</v>
      </c>
      <c r="X294" s="171">
        <v>0.18</v>
      </c>
      <c r="Y294" s="171">
        <v>0.17</v>
      </c>
      <c r="Z294" s="171">
        <v>0.18</v>
      </c>
      <c r="AA294" s="171">
        <v>0.18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9" t="s">
        <v>415</v>
      </c>
      <c r="D295" s="289"/>
      <c r="E295"/>
      <c r="F295"/>
      <c r="H295" s="2"/>
    </row>
    <row r="296" spans="1:37" x14ac:dyDescent="0.2">
      <c r="A296" s="2"/>
      <c r="B296" s="2"/>
      <c r="C296" s="172" t="s">
        <v>416</v>
      </c>
      <c r="D296"/>
      <c r="E296"/>
      <c r="F296"/>
      <c r="H296" s="2"/>
    </row>
    <row r="297" spans="1:37" x14ac:dyDescent="0.2">
      <c r="A297" s="2"/>
      <c r="B297" s="2"/>
      <c r="C297" s="2"/>
      <c r="D297" s="2"/>
      <c r="H297" s="2"/>
      <c r="O297" s="1"/>
      <c r="P297" s="112"/>
      <c r="Q297" s="1"/>
      <c r="R297" s="1"/>
      <c r="S297" s="1"/>
      <c r="T297" s="113"/>
    </row>
    <row r="298" spans="1:37" s="175" customFormat="1" ht="11.25" x14ac:dyDescent="0.2">
      <c r="A298" s="173"/>
      <c r="B298" s="173"/>
      <c r="C298" s="173"/>
      <c r="D298" s="173"/>
      <c r="E298" s="2"/>
      <c r="F298" s="2"/>
      <c r="G298" s="2"/>
      <c r="H298" s="3"/>
      <c r="I298" s="2"/>
      <c r="J298" s="2"/>
      <c r="K298" s="2"/>
      <c r="L298" s="2"/>
      <c r="M298" s="2"/>
      <c r="N298" s="2"/>
      <c r="O298" s="2"/>
      <c r="P298" s="3"/>
      <c r="Q298" s="2"/>
      <c r="R298" s="2"/>
      <c r="S298" s="2"/>
      <c r="T298" s="4"/>
      <c r="U298" s="174"/>
      <c r="V298" s="5"/>
      <c r="W298" s="174"/>
      <c r="X298" s="174"/>
    </row>
    <row r="299" spans="1:37" s="175" customFormat="1" ht="21.95" customHeight="1" x14ac:dyDescent="0.2">
      <c r="A299" s="173"/>
      <c r="B299" s="173"/>
      <c r="C299" s="173"/>
      <c r="D299" s="176" t="s">
        <v>417</v>
      </c>
      <c r="E299" s="177" t="s">
        <v>15</v>
      </c>
      <c r="F299" s="177" t="s">
        <v>16</v>
      </c>
      <c r="G299" s="177" t="s">
        <v>17</v>
      </c>
      <c r="H299" s="290" t="s">
        <v>18</v>
      </c>
      <c r="I299" s="290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4"/>
      <c r="U299" s="174"/>
      <c r="V299" s="5"/>
      <c r="W299" s="174"/>
      <c r="X299" s="174"/>
    </row>
    <row r="300" spans="1:37" ht="14.65" customHeight="1" x14ac:dyDescent="0.2">
      <c r="D300" s="178" t="s">
        <v>410</v>
      </c>
      <c r="E300" s="179">
        <f>E244</f>
        <v>1042</v>
      </c>
      <c r="F300" s="179">
        <f>F244</f>
        <v>563</v>
      </c>
      <c r="G300" s="179">
        <f>G244</f>
        <v>479</v>
      </c>
      <c r="H300" s="291">
        <f t="shared" ref="H300:H304" si="101">F300/E300</f>
        <v>0.54030710172744723</v>
      </c>
      <c r="I300" s="291"/>
      <c r="M300" s="292"/>
      <c r="N300" s="292"/>
    </row>
    <row r="301" spans="1:37" ht="14.65" customHeight="1" x14ac:dyDescent="0.2">
      <c r="D301" s="178" t="s">
        <v>418</v>
      </c>
      <c r="E301" s="179">
        <f>I244</f>
        <v>1271</v>
      </c>
      <c r="F301" s="179">
        <f>J244</f>
        <v>532</v>
      </c>
      <c r="G301" s="179">
        <f>K244</f>
        <v>739</v>
      </c>
      <c r="H301" s="291">
        <f t="shared" si="101"/>
        <v>0.41856805664830843</v>
      </c>
      <c r="I301" s="291"/>
    </row>
    <row r="302" spans="1:37" ht="14.65" customHeight="1" x14ac:dyDescent="0.2">
      <c r="D302" s="178" t="s">
        <v>412</v>
      </c>
      <c r="E302" s="179">
        <f>M244</f>
        <v>44</v>
      </c>
      <c r="F302" s="179">
        <f>N244</f>
        <v>7</v>
      </c>
      <c r="G302" s="179">
        <f>O244</f>
        <v>37</v>
      </c>
      <c r="H302" s="291">
        <f t="shared" si="101"/>
        <v>0.15909090909090909</v>
      </c>
      <c r="I302" s="291"/>
    </row>
    <row r="303" spans="1:37" ht="14.65" customHeight="1" x14ac:dyDescent="0.2">
      <c r="D303" s="178" t="s">
        <v>419</v>
      </c>
      <c r="E303" s="179">
        <f>Q244</f>
        <v>58</v>
      </c>
      <c r="F303" s="179">
        <f>R244</f>
        <v>15</v>
      </c>
      <c r="G303" s="179">
        <f>S244</f>
        <v>43</v>
      </c>
      <c r="H303" s="291">
        <f t="shared" si="101"/>
        <v>0.25862068965517243</v>
      </c>
      <c r="I303" s="291"/>
    </row>
    <row r="304" spans="1:37" ht="14.65" customHeight="1" x14ac:dyDescent="0.2">
      <c r="D304" s="180" t="s">
        <v>406</v>
      </c>
      <c r="E304" s="144">
        <f>SUM(E300:E303)</f>
        <v>2415</v>
      </c>
      <c r="F304" s="144">
        <f>SUM(F300:F303)</f>
        <v>1117</v>
      </c>
      <c r="G304" s="144">
        <f>SUM(G300:G303)</f>
        <v>1298</v>
      </c>
      <c r="H304" s="293">
        <f t="shared" si="101"/>
        <v>0.46252587991718425</v>
      </c>
      <c r="I304" s="293"/>
    </row>
    <row r="306" spans="1:14" ht="87" customHeight="1" x14ac:dyDescent="0.2">
      <c r="D306" s="176" t="s">
        <v>420</v>
      </c>
      <c r="E306" s="181" t="s">
        <v>421</v>
      </c>
      <c r="F306" s="181" t="s">
        <v>422</v>
      </c>
      <c r="G306" s="181" t="s">
        <v>423</v>
      </c>
      <c r="H306" s="294" t="s">
        <v>424</v>
      </c>
      <c r="I306" s="294"/>
    </row>
    <row r="307" spans="1:14" ht="14.65" customHeight="1" x14ac:dyDescent="0.2">
      <c r="D307" s="178" t="s">
        <v>410</v>
      </c>
      <c r="E307" s="179">
        <f t="shared" ref="E307:E310" si="102">F300</f>
        <v>563</v>
      </c>
      <c r="F307" s="179">
        <f>U244</f>
        <v>48</v>
      </c>
      <c r="G307" s="179">
        <v>59</v>
      </c>
      <c r="H307" s="295">
        <f t="shared" ref="H307:H310" si="103">E307+F307+G307</f>
        <v>670</v>
      </c>
      <c r="I307" s="295">
        <f>SUM(E307:H307)</f>
        <v>1340</v>
      </c>
      <c r="J307" s="4"/>
    </row>
    <row r="308" spans="1:14" ht="14.65" customHeight="1" x14ac:dyDescent="0.2">
      <c r="D308" s="178" t="s">
        <v>418</v>
      </c>
      <c r="E308" s="179">
        <f t="shared" si="102"/>
        <v>532</v>
      </c>
      <c r="F308" s="179">
        <f>V244</f>
        <v>153</v>
      </c>
      <c r="G308" s="179">
        <v>114</v>
      </c>
      <c r="H308" s="295">
        <f t="shared" si="103"/>
        <v>799</v>
      </c>
      <c r="I308" s="295"/>
    </row>
    <row r="309" spans="1:14" ht="14.65" customHeight="1" x14ac:dyDescent="0.2">
      <c r="D309" s="178" t="s">
        <v>412</v>
      </c>
      <c r="E309" s="179">
        <f t="shared" si="102"/>
        <v>7</v>
      </c>
      <c r="F309" s="179">
        <f>W244</f>
        <v>2</v>
      </c>
      <c r="G309" s="182">
        <v>0</v>
      </c>
      <c r="H309" s="295">
        <f t="shared" si="103"/>
        <v>9</v>
      </c>
      <c r="I309" s="295"/>
    </row>
    <row r="310" spans="1:14" ht="14.65" customHeight="1" x14ac:dyDescent="0.2">
      <c r="D310" s="178" t="s">
        <v>419</v>
      </c>
      <c r="E310" s="179">
        <f t="shared" si="102"/>
        <v>15</v>
      </c>
      <c r="F310" s="179">
        <f>X244</f>
        <v>7</v>
      </c>
      <c r="G310" s="182">
        <v>2</v>
      </c>
      <c r="H310" s="295">
        <f t="shared" si="103"/>
        <v>24</v>
      </c>
      <c r="I310" s="295"/>
    </row>
    <row r="311" spans="1:14" ht="14.65" customHeight="1" x14ac:dyDescent="0.2">
      <c r="D311" s="180" t="s">
        <v>406</v>
      </c>
      <c r="E311" s="183">
        <f>SUM(E307:E310)</f>
        <v>1117</v>
      </c>
      <c r="F311" s="183">
        <f>SUM(F307:F310)</f>
        <v>210</v>
      </c>
      <c r="G311" s="183">
        <f>SUM(G307:G310)</f>
        <v>175</v>
      </c>
      <c r="H311" s="296">
        <f>H307+H308+H309+H310</f>
        <v>1502</v>
      </c>
      <c r="I311" s="296">
        <f>F311+G311+H311</f>
        <v>1887</v>
      </c>
    </row>
    <row r="313" spans="1:14" x14ac:dyDescent="0.2">
      <c r="A313" s="267" t="s">
        <v>425</v>
      </c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</row>
    <row r="314" spans="1:14" x14ac:dyDescent="0.2">
      <c r="A314" s="267" t="s">
        <v>426</v>
      </c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</row>
    <row r="315" spans="1:14" ht="25.35" customHeight="1" x14ac:dyDescent="0.2">
      <c r="A315" s="2"/>
      <c r="B315" s="2"/>
      <c r="C315" s="2"/>
      <c r="D315" s="297" t="s">
        <v>427</v>
      </c>
      <c r="E315" s="297" t="s">
        <v>428</v>
      </c>
      <c r="F315" s="297"/>
      <c r="G315" s="297"/>
      <c r="H315" s="297"/>
      <c r="I315" s="297"/>
      <c r="J315" s="297"/>
      <c r="K315" s="297"/>
      <c r="L315" s="297"/>
      <c r="M315" s="297"/>
    </row>
    <row r="316" spans="1:14" ht="14.65" customHeight="1" x14ac:dyDescent="0.2">
      <c r="A316" s="2"/>
      <c r="B316" s="2"/>
      <c r="C316" s="2"/>
      <c r="D316" s="298" t="s">
        <v>409</v>
      </c>
      <c r="E316" s="299" t="s">
        <v>429</v>
      </c>
      <c r="F316" s="299"/>
      <c r="G316" s="299"/>
      <c r="H316" s="300" t="s">
        <v>430</v>
      </c>
      <c r="I316" s="300"/>
      <c r="J316" s="300"/>
      <c r="K316" s="301" t="s">
        <v>431</v>
      </c>
      <c r="L316" s="301"/>
      <c r="M316" s="301"/>
    </row>
    <row r="317" spans="1:14" ht="18" x14ac:dyDescent="0.2">
      <c r="A317" s="2"/>
      <c r="B317" s="2"/>
      <c r="C317" s="2"/>
      <c r="D317" s="298"/>
      <c r="E317" s="184" t="s">
        <v>432</v>
      </c>
      <c r="F317" s="184" t="s">
        <v>433</v>
      </c>
      <c r="G317" s="184" t="s">
        <v>406</v>
      </c>
      <c r="H317" s="185" t="s">
        <v>434</v>
      </c>
      <c r="I317" s="185" t="s">
        <v>433</v>
      </c>
      <c r="J317" s="185" t="s">
        <v>406</v>
      </c>
      <c r="K317" s="186" t="s">
        <v>432</v>
      </c>
      <c r="L317" s="186" t="s">
        <v>433</v>
      </c>
      <c r="M317" s="187" t="s">
        <v>406</v>
      </c>
    </row>
    <row r="318" spans="1:14" x14ac:dyDescent="0.2">
      <c r="A318" s="2"/>
      <c r="B318" s="2"/>
      <c r="C318" s="2"/>
      <c r="D318" s="188" t="s">
        <v>13</v>
      </c>
      <c r="E318" s="189">
        <f t="shared" ref="E318:E320" si="104">K318-H318</f>
        <v>364</v>
      </c>
      <c r="F318" s="189">
        <v>256</v>
      </c>
      <c r="G318" s="189">
        <f t="shared" ref="G318:G320" si="105">SUM(E318:F318)</f>
        <v>620</v>
      </c>
      <c r="H318" s="190">
        <v>20</v>
      </c>
      <c r="I318" s="190">
        <v>39</v>
      </c>
      <c r="J318" s="190">
        <f t="shared" ref="J318:J319" si="106">SUM(H318:I318)</f>
        <v>59</v>
      </c>
      <c r="K318" s="191">
        <f t="shared" ref="K318:K319" si="107">M318-L318</f>
        <v>384</v>
      </c>
      <c r="L318" s="191">
        <f t="shared" ref="L318:L319" si="108">F318+I318</f>
        <v>295</v>
      </c>
      <c r="M318" s="192">
        <f t="shared" ref="M318:M319" si="109">H307+H309</f>
        <v>679</v>
      </c>
    </row>
    <row r="319" spans="1:14" x14ac:dyDescent="0.2">
      <c r="A319" s="2"/>
      <c r="B319" s="2"/>
      <c r="C319" s="2"/>
      <c r="D319" s="188" t="s">
        <v>435</v>
      </c>
      <c r="E319" s="189">
        <f t="shared" si="104"/>
        <v>391</v>
      </c>
      <c r="F319" s="189">
        <v>316</v>
      </c>
      <c r="G319" s="189">
        <f t="shared" si="105"/>
        <v>707</v>
      </c>
      <c r="H319" s="190">
        <v>27</v>
      </c>
      <c r="I319" s="190">
        <v>89</v>
      </c>
      <c r="J319" s="190">
        <f t="shared" si="106"/>
        <v>116</v>
      </c>
      <c r="K319" s="191">
        <f t="shared" si="107"/>
        <v>418</v>
      </c>
      <c r="L319" s="191">
        <f t="shared" si="108"/>
        <v>405</v>
      </c>
      <c r="M319" s="192">
        <f t="shared" si="109"/>
        <v>823</v>
      </c>
    </row>
    <row r="320" spans="1:14" x14ac:dyDescent="0.2">
      <c r="A320" s="2"/>
      <c r="B320" s="2"/>
      <c r="C320" s="2"/>
      <c r="D320" s="193" t="s">
        <v>436</v>
      </c>
      <c r="E320" s="194">
        <f t="shared" si="104"/>
        <v>755</v>
      </c>
      <c r="F320" s="194">
        <f>SUM(F318:F319)</f>
        <v>572</v>
      </c>
      <c r="G320" s="194">
        <f t="shared" si="105"/>
        <v>1327</v>
      </c>
      <c r="H320" s="195">
        <f t="shared" ref="H320:M320" si="110">SUM(H318:H319)</f>
        <v>47</v>
      </c>
      <c r="I320" s="195">
        <f t="shared" si="110"/>
        <v>128</v>
      </c>
      <c r="J320" s="195">
        <f t="shared" si="110"/>
        <v>175</v>
      </c>
      <c r="K320" s="196">
        <f t="shared" si="110"/>
        <v>802</v>
      </c>
      <c r="L320" s="196">
        <f t="shared" si="110"/>
        <v>700</v>
      </c>
      <c r="M320" s="197">
        <f t="shared" si="110"/>
        <v>1502</v>
      </c>
    </row>
    <row r="321" spans="1:64" x14ac:dyDescent="0.2">
      <c r="A321" s="2"/>
      <c r="B321" s="2"/>
      <c r="C321" s="2"/>
      <c r="D321" s="172" t="s">
        <v>416</v>
      </c>
    </row>
    <row r="322" spans="1:64" ht="14.65" customHeight="1" x14ac:dyDescent="0.2">
      <c r="A322" s="2"/>
      <c r="B322" s="2"/>
      <c r="C322" s="2"/>
      <c r="D322" s="289" t="s">
        <v>437</v>
      </c>
      <c r="E322" s="289"/>
      <c r="F322" s="289"/>
      <c r="G322" s="289"/>
      <c r="H322" s="289"/>
      <c r="I322" s="289"/>
      <c r="J322" s="289"/>
      <c r="K322" s="289"/>
      <c r="L322" s="289"/>
      <c r="M322" s="289"/>
    </row>
    <row r="323" spans="1:64" ht="25.7" customHeight="1" x14ac:dyDescent="0.2">
      <c r="A323"/>
      <c r="B323"/>
      <c r="C323" s="2"/>
      <c r="D323" s="302" t="s">
        <v>427</v>
      </c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  <c r="AA323" s="30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:64" ht="58.5" customHeight="1" x14ac:dyDescent="0.2">
      <c r="A324"/>
      <c r="B324"/>
      <c r="C324" s="2"/>
      <c r="D324" s="198" t="s">
        <v>409</v>
      </c>
      <c r="E324" s="199">
        <v>44105</v>
      </c>
      <c r="F324" s="199">
        <v>44106</v>
      </c>
      <c r="G324" s="199">
        <v>44107</v>
      </c>
      <c r="H324" s="199">
        <v>44108</v>
      </c>
      <c r="I324" s="199">
        <v>44109</v>
      </c>
      <c r="J324" s="199">
        <v>44110</v>
      </c>
      <c r="K324" s="199">
        <v>44111</v>
      </c>
      <c r="L324" s="199">
        <v>44112</v>
      </c>
      <c r="M324" s="199">
        <v>44113</v>
      </c>
      <c r="N324" s="199">
        <v>44114</v>
      </c>
      <c r="O324" s="199">
        <v>44115</v>
      </c>
      <c r="P324" s="199">
        <v>44116</v>
      </c>
      <c r="Q324" s="199">
        <v>44117</v>
      </c>
      <c r="R324" s="199">
        <v>44118</v>
      </c>
      <c r="S324" s="199">
        <v>44119</v>
      </c>
      <c r="T324" s="199">
        <v>44120</v>
      </c>
      <c r="U324" s="199">
        <v>44121</v>
      </c>
      <c r="V324" s="199">
        <v>44122</v>
      </c>
      <c r="W324" s="199">
        <v>44123</v>
      </c>
      <c r="X324" s="199">
        <v>44124</v>
      </c>
      <c r="Y324" s="199">
        <v>44125</v>
      </c>
      <c r="Z324" s="199">
        <v>44126</v>
      </c>
      <c r="AA324" s="199">
        <v>44127</v>
      </c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22.7" customHeight="1" x14ac:dyDescent="0.2">
      <c r="A325"/>
      <c r="B325"/>
      <c r="C325" s="2"/>
      <c r="D325" s="200" t="s">
        <v>13</v>
      </c>
      <c r="E325" s="201">
        <v>897</v>
      </c>
      <c r="F325" s="201">
        <v>851</v>
      </c>
      <c r="G325" s="201">
        <v>815</v>
      </c>
      <c r="H325" s="201">
        <v>794</v>
      </c>
      <c r="I325" s="201">
        <v>795</v>
      </c>
      <c r="J325" s="201">
        <v>783</v>
      </c>
      <c r="K325" s="201">
        <v>820</v>
      </c>
      <c r="L325" s="201">
        <v>788</v>
      </c>
      <c r="M325" s="201">
        <v>774</v>
      </c>
      <c r="N325" s="201">
        <v>783</v>
      </c>
      <c r="O325" s="201">
        <v>763</v>
      </c>
      <c r="P325" s="201">
        <v>751</v>
      </c>
      <c r="Q325" s="201">
        <v>768</v>
      </c>
      <c r="R325" s="201">
        <v>721</v>
      </c>
      <c r="S325" s="201">
        <v>710</v>
      </c>
      <c r="T325" s="201">
        <v>716</v>
      </c>
      <c r="U325" s="201">
        <v>710</v>
      </c>
      <c r="V325" s="201">
        <v>694</v>
      </c>
      <c r="W325" s="201">
        <v>704</v>
      </c>
      <c r="X325" s="201">
        <v>705</v>
      </c>
      <c r="Y325" s="201">
        <v>711</v>
      </c>
      <c r="Z325" s="201">
        <v>677</v>
      </c>
      <c r="AA325" s="201">
        <v>679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22.7" customHeight="1" x14ac:dyDescent="0.2">
      <c r="A326"/>
      <c r="B326"/>
      <c r="C326" s="2"/>
      <c r="D326" s="202" t="s">
        <v>435</v>
      </c>
      <c r="E326" s="203">
        <v>1046</v>
      </c>
      <c r="F326" s="203">
        <v>969</v>
      </c>
      <c r="G326" s="203">
        <v>967</v>
      </c>
      <c r="H326" s="203">
        <v>961</v>
      </c>
      <c r="I326" s="203">
        <v>926</v>
      </c>
      <c r="J326" s="203">
        <v>986</v>
      </c>
      <c r="K326" s="203">
        <v>998</v>
      </c>
      <c r="L326" s="203">
        <v>967</v>
      </c>
      <c r="M326" s="203">
        <v>982</v>
      </c>
      <c r="N326" s="203">
        <v>934</v>
      </c>
      <c r="O326" s="203">
        <v>918</v>
      </c>
      <c r="P326" s="203">
        <v>933</v>
      </c>
      <c r="Q326" s="203">
        <v>927</v>
      </c>
      <c r="R326" s="203">
        <v>951</v>
      </c>
      <c r="S326" s="203">
        <v>947</v>
      </c>
      <c r="T326" s="203">
        <v>915</v>
      </c>
      <c r="U326" s="203">
        <v>905</v>
      </c>
      <c r="V326" s="203">
        <v>886</v>
      </c>
      <c r="W326" s="203">
        <v>833</v>
      </c>
      <c r="X326" s="203">
        <v>881</v>
      </c>
      <c r="Y326" s="203">
        <v>852</v>
      </c>
      <c r="Z326" s="203">
        <v>849</v>
      </c>
      <c r="AA326" s="203">
        <v>823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22.7" customHeight="1" x14ac:dyDescent="0.2">
      <c r="A327"/>
      <c r="B327"/>
      <c r="C327" s="2"/>
      <c r="D327" s="204" t="s">
        <v>438</v>
      </c>
      <c r="E327" s="205">
        <f t="shared" ref="E327:AA327" si="111">SUM(E325:E326)</f>
        <v>1943</v>
      </c>
      <c r="F327" s="205">
        <f t="shared" si="111"/>
        <v>1820</v>
      </c>
      <c r="G327" s="205">
        <f t="shared" si="111"/>
        <v>1782</v>
      </c>
      <c r="H327" s="205">
        <f t="shared" si="111"/>
        <v>1755</v>
      </c>
      <c r="I327" s="205">
        <f t="shared" si="111"/>
        <v>1721</v>
      </c>
      <c r="J327" s="205">
        <f t="shared" si="111"/>
        <v>1769</v>
      </c>
      <c r="K327" s="205">
        <f t="shared" si="111"/>
        <v>1818</v>
      </c>
      <c r="L327" s="205">
        <f t="shared" si="111"/>
        <v>1755</v>
      </c>
      <c r="M327" s="205">
        <f t="shared" si="111"/>
        <v>1756</v>
      </c>
      <c r="N327" s="205">
        <f t="shared" si="111"/>
        <v>1717</v>
      </c>
      <c r="O327" s="205">
        <f t="shared" si="111"/>
        <v>1681</v>
      </c>
      <c r="P327" s="205">
        <f t="shared" si="111"/>
        <v>1684</v>
      </c>
      <c r="Q327" s="205">
        <f t="shared" si="111"/>
        <v>1695</v>
      </c>
      <c r="R327" s="205">
        <f t="shared" si="111"/>
        <v>1672</v>
      </c>
      <c r="S327" s="205">
        <f t="shared" si="111"/>
        <v>1657</v>
      </c>
      <c r="T327" s="205">
        <f t="shared" si="111"/>
        <v>1631</v>
      </c>
      <c r="U327" s="205">
        <f t="shared" si="111"/>
        <v>1615</v>
      </c>
      <c r="V327" s="205">
        <f t="shared" si="111"/>
        <v>1580</v>
      </c>
      <c r="W327" s="205">
        <f t="shared" si="111"/>
        <v>1537</v>
      </c>
      <c r="X327" s="205">
        <f t="shared" si="111"/>
        <v>1586</v>
      </c>
      <c r="Y327" s="205">
        <f t="shared" si="111"/>
        <v>1563</v>
      </c>
      <c r="Z327" s="205">
        <f t="shared" si="111"/>
        <v>1526</v>
      </c>
      <c r="AA327" s="205">
        <f t="shared" si="111"/>
        <v>1502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9" spans="1:64" ht="28.35" customHeight="1" x14ac:dyDescent="0.2">
      <c r="C329" s="303" t="s">
        <v>439</v>
      </c>
      <c r="D329" s="303"/>
      <c r="E329" s="303"/>
      <c r="F329" s="303"/>
      <c r="G329" s="303"/>
      <c r="H329" s="304" t="s">
        <v>440</v>
      </c>
      <c r="I329" s="304"/>
      <c r="J329" s="304"/>
      <c r="K329" s="304"/>
      <c r="L329" s="305" t="s">
        <v>441</v>
      </c>
      <c r="M329" s="305"/>
      <c r="N329" s="305"/>
      <c r="O329" s="305"/>
      <c r="P329" s="306" t="s">
        <v>442</v>
      </c>
      <c r="Q329" s="306"/>
      <c r="R329" s="306"/>
      <c r="S329" s="306"/>
      <c r="T329" s="307" t="s">
        <v>431</v>
      </c>
      <c r="U329" s="307"/>
      <c r="V329" s="307"/>
      <c r="W329" s="307"/>
    </row>
    <row r="330" spans="1:64" x14ac:dyDescent="0.2">
      <c r="C330" s="303"/>
      <c r="D330" s="303"/>
      <c r="E330" s="303"/>
      <c r="F330" s="303"/>
      <c r="G330" s="303"/>
      <c r="H330" s="308" t="s">
        <v>443</v>
      </c>
      <c r="I330" s="308"/>
      <c r="J330" s="309" t="s">
        <v>444</v>
      </c>
      <c r="K330" s="309"/>
      <c r="L330" s="310" t="s">
        <v>443</v>
      </c>
      <c r="M330" s="310"/>
      <c r="N330" s="311" t="s">
        <v>444</v>
      </c>
      <c r="O330" s="311"/>
      <c r="P330" s="312" t="s">
        <v>443</v>
      </c>
      <c r="Q330" s="312"/>
      <c r="R330" s="313" t="s">
        <v>444</v>
      </c>
      <c r="S330" s="313"/>
      <c r="T330" s="314" t="s">
        <v>443</v>
      </c>
      <c r="U330" s="314"/>
      <c r="V330" s="315" t="s">
        <v>444</v>
      </c>
      <c r="W330" s="315"/>
    </row>
    <row r="331" spans="1:64" ht="14.65" customHeight="1" x14ac:dyDescent="0.2">
      <c r="C331" s="314" t="s">
        <v>445</v>
      </c>
      <c r="D331" s="316" t="s">
        <v>446</v>
      </c>
      <c r="E331" s="317" t="s">
        <v>447</v>
      </c>
      <c r="F331" s="317"/>
      <c r="G331" s="317"/>
      <c r="H331" s="318">
        <v>3043</v>
      </c>
      <c r="I331" s="318"/>
      <c r="J331" s="319">
        <f>H331/H337</f>
        <v>0.17399508262336325</v>
      </c>
      <c r="K331" s="319"/>
      <c r="L331" s="320">
        <v>880</v>
      </c>
      <c r="M331" s="320"/>
      <c r="N331" s="321">
        <f>L331/L337</f>
        <v>0.14596118759329904</v>
      </c>
      <c r="O331" s="321"/>
      <c r="P331" s="322">
        <v>29</v>
      </c>
      <c r="Q331" s="322"/>
      <c r="R331" s="323">
        <f>P331/P337</f>
        <v>0.26363636363636361</v>
      </c>
      <c r="S331" s="323"/>
      <c r="T331" s="324">
        <f t="shared" ref="T331:T334" si="112">H331+L331+P331</f>
        <v>3952</v>
      </c>
      <c r="U331" s="324"/>
      <c r="V331" s="325">
        <f>T331/T337</f>
        <v>0.16726626317348797</v>
      </c>
      <c r="W331" s="325"/>
    </row>
    <row r="332" spans="1:64" x14ac:dyDescent="0.2">
      <c r="C332" s="314"/>
      <c r="D332" s="316"/>
      <c r="E332" s="317" t="s">
        <v>448</v>
      </c>
      <c r="F332" s="317"/>
      <c r="G332" s="317"/>
      <c r="H332" s="318">
        <v>679</v>
      </c>
      <c r="I332" s="318"/>
      <c r="J332" s="319">
        <f>H332/H337</f>
        <v>3.8824403911029787E-2</v>
      </c>
      <c r="K332" s="319"/>
      <c r="L332" s="320">
        <v>476</v>
      </c>
      <c r="M332" s="320"/>
      <c r="N332" s="321">
        <f>L332/L337</f>
        <v>7.8951733289102669E-2</v>
      </c>
      <c r="O332" s="321"/>
      <c r="P332" s="322">
        <v>0</v>
      </c>
      <c r="Q332" s="322"/>
      <c r="R332" s="323">
        <f>P332/P337</f>
        <v>0</v>
      </c>
      <c r="S332" s="323"/>
      <c r="T332" s="324">
        <f t="shared" si="112"/>
        <v>1155</v>
      </c>
      <c r="U332" s="324"/>
      <c r="V332" s="325">
        <f>T332/T337</f>
        <v>4.8884750497312397E-2</v>
      </c>
      <c r="W332" s="325"/>
    </row>
    <row r="333" spans="1:64" ht="14.65" customHeight="1" x14ac:dyDescent="0.2">
      <c r="C333" s="314"/>
      <c r="D333" s="316"/>
      <c r="E333" s="317" t="s">
        <v>449</v>
      </c>
      <c r="F333" s="317"/>
      <c r="G333" s="317"/>
      <c r="H333" s="318">
        <v>2</v>
      </c>
      <c r="I333" s="318"/>
      <c r="J333" s="319">
        <f>H333/H337</f>
        <v>1.1435759620332781E-4</v>
      </c>
      <c r="K333" s="319"/>
      <c r="L333" s="320">
        <v>9</v>
      </c>
      <c r="M333" s="320"/>
      <c r="N333" s="321">
        <f>L333/L337</f>
        <v>1.4927848731132857E-3</v>
      </c>
      <c r="O333" s="321"/>
      <c r="P333" s="322">
        <v>0</v>
      </c>
      <c r="Q333" s="322"/>
      <c r="R333" s="323">
        <f>P333/P337</f>
        <v>0</v>
      </c>
      <c r="S333" s="323"/>
      <c r="T333" s="324">
        <f t="shared" si="112"/>
        <v>11</v>
      </c>
      <c r="U333" s="324"/>
      <c r="V333" s="325">
        <f>T333/T337</f>
        <v>4.6556905235535615E-4</v>
      </c>
      <c r="W333" s="325"/>
    </row>
    <row r="334" spans="1:64" ht="14.65" customHeight="1" x14ac:dyDescent="0.2">
      <c r="C334" s="314"/>
      <c r="D334" s="316"/>
      <c r="E334" s="317" t="s">
        <v>450</v>
      </c>
      <c r="F334" s="317"/>
      <c r="G334" s="317"/>
      <c r="H334" s="318">
        <v>0</v>
      </c>
      <c r="I334" s="318"/>
      <c r="J334" s="319">
        <f>H334/H337</f>
        <v>0</v>
      </c>
      <c r="K334" s="319"/>
      <c r="L334" s="320">
        <v>3</v>
      </c>
      <c r="M334" s="320"/>
      <c r="N334" s="321">
        <f>L334/L337</f>
        <v>4.9759495770442864E-4</v>
      </c>
      <c r="O334" s="321"/>
      <c r="P334" s="322">
        <v>0</v>
      </c>
      <c r="Q334" s="322"/>
      <c r="R334" s="323">
        <f>P334/P337</f>
        <v>0</v>
      </c>
      <c r="S334" s="323"/>
      <c r="T334" s="324">
        <f t="shared" si="112"/>
        <v>3</v>
      </c>
      <c r="U334" s="324"/>
      <c r="V334" s="325">
        <f>T334/T337</f>
        <v>1.2697337791509714E-4</v>
      </c>
      <c r="W334" s="325"/>
    </row>
    <row r="335" spans="1:64" ht="14.65" customHeight="1" x14ac:dyDescent="0.2">
      <c r="C335" s="314"/>
      <c r="D335" s="316"/>
      <c r="E335" s="326" t="s">
        <v>406</v>
      </c>
      <c r="F335" s="326"/>
      <c r="G335" s="326"/>
      <c r="H335" s="318">
        <f>SUM(H331:H334)</f>
        <v>3724</v>
      </c>
      <c r="I335" s="318">
        <f>SUM(H335:H335)</f>
        <v>3724</v>
      </c>
      <c r="J335" s="319">
        <f>H335/H337</f>
        <v>0.21293384413059638</v>
      </c>
      <c r="K335" s="319"/>
      <c r="L335" s="320">
        <f>L331+L332+L333+L334</f>
        <v>1368</v>
      </c>
      <c r="M335" s="320">
        <f>SUM(L335:L335)</f>
        <v>1368</v>
      </c>
      <c r="N335" s="321">
        <f>L335/L337</f>
        <v>0.22690330071321943</v>
      </c>
      <c r="O335" s="321"/>
      <c r="P335" s="322">
        <v>30</v>
      </c>
      <c r="Q335" s="322"/>
      <c r="R335" s="323">
        <f>P335/P337</f>
        <v>0.27272727272727271</v>
      </c>
      <c r="S335" s="323"/>
      <c r="T335" s="324">
        <f>SUM(T331:T334)</f>
        <v>5121</v>
      </c>
      <c r="U335" s="324"/>
      <c r="V335" s="325">
        <f>T335/T337</f>
        <v>0.21674355610107082</v>
      </c>
      <c r="W335" s="325"/>
    </row>
    <row r="336" spans="1:64" ht="14.65" customHeight="1" x14ac:dyDescent="0.2">
      <c r="A336"/>
      <c r="C336" s="314"/>
      <c r="D336" s="316" t="s">
        <v>451</v>
      </c>
      <c r="E336" s="316"/>
      <c r="F336" s="316"/>
      <c r="G336" s="316"/>
      <c r="H336" s="318">
        <v>13765</v>
      </c>
      <c r="I336" s="318"/>
      <c r="J336" s="319">
        <f>H336/H337</f>
        <v>0.78706615586940365</v>
      </c>
      <c r="K336" s="319"/>
      <c r="L336" s="320">
        <v>4661</v>
      </c>
      <c r="M336" s="320"/>
      <c r="N336" s="321">
        <f>L336/L337</f>
        <v>0.7730966992867806</v>
      </c>
      <c r="O336" s="321"/>
      <c r="P336" s="322">
        <v>80</v>
      </c>
      <c r="Q336" s="322"/>
      <c r="R336" s="323">
        <f>P336/P337</f>
        <v>0.72727272727272729</v>
      </c>
      <c r="S336" s="323"/>
      <c r="T336" s="324">
        <f>H336+L336+P336</f>
        <v>18506</v>
      </c>
      <c r="U336" s="324"/>
      <c r="V336" s="325">
        <f>T336/T337</f>
        <v>0.78325644389892923</v>
      </c>
      <c r="W336" s="325"/>
    </row>
    <row r="337" spans="1:64" ht="15.75" customHeight="1" x14ac:dyDescent="0.2">
      <c r="A337"/>
      <c r="C337" s="327" t="s">
        <v>452</v>
      </c>
      <c r="D337" s="327"/>
      <c r="E337" s="327"/>
      <c r="F337" s="327"/>
      <c r="G337" s="327"/>
      <c r="H337" s="328">
        <f>H335+H336</f>
        <v>17489</v>
      </c>
      <c r="I337" s="328"/>
      <c r="J337" s="293">
        <f>H337/H337</f>
        <v>1</v>
      </c>
      <c r="K337" s="293"/>
      <c r="L337" s="328">
        <f>L335+L336</f>
        <v>6029</v>
      </c>
      <c r="M337" s="328"/>
      <c r="N337" s="293">
        <f>L337/L337</f>
        <v>1</v>
      </c>
      <c r="O337" s="293"/>
      <c r="P337" s="328">
        <f>P335+P336</f>
        <v>110</v>
      </c>
      <c r="Q337" s="328"/>
      <c r="R337" s="293">
        <f>P337/P337</f>
        <v>1</v>
      </c>
      <c r="S337" s="293"/>
      <c r="T337" s="329">
        <f>T335+T336</f>
        <v>23627</v>
      </c>
      <c r="U337" s="329"/>
      <c r="V337" s="330">
        <f>T337/T337</f>
        <v>1</v>
      </c>
      <c r="W337" s="330"/>
    </row>
    <row r="338" spans="1:64" x14ac:dyDescent="0.2">
      <c r="A338"/>
      <c r="B338"/>
      <c r="C338" s="267" t="s">
        <v>453</v>
      </c>
      <c r="D338" s="267"/>
      <c r="E338" s="267"/>
      <c r="F338" s="267"/>
      <c r="G338" s="267"/>
      <c r="H338" s="267">
        <f>SUM(H331:H335)</f>
        <v>7448</v>
      </c>
      <c r="I338" s="267">
        <f>SUM(I331:I335)</f>
        <v>3724</v>
      </c>
      <c r="J338" s="267"/>
      <c r="K338" s="267"/>
      <c r="L338" s="267">
        <f>SUM(L331:L335)</f>
        <v>2736</v>
      </c>
      <c r="M338" s="267">
        <f>SUM(M331:M335)</f>
        <v>1368</v>
      </c>
      <c r="N338" s="267"/>
      <c r="O338" s="267"/>
      <c r="P338" s="267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40" spans="1:64" ht="54" customHeight="1" x14ac:dyDescent="0.2">
      <c r="A340"/>
      <c r="B340"/>
      <c r="C340"/>
      <c r="D340" s="331" t="s">
        <v>454</v>
      </c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:64" ht="67.7" customHeight="1" x14ac:dyDescent="0.2">
      <c r="A341"/>
      <c r="B341"/>
      <c r="C341"/>
      <c r="D341" s="206" t="s">
        <v>409</v>
      </c>
      <c r="E341" s="207">
        <v>44105</v>
      </c>
      <c r="F341" s="207">
        <v>44106</v>
      </c>
      <c r="G341" s="207">
        <v>44107</v>
      </c>
      <c r="H341" s="207">
        <v>44108</v>
      </c>
      <c r="I341" s="207">
        <v>44109</v>
      </c>
      <c r="J341" s="207">
        <v>44110</v>
      </c>
      <c r="K341" s="207">
        <v>44111</v>
      </c>
      <c r="L341" s="207">
        <v>44112</v>
      </c>
      <c r="M341" s="207">
        <v>44113</v>
      </c>
      <c r="N341" s="207">
        <v>44114</v>
      </c>
      <c r="O341" s="207">
        <v>44115</v>
      </c>
      <c r="P341" s="207">
        <v>44116</v>
      </c>
      <c r="Q341" s="207">
        <v>44117</v>
      </c>
      <c r="R341" s="207">
        <v>44118</v>
      </c>
      <c r="S341" s="207">
        <v>44119</v>
      </c>
      <c r="T341" s="207">
        <v>44120</v>
      </c>
      <c r="U341" s="207">
        <v>44121</v>
      </c>
      <c r="V341" s="207">
        <v>44122</v>
      </c>
      <c r="W341" s="207">
        <v>44123</v>
      </c>
      <c r="X341" s="207">
        <v>44124</v>
      </c>
      <c r="Y341" s="207">
        <v>44125</v>
      </c>
      <c r="Z341" s="207">
        <v>44126</v>
      </c>
      <c r="AA341" s="207">
        <v>44127</v>
      </c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15" x14ac:dyDescent="0.2">
      <c r="A342"/>
      <c r="B342"/>
      <c r="C342"/>
      <c r="D342" s="208" t="s">
        <v>455</v>
      </c>
      <c r="E342" s="209">
        <v>4532</v>
      </c>
      <c r="F342" s="209">
        <v>4555</v>
      </c>
      <c r="G342" s="209">
        <v>4586</v>
      </c>
      <c r="H342" s="209">
        <v>4605</v>
      </c>
      <c r="I342" s="209">
        <v>4629</v>
      </c>
      <c r="J342" s="209">
        <v>4652</v>
      </c>
      <c r="K342" s="209">
        <v>4807</v>
      </c>
      <c r="L342" s="209">
        <v>4835</v>
      </c>
      <c r="M342" s="209">
        <v>4851</v>
      </c>
      <c r="N342" s="209">
        <v>4860</v>
      </c>
      <c r="O342" s="209">
        <v>4890</v>
      </c>
      <c r="P342" s="209">
        <v>4913</v>
      </c>
      <c r="Q342" s="209">
        <v>4932</v>
      </c>
      <c r="R342" s="209">
        <v>4959</v>
      </c>
      <c r="S342" s="209">
        <v>4980</v>
      </c>
      <c r="T342" s="209">
        <v>5001</v>
      </c>
      <c r="U342" s="209">
        <v>5012</v>
      </c>
      <c r="V342" s="209">
        <v>5023</v>
      </c>
      <c r="W342" s="209">
        <v>5044</v>
      </c>
      <c r="X342" s="209">
        <v>5062</v>
      </c>
      <c r="Y342" s="209">
        <v>5086</v>
      </c>
      <c r="Z342" s="209">
        <v>5109</v>
      </c>
      <c r="AA342" s="209">
        <v>5121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5" x14ac:dyDescent="0.2">
      <c r="A343"/>
      <c r="B343"/>
      <c r="C343"/>
      <c r="D343" s="210" t="s">
        <v>456</v>
      </c>
      <c r="E343" s="211">
        <v>16221</v>
      </c>
      <c r="F343" s="211">
        <v>16314</v>
      </c>
      <c r="G343" s="211">
        <v>16409</v>
      </c>
      <c r="H343" s="211">
        <v>16488</v>
      </c>
      <c r="I343" s="211">
        <v>16554</v>
      </c>
      <c r="J343" s="211">
        <v>16624</v>
      </c>
      <c r="K343" s="211">
        <v>17401</v>
      </c>
      <c r="L343" s="211">
        <v>17615</v>
      </c>
      <c r="M343" s="211">
        <v>17586</v>
      </c>
      <c r="N343" s="211">
        <v>17652</v>
      </c>
      <c r="O343" s="211">
        <v>17726</v>
      </c>
      <c r="P343" s="211">
        <v>17773</v>
      </c>
      <c r="Q343" s="211">
        <v>17820</v>
      </c>
      <c r="R343" s="211">
        <v>17883</v>
      </c>
      <c r="S343" s="211">
        <v>17975</v>
      </c>
      <c r="T343" s="211">
        <v>18035</v>
      </c>
      <c r="U343" s="211">
        <v>18102</v>
      </c>
      <c r="V343" s="211">
        <v>18179</v>
      </c>
      <c r="W343" s="211">
        <v>18218</v>
      </c>
      <c r="X343" s="211">
        <v>18264</v>
      </c>
      <c r="Y343" s="211">
        <v>18351</v>
      </c>
      <c r="Z343" s="211">
        <v>18426</v>
      </c>
      <c r="AA343" s="211">
        <v>18506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5" x14ac:dyDescent="0.2">
      <c r="A344"/>
      <c r="B344"/>
      <c r="C344" s="2"/>
      <c r="D344" s="212" t="s">
        <v>457</v>
      </c>
      <c r="E344" s="213">
        <f t="shared" ref="E344:Z344" si="113">SUM(E342:E343)</f>
        <v>20753</v>
      </c>
      <c r="F344" s="213">
        <f t="shared" si="113"/>
        <v>20869</v>
      </c>
      <c r="G344" s="213">
        <f t="shared" si="113"/>
        <v>20995</v>
      </c>
      <c r="H344" s="213">
        <f t="shared" si="113"/>
        <v>21093</v>
      </c>
      <c r="I344" s="213">
        <f t="shared" si="113"/>
        <v>21183</v>
      </c>
      <c r="J344" s="213">
        <f t="shared" si="113"/>
        <v>21276</v>
      </c>
      <c r="K344" s="213">
        <f t="shared" si="113"/>
        <v>22208</v>
      </c>
      <c r="L344" s="213">
        <f t="shared" si="113"/>
        <v>22450</v>
      </c>
      <c r="M344" s="213">
        <f t="shared" si="113"/>
        <v>22437</v>
      </c>
      <c r="N344" s="213">
        <f t="shared" si="113"/>
        <v>22512</v>
      </c>
      <c r="O344" s="213">
        <f t="shared" si="113"/>
        <v>22616</v>
      </c>
      <c r="P344" s="213">
        <f t="shared" si="113"/>
        <v>22686</v>
      </c>
      <c r="Q344" s="213">
        <f t="shared" si="113"/>
        <v>22752</v>
      </c>
      <c r="R344" s="213">
        <f t="shared" si="113"/>
        <v>22842</v>
      </c>
      <c r="S344" s="213">
        <f t="shared" si="113"/>
        <v>22955</v>
      </c>
      <c r="T344" s="213">
        <f t="shared" si="113"/>
        <v>23036</v>
      </c>
      <c r="U344" s="213">
        <f t="shared" si="113"/>
        <v>23114</v>
      </c>
      <c r="V344" s="213">
        <f t="shared" si="113"/>
        <v>23202</v>
      </c>
      <c r="W344" s="213">
        <f t="shared" si="113"/>
        <v>23262</v>
      </c>
      <c r="X344" s="213">
        <f t="shared" si="113"/>
        <v>23326</v>
      </c>
      <c r="Y344" s="213">
        <f t="shared" si="113"/>
        <v>23437</v>
      </c>
      <c r="Z344" s="213">
        <f t="shared" si="113"/>
        <v>23535</v>
      </c>
      <c r="AA344" s="213" t="e">
        <f>NA()</f>
        <v>#N/A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x14ac:dyDescent="0.2">
      <c r="A345"/>
      <c r="B345"/>
      <c r="C345" s="2"/>
      <c r="D345" s="289" t="s">
        <v>458</v>
      </c>
      <c r="E345" s="289"/>
      <c r="F345" s="289"/>
      <c r="G345" s="289"/>
      <c r="H345" s="289"/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89"/>
      <c r="T345" s="289"/>
      <c r="U345" s="289"/>
      <c r="V345" s="289"/>
      <c r="W345" s="289"/>
      <c r="X345" s="289"/>
      <c r="Y345" s="289"/>
      <c r="Z345" s="289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x14ac:dyDescent="0.2">
      <c r="A346"/>
      <c r="B346"/>
      <c r="C346" s="2"/>
      <c r="D346" s="289" t="s">
        <v>459</v>
      </c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89"/>
      <c r="T346" s="289"/>
      <c r="U346" s="289"/>
      <c r="V346" s="289"/>
      <c r="W346" s="289"/>
      <c r="X346" s="289"/>
      <c r="Y346" s="289"/>
      <c r="Z346" s="289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4.65" customHeight="1" x14ac:dyDescent="0.2">
      <c r="B348"/>
      <c r="C348"/>
      <c r="D348" s="332" t="s">
        <v>460</v>
      </c>
      <c r="E348" s="332"/>
      <c r="F348" s="332"/>
      <c r="G348" s="332"/>
      <c r="H348" s="332"/>
      <c r="I348" s="332"/>
      <c r="J348" s="332"/>
      <c r="K348" s="332"/>
      <c r="L348" s="333" t="s">
        <v>461</v>
      </c>
      <c r="M348" s="333"/>
      <c r="N348" s="333"/>
      <c r="O348" s="333"/>
      <c r="P348" s="333"/>
      <c r="Q348" s="333"/>
      <c r="R348" s="333"/>
      <c r="S348" s="333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25.5" customHeight="1" x14ac:dyDescent="0.2">
      <c r="B349"/>
      <c r="C349"/>
      <c r="D349" s="332"/>
      <c r="E349" s="332"/>
      <c r="F349" s="332"/>
      <c r="G349" s="332"/>
      <c r="H349" s="332"/>
      <c r="I349" s="332"/>
      <c r="J349" s="332"/>
      <c r="K349" s="332"/>
      <c r="L349" s="334" t="s">
        <v>462</v>
      </c>
      <c r="M349" s="334"/>
      <c r="N349" s="334"/>
      <c r="O349" s="334"/>
      <c r="P349" s="335" t="s">
        <v>463</v>
      </c>
      <c r="Q349" s="335"/>
      <c r="R349" s="335"/>
      <c r="S349" s="335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14.65" customHeight="1" x14ac:dyDescent="0.2">
      <c r="D350" s="336" t="s">
        <v>408</v>
      </c>
      <c r="E350" s="336"/>
      <c r="F350" s="336"/>
      <c r="G350" s="336"/>
      <c r="H350" s="337" t="s">
        <v>409</v>
      </c>
      <c r="I350" s="337"/>
      <c r="J350" s="337"/>
      <c r="K350" s="337"/>
      <c r="L350" s="338" t="s">
        <v>464</v>
      </c>
      <c r="M350" s="338" t="s">
        <v>465</v>
      </c>
      <c r="N350" s="338" t="s">
        <v>412</v>
      </c>
      <c r="O350" s="338" t="s">
        <v>466</v>
      </c>
      <c r="P350" s="338" t="s">
        <v>464</v>
      </c>
      <c r="Q350" s="338" t="s">
        <v>465</v>
      </c>
      <c r="R350" s="338" t="s">
        <v>412</v>
      </c>
      <c r="S350" s="339" t="s">
        <v>466</v>
      </c>
    </row>
    <row r="351" spans="1:64" x14ac:dyDescent="0.2">
      <c r="D351" s="336"/>
      <c r="E351" s="336"/>
      <c r="F351" s="336"/>
      <c r="G351" s="336"/>
      <c r="H351" s="340" t="s">
        <v>467</v>
      </c>
      <c r="I351" s="340"/>
      <c r="J351" s="340"/>
      <c r="K351" s="340"/>
      <c r="L351" s="338"/>
      <c r="M351" s="338"/>
      <c r="N351" s="338"/>
      <c r="O351" s="338"/>
      <c r="P351" s="338"/>
      <c r="Q351" s="338"/>
      <c r="R351" s="338"/>
      <c r="S351" s="339"/>
    </row>
    <row r="352" spans="1:64" ht="17.100000000000001" customHeight="1" x14ac:dyDescent="0.2">
      <c r="D352" s="341" t="s">
        <v>402</v>
      </c>
      <c r="E352" s="341"/>
      <c r="F352" s="341"/>
      <c r="G352" s="341"/>
      <c r="H352" s="342" t="s">
        <v>456</v>
      </c>
      <c r="I352" s="342"/>
      <c r="J352" s="342"/>
      <c r="K352" s="342"/>
      <c r="L352" s="214">
        <v>10.58</v>
      </c>
      <c r="M352" s="215">
        <v>6.45</v>
      </c>
      <c r="N352" s="215">
        <v>3.62</v>
      </c>
      <c r="O352" s="216">
        <v>3.54</v>
      </c>
      <c r="P352" s="215">
        <v>7.12</v>
      </c>
      <c r="Q352" s="215">
        <v>6.04</v>
      </c>
      <c r="R352" s="215">
        <v>3.45</v>
      </c>
      <c r="S352" s="216">
        <v>1.75</v>
      </c>
    </row>
    <row r="353" spans="4:19" ht="17.100000000000001" customHeight="1" x14ac:dyDescent="0.2">
      <c r="D353" s="341"/>
      <c r="E353" s="341"/>
      <c r="F353" s="341"/>
      <c r="G353" s="341"/>
      <c r="H353" s="343" t="s">
        <v>468</v>
      </c>
      <c r="I353" s="343"/>
      <c r="J353" s="343"/>
      <c r="K353" s="343"/>
      <c r="L353" s="217">
        <v>11.16</v>
      </c>
      <c r="M353" s="218">
        <v>7.95</v>
      </c>
      <c r="N353" s="218">
        <v>20</v>
      </c>
      <c r="O353" s="219">
        <v>0</v>
      </c>
      <c r="P353" s="218">
        <v>12.75</v>
      </c>
      <c r="Q353" s="218">
        <v>8.5399999999999991</v>
      </c>
      <c r="R353" s="218">
        <v>20</v>
      </c>
      <c r="S353" s="219">
        <v>0</v>
      </c>
    </row>
    <row r="354" spans="4:19" ht="17.100000000000001" customHeight="1" x14ac:dyDescent="0.2">
      <c r="D354" s="344" t="s">
        <v>403</v>
      </c>
      <c r="E354" s="344"/>
      <c r="F354" s="344"/>
      <c r="G354" s="344"/>
      <c r="H354" s="345" t="s">
        <v>456</v>
      </c>
      <c r="I354" s="345"/>
      <c r="J354" s="345"/>
      <c r="K354" s="345"/>
      <c r="L354" s="220">
        <v>9.25</v>
      </c>
      <c r="M354" s="221">
        <v>6.08</v>
      </c>
      <c r="N354" s="221">
        <v>5.87</v>
      </c>
      <c r="O354" s="222">
        <v>4.75</v>
      </c>
      <c r="P354" s="221">
        <v>12.16</v>
      </c>
      <c r="Q354" s="221">
        <v>6.08</v>
      </c>
      <c r="R354" s="221">
        <v>5.04</v>
      </c>
      <c r="S354" s="222">
        <v>10.62</v>
      </c>
    </row>
    <row r="355" spans="4:19" ht="17.100000000000001" customHeight="1" x14ac:dyDescent="0.2">
      <c r="D355" s="344"/>
      <c r="E355" s="344"/>
      <c r="F355" s="344"/>
      <c r="G355" s="344"/>
      <c r="H355" s="345" t="s">
        <v>468</v>
      </c>
      <c r="I355" s="345"/>
      <c r="J355" s="345"/>
      <c r="K355" s="345"/>
      <c r="L355" s="220">
        <v>10.45</v>
      </c>
      <c r="M355" s="221">
        <v>8.1999999999999993</v>
      </c>
      <c r="N355" s="221">
        <v>0</v>
      </c>
      <c r="O355" s="222">
        <v>0</v>
      </c>
      <c r="P355" s="221">
        <v>12.95</v>
      </c>
      <c r="Q355" s="221">
        <v>8.1999999999999993</v>
      </c>
      <c r="R355" s="221">
        <v>0</v>
      </c>
      <c r="S355" s="222">
        <v>0</v>
      </c>
    </row>
    <row r="356" spans="4:19" ht="17.100000000000001" customHeight="1" x14ac:dyDescent="0.2">
      <c r="D356" s="346" t="s">
        <v>404</v>
      </c>
      <c r="E356" s="346"/>
      <c r="F356" s="346"/>
      <c r="G356" s="346"/>
      <c r="H356" s="347" t="s">
        <v>456</v>
      </c>
      <c r="I356" s="347"/>
      <c r="J356" s="347"/>
      <c r="K356" s="347"/>
      <c r="L356" s="223">
        <v>9.0399999999999991</v>
      </c>
      <c r="M356" s="224">
        <v>5.62</v>
      </c>
      <c r="N356" s="224">
        <v>2.7</v>
      </c>
      <c r="O356" s="225">
        <v>2.29</v>
      </c>
      <c r="P356" s="224">
        <v>11.37</v>
      </c>
      <c r="Q356" s="224">
        <v>6.62</v>
      </c>
      <c r="R356" s="224">
        <v>7.58</v>
      </c>
      <c r="S356" s="225">
        <v>5.79</v>
      </c>
    </row>
    <row r="357" spans="4:19" ht="17.100000000000001" customHeight="1" x14ac:dyDescent="0.2">
      <c r="D357" s="346"/>
      <c r="E357" s="346"/>
      <c r="F357" s="346"/>
      <c r="G357" s="346"/>
      <c r="H357" s="348" t="s">
        <v>468</v>
      </c>
      <c r="I357" s="348"/>
      <c r="J357" s="348"/>
      <c r="K357" s="348"/>
      <c r="L357" s="226">
        <v>9.8699999999999992</v>
      </c>
      <c r="M357" s="227">
        <v>3.87</v>
      </c>
      <c r="N357" s="227">
        <v>1.79</v>
      </c>
      <c r="O357" s="228">
        <v>0</v>
      </c>
      <c r="P357" s="227">
        <v>12.16</v>
      </c>
      <c r="Q357" s="227">
        <v>8.3699999999999992</v>
      </c>
      <c r="R357" s="227">
        <v>0</v>
      </c>
      <c r="S357" s="228">
        <v>0</v>
      </c>
    </row>
    <row r="358" spans="4:19" ht="17.100000000000001" customHeight="1" x14ac:dyDescent="0.2">
      <c r="D358" s="349" t="s">
        <v>405</v>
      </c>
      <c r="E358" s="349"/>
      <c r="F358" s="349"/>
      <c r="G358" s="349"/>
      <c r="H358" s="350" t="s">
        <v>456</v>
      </c>
      <c r="I358" s="350"/>
      <c r="J358" s="350"/>
      <c r="K358" s="350"/>
      <c r="L358" s="229">
        <v>7.58</v>
      </c>
      <c r="M358" s="230">
        <v>5.04</v>
      </c>
      <c r="N358" s="230">
        <v>3.45</v>
      </c>
      <c r="O358" s="231">
        <v>3.66</v>
      </c>
      <c r="P358" s="230">
        <v>9.6199999999999992</v>
      </c>
      <c r="Q358" s="230">
        <v>6.83</v>
      </c>
      <c r="R358" s="230">
        <v>7.62</v>
      </c>
      <c r="S358" s="231">
        <v>2.66</v>
      </c>
    </row>
    <row r="359" spans="4:19" ht="17.100000000000001" customHeight="1" x14ac:dyDescent="0.2">
      <c r="D359" s="349"/>
      <c r="E359" s="349"/>
      <c r="F359" s="349"/>
      <c r="G359" s="349"/>
      <c r="H359" s="351" t="s">
        <v>468</v>
      </c>
      <c r="I359" s="351"/>
      <c r="J359" s="351"/>
      <c r="K359" s="351"/>
      <c r="L359" s="232">
        <v>9.25</v>
      </c>
      <c r="M359" s="233">
        <v>4.87</v>
      </c>
      <c r="N359" s="233">
        <v>0</v>
      </c>
      <c r="O359" s="234">
        <v>0</v>
      </c>
      <c r="P359" s="233">
        <v>10.29</v>
      </c>
      <c r="Q359" s="233">
        <v>6.45</v>
      </c>
      <c r="R359" s="233">
        <v>0</v>
      </c>
      <c r="S359" s="234">
        <v>0</v>
      </c>
    </row>
    <row r="360" spans="4:19" ht="17.100000000000001" customHeight="1" x14ac:dyDescent="0.2">
      <c r="D360" s="352" t="s">
        <v>414</v>
      </c>
      <c r="E360" s="352"/>
      <c r="F360" s="352"/>
      <c r="G360" s="352"/>
      <c r="H360" s="353" t="s">
        <v>456</v>
      </c>
      <c r="I360" s="353"/>
      <c r="J360" s="353"/>
      <c r="K360" s="353"/>
      <c r="L360" s="235">
        <v>9.16</v>
      </c>
      <c r="M360" s="236">
        <v>5.91</v>
      </c>
      <c r="N360" s="236">
        <v>3.62</v>
      </c>
      <c r="O360" s="237">
        <v>3.16</v>
      </c>
      <c r="P360" s="236">
        <v>11.25</v>
      </c>
      <c r="Q360" s="236">
        <v>6.33</v>
      </c>
      <c r="R360" s="236">
        <v>3.45</v>
      </c>
      <c r="S360" s="237">
        <v>6.7</v>
      </c>
    </row>
    <row r="361" spans="4:19" ht="17.100000000000001" customHeight="1" x14ac:dyDescent="0.2">
      <c r="D361" s="352"/>
      <c r="E361" s="352"/>
      <c r="F361" s="352"/>
      <c r="G361" s="352"/>
      <c r="H361" s="354" t="s">
        <v>468</v>
      </c>
      <c r="I361" s="354"/>
      <c r="J361" s="354"/>
      <c r="K361" s="354"/>
      <c r="L361" s="238">
        <v>10.41</v>
      </c>
      <c r="M361" s="239">
        <v>6.54</v>
      </c>
      <c r="N361" s="239">
        <v>1.79</v>
      </c>
      <c r="O361" s="240">
        <v>0</v>
      </c>
      <c r="P361" s="239">
        <v>12.16</v>
      </c>
      <c r="Q361" s="239">
        <v>8.0399999999999991</v>
      </c>
      <c r="R361" s="239">
        <v>0</v>
      </c>
      <c r="S361" s="240">
        <v>0</v>
      </c>
    </row>
    <row r="362" spans="4:19" x14ac:dyDescent="0.2">
      <c r="D362" s="1" t="s">
        <v>469</v>
      </c>
    </row>
    <row r="363" spans="4:19" x14ac:dyDescent="0.2">
      <c r="D363" s="1" t="s">
        <v>470</v>
      </c>
    </row>
    <row r="364" spans="4:19" ht="25.5" customHeight="1" x14ac:dyDescent="0.2">
      <c r="E364" s="355" t="s">
        <v>471</v>
      </c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</row>
    <row r="365" spans="4:19" ht="26.25" customHeight="1" x14ac:dyDescent="0.2">
      <c r="E365" s="356" t="s">
        <v>472</v>
      </c>
      <c r="F365" s="356"/>
      <c r="G365" s="356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356"/>
    </row>
    <row r="366" spans="4:19" x14ac:dyDescent="0.2">
      <c r="E366" s="357" t="s">
        <v>473</v>
      </c>
      <c r="F366" s="357"/>
      <c r="G366" s="357"/>
      <c r="H366" s="357"/>
      <c r="I366" s="357"/>
      <c r="J366" s="357"/>
      <c r="K366" s="358" t="s">
        <v>443</v>
      </c>
      <c r="L366" s="358"/>
      <c r="M366" s="358"/>
      <c r="N366" s="358"/>
      <c r="O366" s="358"/>
      <c r="P366" s="359" t="s">
        <v>444</v>
      </c>
      <c r="Q366" s="359"/>
      <c r="R366" s="359"/>
      <c r="S366" s="359"/>
    </row>
    <row r="367" spans="4:19" x14ac:dyDescent="0.2">
      <c r="E367" s="360" t="s">
        <v>474</v>
      </c>
      <c r="F367" s="360"/>
      <c r="G367" s="360"/>
      <c r="H367" s="360"/>
      <c r="I367" s="360"/>
      <c r="J367" s="360"/>
      <c r="K367" s="361">
        <v>10362</v>
      </c>
      <c r="L367" s="361"/>
      <c r="M367" s="361"/>
      <c r="N367" s="361"/>
      <c r="O367" s="361"/>
      <c r="P367" s="362">
        <f>K367/K375</f>
        <v>0.59248670592944142</v>
      </c>
      <c r="Q367" s="362"/>
      <c r="R367" s="362"/>
      <c r="S367" s="362">
        <f t="shared" ref="S367:S375" si="114">SUM(P367:R367)</f>
        <v>0.59248670592944142</v>
      </c>
    </row>
    <row r="368" spans="4:19" ht="14.65" customHeight="1" x14ac:dyDescent="0.2">
      <c r="E368" s="360" t="s">
        <v>475</v>
      </c>
      <c r="F368" s="360"/>
      <c r="G368" s="360"/>
      <c r="H368" s="360"/>
      <c r="I368" s="360"/>
      <c r="J368" s="360"/>
      <c r="K368" s="361">
        <v>2151</v>
      </c>
      <c r="L368" s="361"/>
      <c r="M368" s="361"/>
      <c r="N368" s="361"/>
      <c r="O368" s="361"/>
      <c r="P368" s="362">
        <f>K368/K375</f>
        <v>0.12299159471667906</v>
      </c>
      <c r="Q368" s="362"/>
      <c r="R368" s="362"/>
      <c r="S368" s="362">
        <f t="shared" si="114"/>
        <v>0.12299159471667906</v>
      </c>
    </row>
    <row r="369" spans="3:19" ht="14.65" customHeight="1" x14ac:dyDescent="0.2">
      <c r="E369" s="360" t="s">
        <v>476</v>
      </c>
      <c r="F369" s="360"/>
      <c r="G369" s="360"/>
      <c r="H369" s="360"/>
      <c r="I369" s="360"/>
      <c r="J369" s="360"/>
      <c r="K369" s="361">
        <v>1227</v>
      </c>
      <c r="L369" s="361"/>
      <c r="M369" s="361"/>
      <c r="N369" s="361"/>
      <c r="O369" s="361"/>
      <c r="P369" s="362">
        <f>K369/K375</f>
        <v>7.0158385270741613E-2</v>
      </c>
      <c r="Q369" s="362"/>
      <c r="R369" s="362"/>
      <c r="S369" s="362">
        <f t="shared" si="114"/>
        <v>7.0158385270741613E-2</v>
      </c>
    </row>
    <row r="370" spans="3:19" x14ac:dyDescent="0.2">
      <c r="E370" s="360" t="s">
        <v>477</v>
      </c>
      <c r="F370" s="360"/>
      <c r="G370" s="360"/>
      <c r="H370" s="360"/>
      <c r="I370" s="360"/>
      <c r="J370" s="360"/>
      <c r="K370" s="361">
        <v>935</v>
      </c>
      <c r="L370" s="361"/>
      <c r="M370" s="361"/>
      <c r="N370" s="361"/>
      <c r="O370" s="361"/>
      <c r="P370" s="362">
        <f>K370/K375</f>
        <v>5.3462176225055752E-2</v>
      </c>
      <c r="Q370" s="362"/>
      <c r="R370" s="362"/>
      <c r="S370" s="362">
        <f t="shared" si="114"/>
        <v>5.3462176225055752E-2</v>
      </c>
    </row>
    <row r="371" spans="3:19" x14ac:dyDescent="0.2">
      <c r="E371" s="360" t="s">
        <v>478</v>
      </c>
      <c r="F371" s="360"/>
      <c r="G371" s="360"/>
      <c r="H371" s="360"/>
      <c r="I371" s="360"/>
      <c r="J371" s="360"/>
      <c r="K371" s="361">
        <v>787</v>
      </c>
      <c r="L371" s="361"/>
      <c r="M371" s="361"/>
      <c r="N371" s="361"/>
      <c r="O371" s="361"/>
      <c r="P371" s="362">
        <f>K371/K375</f>
        <v>4.4999714106009489E-2</v>
      </c>
      <c r="Q371" s="362"/>
      <c r="R371" s="362"/>
      <c r="S371" s="362">
        <f t="shared" si="114"/>
        <v>4.4999714106009489E-2</v>
      </c>
    </row>
    <row r="372" spans="3:19" x14ac:dyDescent="0.2">
      <c r="E372" s="360" t="s">
        <v>479</v>
      </c>
      <c r="F372" s="360"/>
      <c r="G372" s="360"/>
      <c r="H372" s="360"/>
      <c r="I372" s="360"/>
      <c r="J372" s="360"/>
      <c r="K372" s="361">
        <v>669</v>
      </c>
      <c r="L372" s="361"/>
      <c r="M372" s="361"/>
      <c r="N372" s="361"/>
      <c r="O372" s="361"/>
      <c r="P372" s="362">
        <f>K372/K375</f>
        <v>3.8252615930013154E-2</v>
      </c>
      <c r="Q372" s="362"/>
      <c r="R372" s="362"/>
      <c r="S372" s="362">
        <f t="shared" si="114"/>
        <v>3.8252615930013154E-2</v>
      </c>
    </row>
    <row r="373" spans="3:19" x14ac:dyDescent="0.2">
      <c r="E373" s="360" t="s">
        <v>480</v>
      </c>
      <c r="F373" s="360"/>
      <c r="G373" s="360"/>
      <c r="H373" s="360"/>
      <c r="I373" s="360"/>
      <c r="J373" s="360"/>
      <c r="K373" s="361">
        <f>437+206+119+89+88+90</f>
        <v>1029</v>
      </c>
      <c r="L373" s="361"/>
      <c r="M373" s="361"/>
      <c r="N373" s="361"/>
      <c r="O373" s="361"/>
      <c r="P373" s="362">
        <f>K373/K375</f>
        <v>5.8836983246612157E-2</v>
      </c>
      <c r="Q373" s="362"/>
      <c r="R373" s="362"/>
      <c r="S373" s="362">
        <f t="shared" si="114"/>
        <v>5.8836983246612157E-2</v>
      </c>
    </row>
    <row r="374" spans="3:19" x14ac:dyDescent="0.2">
      <c r="E374" s="360" t="s">
        <v>481</v>
      </c>
      <c r="F374" s="360"/>
      <c r="G374" s="360"/>
      <c r="H374" s="360"/>
      <c r="I374" s="360"/>
      <c r="J374" s="360"/>
      <c r="K374" s="361">
        <f>17489-17160</f>
        <v>329</v>
      </c>
      <c r="L374" s="361"/>
      <c r="M374" s="361"/>
      <c r="N374" s="361"/>
      <c r="O374" s="361"/>
      <c r="P374" s="362">
        <f>K374/K375</f>
        <v>1.8811824575447424E-2</v>
      </c>
      <c r="Q374" s="362"/>
      <c r="R374" s="362"/>
      <c r="S374" s="362">
        <f t="shared" si="114"/>
        <v>1.8811824575447424E-2</v>
      </c>
    </row>
    <row r="375" spans="3:19" x14ac:dyDescent="0.2">
      <c r="E375" s="363" t="s">
        <v>406</v>
      </c>
      <c r="F375" s="363"/>
      <c r="G375" s="363"/>
      <c r="H375" s="363"/>
      <c r="I375" s="363"/>
      <c r="J375" s="363"/>
      <c r="K375" s="364">
        <f>K367+K368+K369+K370+K371+K372+K373+K374</f>
        <v>17489</v>
      </c>
      <c r="L375" s="364"/>
      <c r="M375" s="364"/>
      <c r="N375" s="364"/>
      <c r="O375" s="364">
        <f>SUM(K375:N375)</f>
        <v>17489</v>
      </c>
      <c r="P375" s="365">
        <f>SUM(P367:P374)</f>
        <v>1</v>
      </c>
      <c r="Q375" s="365"/>
      <c r="R375" s="365"/>
      <c r="S375" s="365">
        <f t="shared" si="114"/>
        <v>1</v>
      </c>
    </row>
    <row r="376" spans="3:19" x14ac:dyDescent="0.2">
      <c r="E376" s="241" t="s">
        <v>482</v>
      </c>
      <c r="F376" s="241"/>
      <c r="G376" s="241"/>
      <c r="H376" s="242"/>
      <c r="I376" s="243"/>
      <c r="J376" s="243"/>
      <c r="K376" s="243"/>
      <c r="L376" s="243"/>
      <c r="M376" s="243"/>
      <c r="N376" s="243"/>
    </row>
    <row r="377" spans="3:19" x14ac:dyDescent="0.2">
      <c r="E377" s="241" t="s">
        <v>483</v>
      </c>
      <c r="F377" s="241"/>
      <c r="G377" s="241"/>
      <c r="H377" s="242"/>
      <c r="I377" s="243"/>
      <c r="J377" s="243"/>
      <c r="K377" s="243"/>
      <c r="L377" s="243"/>
      <c r="M377" s="243"/>
      <c r="N377" s="243"/>
    </row>
    <row r="378" spans="3:19" x14ac:dyDescent="0.2">
      <c r="C378"/>
      <c r="E378" s="244" t="s">
        <v>484</v>
      </c>
    </row>
  </sheetData>
  <sheetProtection selectLockedCells="1" selectUnlockedCells="1"/>
  <mergeCells count="275"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70:J370"/>
    <mergeCell ref="K370:O370"/>
    <mergeCell ref="P370:S370"/>
    <mergeCell ref="E371:J371"/>
    <mergeCell ref="K371:O371"/>
    <mergeCell ref="P371:S371"/>
    <mergeCell ref="E368:J368"/>
    <mergeCell ref="K368:O368"/>
    <mergeCell ref="P368:S368"/>
    <mergeCell ref="E369:J369"/>
    <mergeCell ref="K369:O369"/>
    <mergeCell ref="P369:S369"/>
    <mergeCell ref="E364:S364"/>
    <mergeCell ref="E365:S365"/>
    <mergeCell ref="E366:J366"/>
    <mergeCell ref="K366:O366"/>
    <mergeCell ref="P366:S366"/>
    <mergeCell ref="E367:J367"/>
    <mergeCell ref="K367:O367"/>
    <mergeCell ref="P367:S367"/>
    <mergeCell ref="D358:G359"/>
    <mergeCell ref="H358:K358"/>
    <mergeCell ref="H359:K359"/>
    <mergeCell ref="D360:G361"/>
    <mergeCell ref="H360:K360"/>
    <mergeCell ref="H361:K361"/>
    <mergeCell ref="D354:G355"/>
    <mergeCell ref="H354:K354"/>
    <mergeCell ref="H355:K355"/>
    <mergeCell ref="D356:G357"/>
    <mergeCell ref="H356:K356"/>
    <mergeCell ref="H357:K357"/>
    <mergeCell ref="P350:P351"/>
    <mergeCell ref="Q350:Q351"/>
    <mergeCell ref="R350:R351"/>
    <mergeCell ref="S350:S351"/>
    <mergeCell ref="H351:K351"/>
    <mergeCell ref="D352:G353"/>
    <mergeCell ref="H352:K352"/>
    <mergeCell ref="H353:K353"/>
    <mergeCell ref="D348:K349"/>
    <mergeCell ref="L348:S348"/>
    <mergeCell ref="L349:O349"/>
    <mergeCell ref="P349:S349"/>
    <mergeCell ref="D350:G351"/>
    <mergeCell ref="H350:K350"/>
    <mergeCell ref="L350:L351"/>
    <mergeCell ref="M350:M351"/>
    <mergeCell ref="N350:N351"/>
    <mergeCell ref="O350:O351"/>
    <mergeCell ref="T337:U337"/>
    <mergeCell ref="V337:W337"/>
    <mergeCell ref="C338:P338"/>
    <mergeCell ref="D340:AA340"/>
    <mergeCell ref="D345:Z345"/>
    <mergeCell ref="D346:Z346"/>
    <mergeCell ref="R336:S336"/>
    <mergeCell ref="T336:U336"/>
    <mergeCell ref="V336:W336"/>
    <mergeCell ref="C337:G337"/>
    <mergeCell ref="H337:I337"/>
    <mergeCell ref="J337:K337"/>
    <mergeCell ref="L337:M337"/>
    <mergeCell ref="N337:O337"/>
    <mergeCell ref="P337:Q337"/>
    <mergeCell ref="R337:S337"/>
    <mergeCell ref="D336:G336"/>
    <mergeCell ref="H336:I336"/>
    <mergeCell ref="J336:K336"/>
    <mergeCell ref="L336:M336"/>
    <mergeCell ref="N336:O336"/>
    <mergeCell ref="P336:Q336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R332:S332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E332:G332"/>
    <mergeCell ref="H332:I332"/>
    <mergeCell ref="J332:K332"/>
    <mergeCell ref="L332:M332"/>
    <mergeCell ref="N332:O332"/>
    <mergeCell ref="P332:Q332"/>
    <mergeCell ref="L331:M331"/>
    <mergeCell ref="N331:O331"/>
    <mergeCell ref="P331:Q331"/>
    <mergeCell ref="R331:S331"/>
    <mergeCell ref="T331:U331"/>
    <mergeCell ref="V331:W331"/>
    <mergeCell ref="N330:O330"/>
    <mergeCell ref="P330:Q330"/>
    <mergeCell ref="R330:S330"/>
    <mergeCell ref="T330:U330"/>
    <mergeCell ref="V330:W330"/>
    <mergeCell ref="C331:C336"/>
    <mergeCell ref="D331:D335"/>
    <mergeCell ref="E331:G331"/>
    <mergeCell ref="H331:I331"/>
    <mergeCell ref="J331:K331"/>
    <mergeCell ref="D322:M322"/>
    <mergeCell ref="D323:AA323"/>
    <mergeCell ref="C329:G330"/>
    <mergeCell ref="H329:K329"/>
    <mergeCell ref="L329:O329"/>
    <mergeCell ref="P329:S329"/>
    <mergeCell ref="T329:W329"/>
    <mergeCell ref="H330:I330"/>
    <mergeCell ref="J330:K330"/>
    <mergeCell ref="L330:M330"/>
    <mergeCell ref="A314:K314"/>
    <mergeCell ref="D315:M315"/>
    <mergeCell ref="D316:D317"/>
    <mergeCell ref="E316:G316"/>
    <mergeCell ref="H316:J316"/>
    <mergeCell ref="K316:M316"/>
    <mergeCell ref="H307:I307"/>
    <mergeCell ref="H308:I308"/>
    <mergeCell ref="H309:I309"/>
    <mergeCell ref="H310:I310"/>
    <mergeCell ref="H311:I311"/>
    <mergeCell ref="A313:N313"/>
    <mergeCell ref="M300:N300"/>
    <mergeCell ref="H301:I301"/>
    <mergeCell ref="H302:I302"/>
    <mergeCell ref="H303:I303"/>
    <mergeCell ref="H304:I304"/>
    <mergeCell ref="H306:I306"/>
    <mergeCell ref="C283:C286"/>
    <mergeCell ref="C287:C290"/>
    <mergeCell ref="C291:C294"/>
    <mergeCell ref="C295:D295"/>
    <mergeCell ref="H299:I299"/>
    <mergeCell ref="H300:I300"/>
    <mergeCell ref="A266:D266"/>
    <mergeCell ref="A267:D267"/>
    <mergeCell ref="A268:D268"/>
    <mergeCell ref="C270:AA273"/>
    <mergeCell ref="C275:C278"/>
    <mergeCell ref="C279:C282"/>
    <mergeCell ref="A260:D263"/>
    <mergeCell ref="E260:L261"/>
    <mergeCell ref="E262:H262"/>
    <mergeCell ref="I262:L262"/>
    <mergeCell ref="A264:D264"/>
    <mergeCell ref="A265:D265"/>
    <mergeCell ref="A253:D253"/>
    <mergeCell ref="A254:D254"/>
    <mergeCell ref="A255:D255"/>
    <mergeCell ref="A256:D256"/>
    <mergeCell ref="A257:N257"/>
    <mergeCell ref="A259:L259"/>
    <mergeCell ref="W249:X250"/>
    <mergeCell ref="E250:H250"/>
    <mergeCell ref="I250:L250"/>
    <mergeCell ref="M250:P250"/>
    <mergeCell ref="Q250:T250"/>
    <mergeCell ref="A252:D252"/>
    <mergeCell ref="A243:D243"/>
    <mergeCell ref="A244:D244"/>
    <mergeCell ref="A245:N245"/>
    <mergeCell ref="A247:X247"/>
    <mergeCell ref="A248:D251"/>
    <mergeCell ref="E248:T248"/>
    <mergeCell ref="U248:X248"/>
    <mergeCell ref="E249:L249"/>
    <mergeCell ref="M249:T249"/>
    <mergeCell ref="U249:V250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8"/>
  <sheetViews>
    <sheetView topLeftCell="A259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44128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15</v>
      </c>
      <c r="G13" s="30">
        <f t="shared" ref="G13:G14" si="0">E13-F13</f>
        <v>5</v>
      </c>
      <c r="H13" s="31">
        <f t="shared" ref="H13:H14" si="1">F13/E13</f>
        <v>0.75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2</v>
      </c>
      <c r="G14" s="30">
        <f t="shared" si="0"/>
        <v>6</v>
      </c>
      <c r="H14" s="31">
        <f t="shared" si="1"/>
        <v>0.25</v>
      </c>
      <c r="I14" s="30">
        <v>10</v>
      </c>
      <c r="J14" s="29">
        <v>7</v>
      </c>
      <c r="K14" s="30">
        <f t="shared" si="2"/>
        <v>3</v>
      </c>
      <c r="L14" s="32">
        <f t="shared" si="3"/>
        <v>0.7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2</v>
      </c>
      <c r="G16" s="30">
        <f t="shared" ref="G16:G17" si="4">E16-F16</f>
        <v>3</v>
      </c>
      <c r="H16" s="31">
        <f t="shared" ref="H16:H17" si="5">F16/E16</f>
        <v>0.4</v>
      </c>
      <c r="I16" s="30">
        <v>5</v>
      </c>
      <c r="J16" s="29">
        <v>5</v>
      </c>
      <c r="K16" s="30">
        <f t="shared" ref="K16:K17" si="6">I16-J16</f>
        <v>0</v>
      </c>
      <c r="L16" s="32">
        <f t="shared" ref="L16:L17" si="7">J16/I16</f>
        <v>1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42</v>
      </c>
      <c r="G17" s="30">
        <f t="shared" si="4"/>
        <v>18</v>
      </c>
      <c r="H17" s="31">
        <f t="shared" si="5"/>
        <v>0.7</v>
      </c>
      <c r="I17" s="30">
        <v>70</v>
      </c>
      <c r="J17" s="29">
        <v>46</v>
      </c>
      <c r="K17" s="30">
        <f t="shared" si="6"/>
        <v>24</v>
      </c>
      <c r="L17" s="32">
        <f t="shared" si="7"/>
        <v>0.65714285714285714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48</v>
      </c>
      <c r="G19" s="30">
        <f>E19-F19</f>
        <v>3</v>
      </c>
      <c r="H19" s="31">
        <f>F19/E19</f>
        <v>0.94117647058823528</v>
      </c>
      <c r="I19" s="30">
        <v>73</v>
      </c>
      <c r="J19" s="29">
        <v>70</v>
      </c>
      <c r="K19" s="30">
        <f>I19-J19</f>
        <v>3</v>
      </c>
      <c r="L19" s="32">
        <f>J19/I19</f>
        <v>0.95890410958904104</v>
      </c>
      <c r="M19" s="40">
        <v>5</v>
      </c>
      <c r="N19" s="37">
        <v>2</v>
      </c>
      <c r="O19" s="35">
        <f t="shared" ref="O19:O20" si="8">M19-N19</f>
        <v>3</v>
      </c>
      <c r="P19" s="31">
        <f t="shared" ref="P19:P20" si="9">N19/M19</f>
        <v>0.4</v>
      </c>
      <c r="Q19" s="40"/>
      <c r="R19" s="29"/>
      <c r="S19" s="30"/>
      <c r="T19" s="32"/>
      <c r="U19" s="37"/>
      <c r="V19" s="37"/>
      <c r="W19" s="37"/>
      <c r="X19" s="38">
        <v>4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3</v>
      </c>
      <c r="O20" s="35">
        <f t="shared" si="8"/>
        <v>2</v>
      </c>
      <c r="P20" s="31">
        <f t="shared" si="9"/>
        <v>0.6</v>
      </c>
      <c r="Q20" s="40">
        <v>10</v>
      </c>
      <c r="R20" s="29">
        <v>6</v>
      </c>
      <c r="S20" s="30">
        <f>Q20-R20</f>
        <v>4</v>
      </c>
      <c r="T20" s="32">
        <f>R20/Q20</f>
        <v>0.6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2</v>
      </c>
      <c r="G22" s="30">
        <f>E22-F22</f>
        <v>3</v>
      </c>
      <c r="H22" s="31">
        <f>F22/E22</f>
        <v>0.4</v>
      </c>
      <c r="I22" s="30">
        <v>8</v>
      </c>
      <c r="J22" s="29">
        <v>0</v>
      </c>
      <c r="K22" s="30">
        <f>I22-J22</f>
        <v>8</v>
      </c>
      <c r="L22" s="32">
        <f>J22/I22</f>
        <v>0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32</v>
      </c>
      <c r="G24" s="30">
        <f t="shared" ref="G24:G25" si="10">E24-F24</f>
        <v>1</v>
      </c>
      <c r="H24" s="31">
        <f t="shared" ref="H24:H25" si="11">F24/E24</f>
        <v>0.96969696969696972</v>
      </c>
      <c r="I24" s="30">
        <v>48</v>
      </c>
      <c r="J24" s="29">
        <v>33</v>
      </c>
      <c r="K24" s="30">
        <f t="shared" ref="K24:K25" si="12">I24-J24</f>
        <v>15</v>
      </c>
      <c r="L24" s="32">
        <f t="shared" ref="L24:L25" si="13">J24/I24</f>
        <v>0.6875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3</v>
      </c>
      <c r="S24" s="30">
        <f>Q24-R24</f>
        <v>7</v>
      </c>
      <c r="T24" s="32">
        <f>R24/Q24</f>
        <v>0.3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30</v>
      </c>
      <c r="G25" s="30">
        <f t="shared" si="10"/>
        <v>22</v>
      </c>
      <c r="H25" s="31">
        <f t="shared" si="11"/>
        <v>0.57692307692307687</v>
      </c>
      <c r="I25" s="41">
        <v>90</v>
      </c>
      <c r="J25" s="42">
        <v>60</v>
      </c>
      <c r="K25" s="30">
        <f t="shared" si="12"/>
        <v>30</v>
      </c>
      <c r="L25" s="32">
        <f t="shared" si="13"/>
        <v>0.66666666666666663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7</v>
      </c>
      <c r="K27" s="30">
        <f>I27-J27</f>
        <v>1</v>
      </c>
      <c r="L27" s="32">
        <f>J27/I27</f>
        <v>0.875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32</v>
      </c>
      <c r="G29" s="30">
        <f t="shared" ref="G29:G30" si="14">E29-F29</f>
        <v>6</v>
      </c>
      <c r="H29" s="31">
        <f t="shared" ref="H29:H30" si="15">F29/E29</f>
        <v>0.84210526315789469</v>
      </c>
      <c r="I29" s="30">
        <v>15</v>
      </c>
      <c r="J29" s="29">
        <v>6</v>
      </c>
      <c r="K29" s="30">
        <f>I29-J29</f>
        <v>9</v>
      </c>
      <c r="L29" s="32">
        <f>J29/I29</f>
        <v>0.4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5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/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7</v>
      </c>
      <c r="K34" s="30">
        <f t="shared" ref="K34:K35" si="18">I34-J34</f>
        <v>3</v>
      </c>
      <c r="L34" s="32">
        <f t="shared" ref="L34:L35" si="19">J34/I34</f>
        <v>0.7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>
        <v>1</v>
      </c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108</v>
      </c>
      <c r="G35" s="30">
        <f t="shared" si="16"/>
        <v>17</v>
      </c>
      <c r="H35" s="31">
        <f t="shared" si="17"/>
        <v>0.86399999999999999</v>
      </c>
      <c r="I35" s="30">
        <v>212</v>
      </c>
      <c r="J35" s="29">
        <v>57</v>
      </c>
      <c r="K35" s="30">
        <f t="shared" si="18"/>
        <v>155</v>
      </c>
      <c r="L35" s="32">
        <f t="shared" si="19"/>
        <v>0.26886792452830188</v>
      </c>
      <c r="M35" s="40"/>
      <c r="N35" s="37"/>
      <c r="O35" s="35"/>
      <c r="P35" s="31"/>
      <c r="Q35" s="40"/>
      <c r="R35" s="29"/>
      <c r="S35" s="30"/>
      <c r="T35" s="32"/>
      <c r="U35" s="37">
        <v>4</v>
      </c>
      <c r="V35" s="37">
        <v>4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23</v>
      </c>
      <c r="G50" s="30">
        <f>E50-F50</f>
        <v>7</v>
      </c>
      <c r="H50" s="31">
        <f>F50/E50</f>
        <v>0.76666666666666672</v>
      </c>
      <c r="I50" s="30">
        <v>34</v>
      </c>
      <c r="J50" s="29">
        <v>17</v>
      </c>
      <c r="K50" s="30">
        <f>I50-J50</f>
        <v>17</v>
      </c>
      <c r="L50" s="32">
        <f>J50/I50</f>
        <v>0.5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>
        <v>1</v>
      </c>
      <c r="V51" s="37">
        <v>1</v>
      </c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>
        <v>1</v>
      </c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4</v>
      </c>
      <c r="G65" s="30">
        <f>E65-F65</f>
        <v>0</v>
      </c>
      <c r="H65" s="31">
        <f>F65/E65</f>
        <v>1</v>
      </c>
      <c r="I65" s="30">
        <v>4</v>
      </c>
      <c r="J65" s="29">
        <v>2</v>
      </c>
      <c r="K65" s="30">
        <f>I65-J65</f>
        <v>2</v>
      </c>
      <c r="L65" s="32">
        <f>J65/I65</f>
        <v>0.5</v>
      </c>
      <c r="M65" s="40"/>
      <c r="N65" s="37"/>
      <c r="O65" s="35"/>
      <c r="P65" s="31"/>
      <c r="Q65" s="40"/>
      <c r="R65" s="29"/>
      <c r="S65" s="30"/>
      <c r="T65" s="32"/>
      <c r="U65" s="37">
        <v>1</v>
      </c>
      <c r="V65" s="37"/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6</v>
      </c>
      <c r="G67" s="30">
        <f>E67-F67</f>
        <v>14</v>
      </c>
      <c r="H67" s="31">
        <f>F67/E67</f>
        <v>0.3</v>
      </c>
      <c r="I67" s="30">
        <v>60</v>
      </c>
      <c r="J67" s="29">
        <v>8</v>
      </c>
      <c r="K67" s="30">
        <f>I67-J67</f>
        <v>52</v>
      </c>
      <c r="L67" s="32">
        <f>J67/I67</f>
        <v>0.13333333333333333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7</v>
      </c>
      <c r="K71" s="30">
        <f>I71-J71</f>
        <v>13</v>
      </c>
      <c r="L71" s="32">
        <f>J71/I71</f>
        <v>0.35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3</v>
      </c>
      <c r="G73" s="30">
        <f t="shared" ref="G73:G74" si="20">E73-F73</f>
        <v>1</v>
      </c>
      <c r="H73" s="31">
        <f t="shared" ref="H73:H74" si="21">F73/E73</f>
        <v>0.75</v>
      </c>
      <c r="I73" s="30">
        <v>8</v>
      </c>
      <c r="J73" s="29">
        <v>2</v>
      </c>
      <c r="K73" s="30">
        <f t="shared" ref="K73:K74" si="22">I73-J73</f>
        <v>6</v>
      </c>
      <c r="L73" s="32">
        <f t="shared" ref="L73:L74" si="23">J73/I73</f>
        <v>0.25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3</v>
      </c>
      <c r="K74" s="30">
        <f t="shared" si="22"/>
        <v>1</v>
      </c>
      <c r="L74" s="32">
        <f t="shared" si="23"/>
        <v>0.75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9</v>
      </c>
      <c r="G80" s="30">
        <f t="shared" ref="G80:G84" si="24">E80-F80</f>
        <v>11</v>
      </c>
      <c r="H80" s="31">
        <f t="shared" ref="H80:H84" si="25">F80/E80</f>
        <v>0.45</v>
      </c>
      <c r="I80" s="30">
        <v>20</v>
      </c>
      <c r="J80" s="29">
        <v>2</v>
      </c>
      <c r="K80" s="30">
        <f t="shared" ref="K80:K84" si="26">I80-J80</f>
        <v>18</v>
      </c>
      <c r="L80" s="32">
        <f t="shared" ref="L80:L84" si="27">J80/I80</f>
        <v>0.1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2</v>
      </c>
      <c r="G81" s="30">
        <f t="shared" si="24"/>
        <v>2</v>
      </c>
      <c r="H81" s="31">
        <f t="shared" si="25"/>
        <v>0.5</v>
      </c>
      <c r="I81" s="30">
        <v>6</v>
      </c>
      <c r="J81" s="29">
        <v>2</v>
      </c>
      <c r="K81" s="30">
        <f t="shared" si="26"/>
        <v>4</v>
      </c>
      <c r="L81" s="32">
        <f t="shared" si="27"/>
        <v>0.33333333333333331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2</v>
      </c>
      <c r="V81" s="37">
        <v>2</v>
      </c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395</v>
      </c>
      <c r="G82" s="45">
        <f t="shared" si="24"/>
        <v>131</v>
      </c>
      <c r="H82" s="10">
        <f t="shared" si="25"/>
        <v>0.75095057034220536</v>
      </c>
      <c r="I82" s="9">
        <f>SUM(I10:I81)</f>
        <v>715</v>
      </c>
      <c r="J82" s="9">
        <f>SUM(J10:J81)</f>
        <v>341</v>
      </c>
      <c r="K82" s="9">
        <f t="shared" si="26"/>
        <v>374</v>
      </c>
      <c r="L82" s="46">
        <f t="shared" si="27"/>
        <v>0.47692307692307695</v>
      </c>
      <c r="M82" s="45">
        <f>SUM(M10:M81)</f>
        <v>16</v>
      </c>
      <c r="N82" s="45">
        <f>SUM(N10:N81)</f>
        <v>5</v>
      </c>
      <c r="O82" s="47">
        <f t="shared" ref="O82:O83" si="30">M82-N82</f>
        <v>11</v>
      </c>
      <c r="P82" s="10">
        <f t="shared" ref="P82:P83" si="31">N82/M82</f>
        <v>0.3125</v>
      </c>
      <c r="Q82" s="45">
        <f>SUM(Q10:Q81)</f>
        <v>22</v>
      </c>
      <c r="R82" s="45">
        <f>SUM(R10:R81)</f>
        <v>9</v>
      </c>
      <c r="S82" s="9">
        <f t="shared" si="28"/>
        <v>13</v>
      </c>
      <c r="T82" s="46">
        <f t="shared" si="29"/>
        <v>0.40909090909090912</v>
      </c>
      <c r="U82" s="45">
        <f>SUM(U10:U81)</f>
        <v>15</v>
      </c>
      <c r="V82" s="45">
        <f>SUM(V10:V81)</f>
        <v>20</v>
      </c>
      <c r="W82" s="45">
        <f>SUM(W10:W81)</f>
        <v>1</v>
      </c>
      <c r="X82" s="48">
        <f>SUM(X10:X81)</f>
        <v>4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0</v>
      </c>
      <c r="G83" s="54">
        <f t="shared" si="24"/>
        <v>3</v>
      </c>
      <c r="H83" s="55">
        <f t="shared" si="25"/>
        <v>0</v>
      </c>
      <c r="I83" s="54">
        <v>6</v>
      </c>
      <c r="J83" s="53">
        <v>2</v>
      </c>
      <c r="K83" s="56">
        <f t="shared" si="26"/>
        <v>4</v>
      </c>
      <c r="L83" s="57">
        <f t="shared" si="27"/>
        <v>0.33333333333333331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1</v>
      </c>
      <c r="G84" s="62">
        <f t="shared" si="24"/>
        <v>4</v>
      </c>
      <c r="H84" s="63">
        <f t="shared" si="25"/>
        <v>0.2</v>
      </c>
      <c r="I84" s="62">
        <v>12</v>
      </c>
      <c r="J84" s="61">
        <v>4</v>
      </c>
      <c r="K84" s="64">
        <f t="shared" si="26"/>
        <v>8</v>
      </c>
      <c r="L84" s="65">
        <f t="shared" si="27"/>
        <v>0.33333333333333331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1</v>
      </c>
      <c r="K87" s="64">
        <f>I87-J87</f>
        <v>19</v>
      </c>
      <c r="L87" s="65">
        <f>J87/I87</f>
        <v>0.05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0</v>
      </c>
      <c r="G89" s="62">
        <f>E89-F89</f>
        <v>10</v>
      </c>
      <c r="H89" s="63">
        <f>F89/E89</f>
        <v>0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2</v>
      </c>
      <c r="G100" s="62">
        <f>E100-F100</f>
        <v>8</v>
      </c>
      <c r="H100" s="63">
        <f>F100/E100</f>
        <v>0.2</v>
      </c>
      <c r="I100" s="62">
        <v>10</v>
      </c>
      <c r="J100" s="61">
        <v>6</v>
      </c>
      <c r="K100" s="64">
        <f>I100-J100</f>
        <v>4</v>
      </c>
      <c r="L100" s="65">
        <f>J100/I100</f>
        <v>0.6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/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4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40</v>
      </c>
      <c r="F106" s="61">
        <v>18</v>
      </c>
      <c r="G106" s="62">
        <f>E106-F106</f>
        <v>22</v>
      </c>
      <c r="H106" s="63">
        <f>F106/E106</f>
        <v>0.45</v>
      </c>
      <c r="I106" s="62">
        <v>52</v>
      </c>
      <c r="J106" s="61">
        <v>29</v>
      </c>
      <c r="K106" s="64">
        <f>I106-J106</f>
        <v>23</v>
      </c>
      <c r="L106" s="65">
        <f>J106/I106</f>
        <v>0.55769230769230771</v>
      </c>
      <c r="M106" s="62"/>
      <c r="N106" s="61"/>
      <c r="O106" s="64"/>
      <c r="P106" s="63"/>
      <c r="Q106" s="62"/>
      <c r="R106" s="61"/>
      <c r="S106" s="64"/>
      <c r="T106" s="65"/>
      <c r="U106" s="66">
        <v>10</v>
      </c>
      <c r="V106" s="61">
        <v>11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1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9</v>
      </c>
      <c r="G109" s="62">
        <f t="shared" ref="G109:G111" si="32">E109-F109</f>
        <v>21</v>
      </c>
      <c r="H109" s="63">
        <f t="shared" ref="H109:H111" si="33">F109/E109</f>
        <v>0.3</v>
      </c>
      <c r="I109" s="62">
        <v>27</v>
      </c>
      <c r="J109" s="61">
        <v>8</v>
      </c>
      <c r="K109" s="64">
        <f t="shared" ref="K109:K111" si="34">I109-J109</f>
        <v>19</v>
      </c>
      <c r="L109" s="65">
        <f t="shared" ref="L109:L111" si="35">J109/I109</f>
        <v>0.29629629629629628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8</v>
      </c>
      <c r="G110" s="62">
        <f t="shared" si="32"/>
        <v>6</v>
      </c>
      <c r="H110" s="63">
        <f t="shared" si="33"/>
        <v>0.5714285714285714</v>
      </c>
      <c r="I110" s="62">
        <v>28</v>
      </c>
      <c r="J110" s="61">
        <v>6</v>
      </c>
      <c r="K110" s="64">
        <f t="shared" si="34"/>
        <v>22</v>
      </c>
      <c r="L110" s="65">
        <f t="shared" si="35"/>
        <v>0.21428571428571427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0</v>
      </c>
      <c r="K111" s="64">
        <f t="shared" si="34"/>
        <v>4</v>
      </c>
      <c r="L111" s="65">
        <f t="shared" si="35"/>
        <v>0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8</v>
      </c>
      <c r="G128" s="62">
        <f t="shared" ref="G128:G129" si="36">E128-F128</f>
        <v>6</v>
      </c>
      <c r="H128" s="63">
        <f t="shared" ref="H128:H129" si="37">F128/E128</f>
        <v>0.5714285714285714</v>
      </c>
      <c r="I128" s="62">
        <v>14</v>
      </c>
      <c r="J128" s="61">
        <v>0</v>
      </c>
      <c r="K128" s="64">
        <f>I128-J128</f>
        <v>14</v>
      </c>
      <c r="L128" s="65">
        <f>J128/I128</f>
        <v>0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12</v>
      </c>
      <c r="G129" s="62">
        <f t="shared" si="36"/>
        <v>12</v>
      </c>
      <c r="H129" s="63">
        <f t="shared" si="37"/>
        <v>0.5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>
        <v>1</v>
      </c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162</v>
      </c>
      <c r="F137" s="70">
        <f>SUM(F83:F136)</f>
        <v>61</v>
      </c>
      <c r="G137" s="70">
        <f t="shared" ref="G137:G138" si="38">E137-F137</f>
        <v>101</v>
      </c>
      <c r="H137" s="71">
        <f t="shared" ref="H137:H138" si="39">F137/E137</f>
        <v>0.37654320987654322</v>
      </c>
      <c r="I137" s="70">
        <f>SUM(I83:I136)</f>
        <v>180</v>
      </c>
      <c r="J137" s="70">
        <f>SUM(J83:J136)</f>
        <v>56</v>
      </c>
      <c r="K137" s="72">
        <f t="shared" ref="K137:K138" si="40">I137-J137</f>
        <v>124</v>
      </c>
      <c r="L137" s="73">
        <f t="shared" ref="L137:L138" si="41">J137/I137</f>
        <v>0.31111111111111112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17</v>
      </c>
      <c r="V137" s="70">
        <f>SUM(V83:V136)</f>
        <v>24</v>
      </c>
      <c r="W137" s="70">
        <f>SUM(W83:W136)</f>
        <v>0</v>
      </c>
      <c r="X137" s="74">
        <f>SUM(X83:X136)</f>
        <v>2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6</v>
      </c>
      <c r="G138" s="78">
        <f t="shared" si="38"/>
        <v>9</v>
      </c>
      <c r="H138" s="79">
        <f t="shared" si="39"/>
        <v>0.4</v>
      </c>
      <c r="I138" s="78">
        <v>10</v>
      </c>
      <c r="J138" s="77">
        <v>4</v>
      </c>
      <c r="K138" s="80">
        <f t="shared" si="40"/>
        <v>6</v>
      </c>
      <c r="L138" s="81">
        <f t="shared" si="41"/>
        <v>0.4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8</v>
      </c>
      <c r="K147" s="89">
        <f t="shared" ref="K147:K148" si="44">I147-J147</f>
        <v>2</v>
      </c>
      <c r="L147" s="90">
        <f t="shared" ref="L147:L148" si="45">J147/I147</f>
        <v>0.8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>
        <v>1</v>
      </c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1</v>
      </c>
      <c r="G148" s="87">
        <f t="shared" si="42"/>
        <v>9</v>
      </c>
      <c r="H148" s="88">
        <f t="shared" si="43"/>
        <v>0.1</v>
      </c>
      <c r="I148" s="87">
        <v>5</v>
      </c>
      <c r="J148" s="83">
        <v>3</v>
      </c>
      <c r="K148" s="89">
        <f t="shared" si="44"/>
        <v>2</v>
      </c>
      <c r="L148" s="90">
        <f t="shared" si="45"/>
        <v>0.6</v>
      </c>
      <c r="M148" s="87"/>
      <c r="N148" s="83"/>
      <c r="O148" s="89"/>
      <c r="P148" s="88"/>
      <c r="Q148" s="87"/>
      <c r="R148" s="83"/>
      <c r="S148" s="89"/>
      <c r="T148" s="90"/>
      <c r="U148" s="82">
        <v>1</v>
      </c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4</v>
      </c>
      <c r="G157" s="87">
        <f t="shared" ref="G157:G158" si="46">E157-F157</f>
        <v>2</v>
      </c>
      <c r="H157" s="88">
        <f t="shared" ref="H157:H158" si="47">F157/E157</f>
        <v>0.66666666666666663</v>
      </c>
      <c r="I157" s="87">
        <v>6</v>
      </c>
      <c r="J157" s="83">
        <v>0</v>
      </c>
      <c r="K157" s="89">
        <f t="shared" ref="K157:K158" si="48">I157-J157</f>
        <v>6</v>
      </c>
      <c r="L157" s="90">
        <f t="shared" ref="L157:L158" si="49">J157/I157</f>
        <v>0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>
        <v>1</v>
      </c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4</v>
      </c>
      <c r="G158" s="87">
        <f t="shared" si="46"/>
        <v>6</v>
      </c>
      <c r="H158" s="88">
        <f t="shared" si="47"/>
        <v>0.4</v>
      </c>
      <c r="I158" s="87">
        <v>10</v>
      </c>
      <c r="J158" s="83">
        <v>1</v>
      </c>
      <c r="K158" s="89">
        <f t="shared" si="48"/>
        <v>9</v>
      </c>
      <c r="L158" s="90">
        <f t="shared" si="49"/>
        <v>0.1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2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2</v>
      </c>
      <c r="G170" s="87">
        <f t="shared" ref="G170:G173" si="50">E170-F170</f>
        <v>8</v>
      </c>
      <c r="H170" s="88">
        <f t="shared" ref="H170:H173" si="51">F170/E170</f>
        <v>0.2</v>
      </c>
      <c r="I170" s="87">
        <v>5</v>
      </c>
      <c r="J170" s="83">
        <v>1</v>
      </c>
      <c r="K170" s="89">
        <f t="shared" ref="K170:K172" si="52">I170-J170</f>
        <v>4</v>
      </c>
      <c r="L170" s="90">
        <f t="shared" ref="L170:L172" si="53">J170/I170</f>
        <v>0.2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10</v>
      </c>
      <c r="G171" s="87">
        <f t="shared" si="50"/>
        <v>15</v>
      </c>
      <c r="H171" s="88">
        <f t="shared" si="51"/>
        <v>0.4</v>
      </c>
      <c r="I171" s="87">
        <v>20</v>
      </c>
      <c r="J171" s="83">
        <v>12</v>
      </c>
      <c r="K171" s="89">
        <f t="shared" si="52"/>
        <v>8</v>
      </c>
      <c r="L171" s="90">
        <f t="shared" si="53"/>
        <v>0.6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12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6</v>
      </c>
      <c r="G172" s="87">
        <f t="shared" si="50"/>
        <v>4</v>
      </c>
      <c r="H172" s="88">
        <f t="shared" si="51"/>
        <v>0.6</v>
      </c>
      <c r="I172" s="87">
        <v>10</v>
      </c>
      <c r="J172" s="83">
        <v>6</v>
      </c>
      <c r="K172" s="89">
        <f t="shared" si="52"/>
        <v>4</v>
      </c>
      <c r="L172" s="90">
        <f t="shared" si="53"/>
        <v>0.6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4</v>
      </c>
      <c r="S172" s="89">
        <f>Q172-R172</f>
        <v>14</v>
      </c>
      <c r="T172" s="90">
        <f>R172/Q172</f>
        <v>0.22222222222222221</v>
      </c>
      <c r="U172" s="82">
        <v>2</v>
      </c>
      <c r="V172" s="83">
        <v>3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3</v>
      </c>
      <c r="G173" s="87">
        <f t="shared" si="50"/>
        <v>7</v>
      </c>
      <c r="H173" s="88">
        <f t="shared" si="51"/>
        <v>0.3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/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9</v>
      </c>
      <c r="G176" s="87">
        <f>E176-F176</f>
        <v>11</v>
      </c>
      <c r="H176" s="88">
        <f>F176/E176</f>
        <v>0.45</v>
      </c>
      <c r="I176" s="87">
        <v>20</v>
      </c>
      <c r="J176" s="83">
        <v>8</v>
      </c>
      <c r="K176" s="89">
        <f>I176-J176</f>
        <v>12</v>
      </c>
      <c r="L176" s="90">
        <f>J176/I176</f>
        <v>0.4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3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4</v>
      </c>
      <c r="G179" s="87">
        <f>E179-F179</f>
        <v>8</v>
      </c>
      <c r="H179" s="88">
        <f>F179/E179</f>
        <v>0.33333333333333331</v>
      </c>
      <c r="I179" s="87">
        <v>12</v>
      </c>
      <c r="J179" s="83">
        <v>2</v>
      </c>
      <c r="K179" s="89">
        <f>I179-J179</f>
        <v>10</v>
      </c>
      <c r="L179" s="90">
        <f>J179/I179</f>
        <v>0.16666666666666666</v>
      </c>
      <c r="M179" s="87">
        <v>2</v>
      </c>
      <c r="N179" s="83">
        <v>1</v>
      </c>
      <c r="O179" s="89">
        <f>M179-N179</f>
        <v>1</v>
      </c>
      <c r="P179" s="88">
        <f>N179/M179</f>
        <v>0.5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4</v>
      </c>
      <c r="V179" s="83">
        <v>2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54</v>
      </c>
      <c r="G181" s="45">
        <f t="shared" ref="G181:G182" si="54">E181-F181</f>
        <v>94</v>
      </c>
      <c r="H181" s="10">
        <f t="shared" ref="H181:H182" si="55">F181/E181</f>
        <v>0.36486486486486486</v>
      </c>
      <c r="I181" s="45">
        <f>SUM(I138:I180)</f>
        <v>113</v>
      </c>
      <c r="J181" s="45">
        <f>SUM(J138:J180)</f>
        <v>46</v>
      </c>
      <c r="K181" s="9">
        <f t="shared" ref="K181:K182" si="56">I181-J181</f>
        <v>67</v>
      </c>
      <c r="L181" s="46">
        <f t="shared" ref="L181:L182" si="57">J181/I181</f>
        <v>0.40707964601769914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4</v>
      </c>
      <c r="S181" s="9">
        <f>Q181-R181</f>
        <v>16</v>
      </c>
      <c r="T181" s="46">
        <f>R181/Q181</f>
        <v>0.2</v>
      </c>
      <c r="U181" s="44">
        <f>SUM(U138:U180)</f>
        <v>11</v>
      </c>
      <c r="V181" s="45">
        <f>SUM(V138:V180)</f>
        <v>28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4</v>
      </c>
      <c r="G182" s="96">
        <f t="shared" si="54"/>
        <v>26</v>
      </c>
      <c r="H182" s="97">
        <f t="shared" si="55"/>
        <v>0.13333333333333333</v>
      </c>
      <c r="I182" s="96">
        <v>40</v>
      </c>
      <c r="J182" s="95">
        <v>3</v>
      </c>
      <c r="K182" s="98">
        <f t="shared" si="56"/>
        <v>37</v>
      </c>
      <c r="L182" s="99">
        <f t="shared" si="57"/>
        <v>7.4999999999999997E-2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>
        <v>1</v>
      </c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46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8</v>
      </c>
      <c r="G186" s="100">
        <f>E186-F186</f>
        <v>5</v>
      </c>
      <c r="H186" s="103">
        <f>F186/E186</f>
        <v>0.61538461538461542</v>
      </c>
      <c r="I186" s="100">
        <v>20</v>
      </c>
      <c r="J186" s="101">
        <v>6</v>
      </c>
      <c r="K186" s="102">
        <f>I186-J186</f>
        <v>14</v>
      </c>
      <c r="L186" s="104">
        <f>J186/I186</f>
        <v>0.3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4</v>
      </c>
      <c r="G191" s="100">
        <f t="shared" ref="G191:G192" si="58">E191-F191</f>
        <v>46</v>
      </c>
      <c r="H191" s="103">
        <f t="shared" ref="H191:H192" si="59">F191/E191</f>
        <v>0.08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28</v>
      </c>
      <c r="G192" s="100">
        <f t="shared" si="58"/>
        <v>38</v>
      </c>
      <c r="H192" s="103">
        <f t="shared" si="59"/>
        <v>0.42424242424242425</v>
      </c>
      <c r="I192" s="100">
        <v>96</v>
      </c>
      <c r="J192" s="101">
        <v>57</v>
      </c>
      <c r="K192" s="102">
        <f>I192-J192</f>
        <v>39</v>
      </c>
      <c r="L192" s="104">
        <f>J192/I192</f>
        <v>0.59375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18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/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/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2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1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>
        <v>1</v>
      </c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7</v>
      </c>
      <c r="G216" s="100">
        <f>E216-F216</f>
        <v>3</v>
      </c>
      <c r="H216" s="103">
        <f>F216/E216</f>
        <v>0.7</v>
      </c>
      <c r="I216" s="100">
        <v>10</v>
      </c>
      <c r="J216" s="101">
        <v>6</v>
      </c>
      <c r="K216" s="102">
        <f>I216-J216</f>
        <v>4</v>
      </c>
      <c r="L216" s="104">
        <f>J216/I216</f>
        <v>0.6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1</v>
      </c>
      <c r="K218" s="102">
        <f>I218-J218</f>
        <v>9</v>
      </c>
      <c r="L218" s="104">
        <f>J218/I218</f>
        <v>0.1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2</v>
      </c>
      <c r="G226" s="100">
        <f>E226-F226</f>
        <v>8</v>
      </c>
      <c r="H226" s="103">
        <f>F226/E226</f>
        <v>0.2</v>
      </c>
      <c r="I226" s="100">
        <v>9</v>
      </c>
      <c r="J226" s="101">
        <v>1</v>
      </c>
      <c r="K226" s="102">
        <f>I226-J226</f>
        <v>8</v>
      </c>
      <c r="L226" s="104">
        <f>J226/I226</f>
        <v>0.1111111111111111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>
        <v>1</v>
      </c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4</v>
      </c>
      <c r="K235" s="102">
        <f t="shared" ref="K235:K237" si="62">I235-J235</f>
        <v>56</v>
      </c>
      <c r="L235" s="104">
        <f t="shared" ref="L235:L237" si="63">J235/I235</f>
        <v>6.6666666666666666E-2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>
        <v>1</v>
      </c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57</v>
      </c>
      <c r="G243" s="45">
        <f>E243-F243</f>
        <v>149</v>
      </c>
      <c r="H243" s="10">
        <f t="shared" ref="H243:H244" si="64">F243/E243</f>
        <v>0.27669902912621358</v>
      </c>
      <c r="I243" s="45">
        <f>SUM(I182:I242)</f>
        <v>263</v>
      </c>
      <c r="J243" s="45">
        <f>SUM(J182:J242)</f>
        <v>78</v>
      </c>
      <c r="K243" s="45">
        <f>I243-J243</f>
        <v>185</v>
      </c>
      <c r="L243" s="46">
        <f t="shared" ref="L243:L244" si="65">J243/I243</f>
        <v>0.29657794676806082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6</v>
      </c>
      <c r="V243" s="45">
        <f>SUM(V182:V242)</f>
        <v>81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1042</v>
      </c>
      <c r="F244" s="108">
        <f>F82+F137+F181+F243</f>
        <v>567</v>
      </c>
      <c r="G244" s="108">
        <f>G82+G137+G181+G243</f>
        <v>475</v>
      </c>
      <c r="H244" s="109">
        <f t="shared" si="64"/>
        <v>0.54414587332053743</v>
      </c>
      <c r="I244" s="108">
        <f>I82+I137+I181+I243</f>
        <v>1271</v>
      </c>
      <c r="J244" s="108">
        <f>J82+J137+J181+J243</f>
        <v>521</v>
      </c>
      <c r="K244" s="108">
        <f>K82+K137+K181+K243</f>
        <v>750</v>
      </c>
      <c r="L244" s="110">
        <f t="shared" si="65"/>
        <v>0.40991345397324941</v>
      </c>
      <c r="M244" s="108">
        <f>M82+M137+M181+M243</f>
        <v>44</v>
      </c>
      <c r="N244" s="108">
        <f>N82+N137+N181+N243</f>
        <v>7</v>
      </c>
      <c r="O244" s="108">
        <f>O82+O137+O181+O243</f>
        <v>37</v>
      </c>
      <c r="P244" s="109">
        <f t="shared" si="66"/>
        <v>0.15909090909090909</v>
      </c>
      <c r="Q244" s="108">
        <f>Q82+Q137+Q181+Q243</f>
        <v>58</v>
      </c>
      <c r="R244" s="108">
        <f>R82+R137+R181+R243</f>
        <v>13</v>
      </c>
      <c r="S244" s="108">
        <f>S82+S137+S181+S243</f>
        <v>45</v>
      </c>
      <c r="T244" s="110">
        <f t="shared" si="67"/>
        <v>0.22413793103448276</v>
      </c>
      <c r="U244" s="107">
        <f>U82+U137+U181+U243</f>
        <v>49</v>
      </c>
      <c r="V244" s="108">
        <f>V82+V137+V181+V243</f>
        <v>153</v>
      </c>
      <c r="W244" s="108">
        <f>W82+W137+W181+W243</f>
        <v>2</v>
      </c>
      <c r="X244" s="111">
        <f>X82+X137+X181+X243</f>
        <v>7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18.2" customHeight="1" x14ac:dyDescent="0.2">
      <c r="A247" s="271" t="s">
        <v>399</v>
      </c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</row>
    <row r="248" spans="1:64" ht="30" customHeight="1" x14ac:dyDescent="0.2">
      <c r="A248" s="272" t="s">
        <v>400</v>
      </c>
      <c r="B248" s="272" t="s">
        <v>5</v>
      </c>
      <c r="C248" s="272" t="s">
        <v>6</v>
      </c>
      <c r="D248" s="272" t="s">
        <v>7</v>
      </c>
      <c r="E248" s="273" t="s">
        <v>8</v>
      </c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55" t="s">
        <v>401</v>
      </c>
      <c r="V248" s="255"/>
      <c r="W248" s="255"/>
      <c r="X248" s="255"/>
    </row>
    <row r="249" spans="1:64" ht="14.65" customHeight="1" x14ac:dyDescent="0.2">
      <c r="A249" s="272"/>
      <c r="B249" s="272"/>
      <c r="C249" s="272"/>
      <c r="D249" s="272"/>
      <c r="E249" s="273" t="s">
        <v>10</v>
      </c>
      <c r="F249" s="273"/>
      <c r="G249" s="273"/>
      <c r="H249" s="273"/>
      <c r="I249" s="273"/>
      <c r="J249" s="273"/>
      <c r="K249" s="273"/>
      <c r="L249" s="273"/>
      <c r="M249" s="273" t="s">
        <v>11</v>
      </c>
      <c r="N249" s="273"/>
      <c r="O249" s="273"/>
      <c r="P249" s="273"/>
      <c r="Q249" s="273"/>
      <c r="R249" s="273"/>
      <c r="S249" s="273"/>
      <c r="T249" s="273"/>
      <c r="U249" s="274" t="s">
        <v>10</v>
      </c>
      <c r="V249" s="274"/>
      <c r="W249" s="255" t="s">
        <v>12</v>
      </c>
      <c r="X249" s="255"/>
    </row>
    <row r="250" spans="1:64" ht="14.65" customHeight="1" x14ac:dyDescent="0.2">
      <c r="A250" s="272"/>
      <c r="B250" s="272"/>
      <c r="C250" s="272"/>
      <c r="D250" s="272"/>
      <c r="E250" s="273" t="s">
        <v>13</v>
      </c>
      <c r="F250" s="273"/>
      <c r="G250" s="273"/>
      <c r="H250" s="273"/>
      <c r="I250" s="273" t="s">
        <v>14</v>
      </c>
      <c r="J250" s="273"/>
      <c r="K250" s="273"/>
      <c r="L250" s="273"/>
      <c r="M250" s="273" t="s">
        <v>13</v>
      </c>
      <c r="N250" s="273"/>
      <c r="O250" s="273"/>
      <c r="P250" s="273"/>
      <c r="Q250" s="273" t="s">
        <v>14</v>
      </c>
      <c r="R250" s="273"/>
      <c r="S250" s="273"/>
      <c r="T250" s="273"/>
      <c r="U250" s="274"/>
      <c r="V250" s="274"/>
      <c r="W250" s="255"/>
      <c r="X250" s="255"/>
    </row>
    <row r="251" spans="1:64" ht="22.5" x14ac:dyDescent="0.2">
      <c r="A251" s="272"/>
      <c r="B251" s="272"/>
      <c r="C251" s="272"/>
      <c r="D251" s="272"/>
      <c r="E251" s="114" t="s">
        <v>15</v>
      </c>
      <c r="F251" s="114" t="s">
        <v>16</v>
      </c>
      <c r="G251" s="114" t="s">
        <v>17</v>
      </c>
      <c r="H251" s="115" t="s">
        <v>18</v>
      </c>
      <c r="I251" s="114" t="s">
        <v>15</v>
      </c>
      <c r="J251" s="114" t="s">
        <v>16</v>
      </c>
      <c r="K251" s="114" t="s">
        <v>17</v>
      </c>
      <c r="L251" s="114" t="s">
        <v>18</v>
      </c>
      <c r="M251" s="114" t="s">
        <v>15</v>
      </c>
      <c r="N251" s="114" t="s">
        <v>16</v>
      </c>
      <c r="O251" s="114" t="s">
        <v>17</v>
      </c>
      <c r="P251" s="115" t="s">
        <v>18</v>
      </c>
      <c r="Q251" s="114" t="s">
        <v>15</v>
      </c>
      <c r="R251" s="114" t="s">
        <v>16</v>
      </c>
      <c r="S251" s="114" t="s">
        <v>17</v>
      </c>
      <c r="T251" s="114" t="s">
        <v>18</v>
      </c>
      <c r="U251" s="114" t="s">
        <v>13</v>
      </c>
      <c r="V251" s="114" t="s">
        <v>19</v>
      </c>
      <c r="W251" s="114" t="s">
        <v>13</v>
      </c>
      <c r="X251" s="7" t="s">
        <v>19</v>
      </c>
    </row>
    <row r="252" spans="1:64" ht="15.75" x14ac:dyDescent="0.2">
      <c r="A252" s="275" t="s">
        <v>402</v>
      </c>
      <c r="B252" s="275"/>
      <c r="C252" s="275"/>
      <c r="D252" s="275"/>
      <c r="E252" s="116">
        <f>E82</f>
        <v>526</v>
      </c>
      <c r="F252" s="117">
        <f>F82</f>
        <v>395</v>
      </c>
      <c r="G252" s="116">
        <f>G82</f>
        <v>131</v>
      </c>
      <c r="H252" s="118">
        <f t="shared" ref="H252:H253" si="68">F252/E252</f>
        <v>0.75095057034220536</v>
      </c>
      <c r="I252" s="116">
        <f t="shared" ref="I252:O252" si="69">(I82)</f>
        <v>715</v>
      </c>
      <c r="J252" s="117">
        <f t="shared" si="69"/>
        <v>341</v>
      </c>
      <c r="K252" s="116">
        <f t="shared" si="69"/>
        <v>374</v>
      </c>
      <c r="L252" s="118">
        <f t="shared" si="69"/>
        <v>0.47692307692307695</v>
      </c>
      <c r="M252" s="116">
        <f t="shared" si="69"/>
        <v>16</v>
      </c>
      <c r="N252" s="117">
        <f t="shared" si="69"/>
        <v>5</v>
      </c>
      <c r="O252" s="116">
        <f t="shared" si="69"/>
        <v>11</v>
      </c>
      <c r="P252" s="118">
        <f t="shared" ref="P252:X252" si="70">P82</f>
        <v>0.3125</v>
      </c>
      <c r="Q252" s="116">
        <f t="shared" si="70"/>
        <v>22</v>
      </c>
      <c r="R252" s="117">
        <f t="shared" si="70"/>
        <v>9</v>
      </c>
      <c r="S252" s="116">
        <f t="shared" si="70"/>
        <v>13</v>
      </c>
      <c r="T252" s="118">
        <f t="shared" si="70"/>
        <v>0.40909090909090912</v>
      </c>
      <c r="U252" s="119">
        <f t="shared" si="70"/>
        <v>15</v>
      </c>
      <c r="V252" s="119">
        <f t="shared" si="70"/>
        <v>20</v>
      </c>
      <c r="W252" s="119">
        <f t="shared" si="70"/>
        <v>1</v>
      </c>
      <c r="X252" s="120">
        <f t="shared" si="70"/>
        <v>4</v>
      </c>
    </row>
    <row r="253" spans="1:64" ht="15.75" x14ac:dyDescent="0.2">
      <c r="A253" s="276" t="s">
        <v>403</v>
      </c>
      <c r="B253" s="276"/>
      <c r="C253" s="276"/>
      <c r="D253" s="276"/>
      <c r="E253" s="121">
        <f>E137</f>
        <v>162</v>
      </c>
      <c r="F253" s="122">
        <f>F137</f>
        <v>61</v>
      </c>
      <c r="G253" s="121">
        <f>G137</f>
        <v>101</v>
      </c>
      <c r="H253" s="123">
        <f t="shared" si="68"/>
        <v>0.37654320987654322</v>
      </c>
      <c r="I253" s="121">
        <f>I137</f>
        <v>180</v>
      </c>
      <c r="J253" s="122">
        <f>J137</f>
        <v>56</v>
      </c>
      <c r="K253" s="121">
        <f>K137</f>
        <v>124</v>
      </c>
      <c r="L253" s="123">
        <f>L137</f>
        <v>0.31111111111111112</v>
      </c>
      <c r="M253" s="121">
        <f>(M137)</f>
        <v>2</v>
      </c>
      <c r="N253" s="122">
        <f>(N137)</f>
        <v>0</v>
      </c>
      <c r="O253" s="121">
        <f>(O137)</f>
        <v>2</v>
      </c>
      <c r="P253" s="123">
        <f>(P137)</f>
        <v>0</v>
      </c>
      <c r="Q253" s="121">
        <f t="shared" ref="Q253:X253" si="71">Q137</f>
        <v>2</v>
      </c>
      <c r="R253" s="122">
        <f t="shared" si="71"/>
        <v>0</v>
      </c>
      <c r="S253" s="121">
        <f t="shared" si="71"/>
        <v>2</v>
      </c>
      <c r="T253" s="123">
        <f t="shared" si="71"/>
        <v>0</v>
      </c>
      <c r="U253" s="122">
        <f t="shared" si="71"/>
        <v>17</v>
      </c>
      <c r="V253" s="122">
        <f t="shared" si="71"/>
        <v>24</v>
      </c>
      <c r="W253" s="122">
        <f t="shared" si="71"/>
        <v>0</v>
      </c>
      <c r="X253" s="124">
        <f t="shared" si="71"/>
        <v>2</v>
      </c>
    </row>
    <row r="254" spans="1:64" ht="15.75" x14ac:dyDescent="0.2">
      <c r="A254" s="277" t="s">
        <v>404</v>
      </c>
      <c r="B254" s="277"/>
      <c r="C254" s="277"/>
      <c r="D254" s="277"/>
      <c r="E254" s="125">
        <f t="shared" ref="E254:X254" si="72">E181</f>
        <v>148</v>
      </c>
      <c r="F254" s="126">
        <f t="shared" si="72"/>
        <v>54</v>
      </c>
      <c r="G254" s="125">
        <f t="shared" si="72"/>
        <v>94</v>
      </c>
      <c r="H254" s="127">
        <f t="shared" si="72"/>
        <v>0.36486486486486486</v>
      </c>
      <c r="I254" s="125">
        <f t="shared" si="72"/>
        <v>113</v>
      </c>
      <c r="J254" s="126">
        <f t="shared" si="72"/>
        <v>46</v>
      </c>
      <c r="K254" s="125">
        <f t="shared" si="72"/>
        <v>67</v>
      </c>
      <c r="L254" s="127">
        <f t="shared" si="72"/>
        <v>0.40707964601769914</v>
      </c>
      <c r="M254" s="125">
        <f t="shared" si="72"/>
        <v>11</v>
      </c>
      <c r="N254" s="126">
        <f t="shared" si="72"/>
        <v>1</v>
      </c>
      <c r="O254" s="125">
        <f t="shared" si="72"/>
        <v>10</v>
      </c>
      <c r="P254" s="127">
        <f t="shared" si="72"/>
        <v>9.0909090909090912E-2</v>
      </c>
      <c r="Q254" s="125">
        <f t="shared" si="72"/>
        <v>20</v>
      </c>
      <c r="R254" s="126">
        <f t="shared" si="72"/>
        <v>4</v>
      </c>
      <c r="S254" s="125">
        <f t="shared" si="72"/>
        <v>16</v>
      </c>
      <c r="T254" s="127">
        <f t="shared" si="72"/>
        <v>0.2</v>
      </c>
      <c r="U254" s="128">
        <f t="shared" si="72"/>
        <v>11</v>
      </c>
      <c r="V254" s="128">
        <f t="shared" si="72"/>
        <v>28</v>
      </c>
      <c r="W254" s="128">
        <f t="shared" si="72"/>
        <v>1</v>
      </c>
      <c r="X254" s="129">
        <f t="shared" si="72"/>
        <v>1</v>
      </c>
    </row>
    <row r="255" spans="1:64" ht="15.75" x14ac:dyDescent="0.2">
      <c r="A255" s="278" t="s">
        <v>405</v>
      </c>
      <c r="B255" s="278"/>
      <c r="C255" s="278"/>
      <c r="D255" s="278"/>
      <c r="E255" s="130">
        <f t="shared" ref="E255:E256" si="73">E243</f>
        <v>206</v>
      </c>
      <c r="F255" s="131">
        <f t="shared" ref="F255:F256" si="74">F243</f>
        <v>57</v>
      </c>
      <c r="G255" s="130">
        <f t="shared" ref="G255:G256" si="75">G243</f>
        <v>149</v>
      </c>
      <c r="H255" s="132">
        <f t="shared" ref="H255:H256" si="76">H243</f>
        <v>0.27669902912621358</v>
      </c>
      <c r="I255" s="130">
        <f t="shared" ref="I255:I256" si="77">I243</f>
        <v>263</v>
      </c>
      <c r="J255" s="131">
        <f t="shared" ref="J255:J256" si="78">J243</f>
        <v>78</v>
      </c>
      <c r="K255" s="130">
        <f t="shared" ref="K255:K256" si="79">K243</f>
        <v>185</v>
      </c>
      <c r="L255" s="132">
        <f t="shared" ref="L255:L256" si="80">L243</f>
        <v>0.29657794676806082</v>
      </c>
      <c r="M255" s="130">
        <f t="shared" ref="M255:M256" si="81">M243</f>
        <v>15</v>
      </c>
      <c r="N255" s="131">
        <f t="shared" ref="N255:N256" si="82">N243</f>
        <v>1</v>
      </c>
      <c r="O255" s="130">
        <f t="shared" ref="O255:O256" si="83">O243</f>
        <v>14</v>
      </c>
      <c r="P255" s="132">
        <f t="shared" ref="P255:P256" si="84">P243</f>
        <v>6.6666666666666666E-2</v>
      </c>
      <c r="Q255" s="130">
        <f t="shared" ref="Q255:Q256" si="85">Q243</f>
        <v>14</v>
      </c>
      <c r="R255" s="131">
        <f t="shared" ref="R255:R256" si="86">R243</f>
        <v>0</v>
      </c>
      <c r="S255" s="130">
        <f t="shared" ref="S255:S256" si="87">S243</f>
        <v>14</v>
      </c>
      <c r="T255" s="132">
        <f t="shared" ref="T255:T256" si="88">T243</f>
        <v>0</v>
      </c>
      <c r="U255" s="131">
        <f t="shared" ref="U255:U256" si="89">U243</f>
        <v>6</v>
      </c>
      <c r="V255" s="131">
        <f t="shared" ref="V255:V256" si="90">V243</f>
        <v>81</v>
      </c>
      <c r="W255" s="131">
        <f t="shared" ref="W255:W256" si="91">W243</f>
        <v>0</v>
      </c>
      <c r="X255" s="133">
        <f t="shared" ref="X255:X256" si="92">X243</f>
        <v>0</v>
      </c>
    </row>
    <row r="256" spans="1:64" ht="15.75" x14ac:dyDescent="0.2">
      <c r="A256" s="279" t="s">
        <v>406</v>
      </c>
      <c r="B256" s="279"/>
      <c r="C256" s="279"/>
      <c r="D256" s="279"/>
      <c r="E256" s="134">
        <f t="shared" si="73"/>
        <v>1042</v>
      </c>
      <c r="F256" s="134">
        <f t="shared" si="74"/>
        <v>567</v>
      </c>
      <c r="G256" s="134">
        <f t="shared" si="75"/>
        <v>475</v>
      </c>
      <c r="H256" s="135">
        <f t="shared" si="76"/>
        <v>0.54414587332053743</v>
      </c>
      <c r="I256" s="134">
        <f t="shared" si="77"/>
        <v>1271</v>
      </c>
      <c r="J256" s="134">
        <f t="shared" si="78"/>
        <v>521</v>
      </c>
      <c r="K256" s="134">
        <f t="shared" si="79"/>
        <v>750</v>
      </c>
      <c r="L256" s="135">
        <f t="shared" si="80"/>
        <v>0.40991345397324941</v>
      </c>
      <c r="M256" s="134">
        <f t="shared" si="81"/>
        <v>44</v>
      </c>
      <c r="N256" s="134">
        <f t="shared" si="82"/>
        <v>7</v>
      </c>
      <c r="O256" s="134">
        <f t="shared" si="83"/>
        <v>37</v>
      </c>
      <c r="P256" s="135">
        <f t="shared" si="84"/>
        <v>0.15909090909090909</v>
      </c>
      <c r="Q256" s="134">
        <f t="shared" si="85"/>
        <v>58</v>
      </c>
      <c r="R256" s="134">
        <f t="shared" si="86"/>
        <v>13</v>
      </c>
      <c r="S256" s="134">
        <f t="shared" si="87"/>
        <v>45</v>
      </c>
      <c r="T256" s="135">
        <f t="shared" si="88"/>
        <v>0.22413793103448276</v>
      </c>
      <c r="U256" s="134">
        <f t="shared" si="89"/>
        <v>49</v>
      </c>
      <c r="V256" s="134">
        <f t="shared" si="90"/>
        <v>153</v>
      </c>
      <c r="W256" s="134">
        <f t="shared" si="91"/>
        <v>2</v>
      </c>
      <c r="X256" s="136">
        <f t="shared" si="92"/>
        <v>7</v>
      </c>
    </row>
    <row r="257" spans="1:41" x14ac:dyDescent="0.2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1"/>
      <c r="P257" s="112"/>
      <c r="Q257" s="1"/>
      <c r="R257" s="1"/>
      <c r="S257" s="1"/>
      <c r="T257" s="113"/>
    </row>
    <row r="258" spans="1:41" x14ac:dyDescent="0.2">
      <c r="A258" s="2"/>
      <c r="B258" s="2"/>
      <c r="C258" s="2"/>
      <c r="D258" s="2"/>
      <c r="H258" s="2"/>
      <c r="O258" s="1"/>
      <c r="P258" s="112"/>
      <c r="Q258" s="1"/>
      <c r="R258" s="1"/>
      <c r="S258" s="1"/>
      <c r="T258" s="113"/>
    </row>
    <row r="259" spans="1:41" ht="18.2" customHeight="1" x14ac:dyDescent="0.2">
      <c r="A259" s="271" t="s">
        <v>399</v>
      </c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O259" s="1"/>
      <c r="P259" s="112"/>
      <c r="Q259" s="1"/>
      <c r="R259" s="1"/>
      <c r="S259" s="1"/>
      <c r="T259" s="113"/>
    </row>
    <row r="260" spans="1:41" ht="14.65" customHeight="1" x14ac:dyDescent="0.2">
      <c r="A260" s="272" t="s">
        <v>400</v>
      </c>
      <c r="B260" s="272" t="s">
        <v>5</v>
      </c>
      <c r="C260" s="272" t="s">
        <v>6</v>
      </c>
      <c r="D260" s="272" t="s">
        <v>7</v>
      </c>
      <c r="E260" s="280" t="s">
        <v>8</v>
      </c>
      <c r="F260" s="280"/>
      <c r="G260" s="280"/>
      <c r="H260" s="280"/>
      <c r="I260" s="280"/>
      <c r="J260" s="280"/>
      <c r="K260" s="280"/>
      <c r="L260" s="280"/>
      <c r="O260" s="1"/>
      <c r="P260" s="112"/>
      <c r="Q260" s="1"/>
      <c r="R260" s="1"/>
      <c r="S260" s="1"/>
      <c r="T260" s="113"/>
    </row>
    <row r="261" spans="1:41" x14ac:dyDescent="0.2">
      <c r="A261" s="272"/>
      <c r="B261" s="272"/>
      <c r="C261" s="272"/>
      <c r="D261" s="272"/>
      <c r="E261" s="280"/>
      <c r="F261" s="280"/>
      <c r="G261" s="280"/>
      <c r="H261" s="280"/>
      <c r="I261" s="280"/>
      <c r="J261" s="280"/>
      <c r="K261" s="280"/>
      <c r="L261" s="280"/>
      <c r="O261" s="1"/>
      <c r="P261" s="112"/>
      <c r="Q261" s="1"/>
      <c r="R261" s="1"/>
      <c r="S261" s="1"/>
      <c r="T261" s="113"/>
    </row>
    <row r="262" spans="1:41" ht="14.65" customHeight="1" x14ac:dyDescent="0.2">
      <c r="A262" s="272"/>
      <c r="B262" s="272"/>
      <c r="C262" s="272"/>
      <c r="D262" s="272"/>
      <c r="E262" s="273" t="s">
        <v>13</v>
      </c>
      <c r="F262" s="273"/>
      <c r="G262" s="273"/>
      <c r="H262" s="273"/>
      <c r="I262" s="280" t="s">
        <v>14</v>
      </c>
      <c r="J262" s="280"/>
      <c r="K262" s="280"/>
      <c r="L262" s="280"/>
      <c r="O262" s="1"/>
      <c r="P262" s="112"/>
      <c r="Q262" s="1"/>
      <c r="R262" s="1"/>
      <c r="S262" s="1"/>
      <c r="T262" s="113"/>
    </row>
    <row r="263" spans="1:41" ht="22.5" x14ac:dyDescent="0.2">
      <c r="A263" s="272"/>
      <c r="B263" s="272"/>
      <c r="C263" s="272"/>
      <c r="D263" s="272"/>
      <c r="E263" s="114" t="s">
        <v>15</v>
      </c>
      <c r="F263" s="114" t="s">
        <v>16</v>
      </c>
      <c r="G263" s="114" t="s">
        <v>17</v>
      </c>
      <c r="H263" s="115" t="s">
        <v>18</v>
      </c>
      <c r="I263" s="114" t="s">
        <v>15</v>
      </c>
      <c r="J263" s="114" t="s">
        <v>16</v>
      </c>
      <c r="K263" s="114" t="s">
        <v>17</v>
      </c>
      <c r="L263" s="7" t="s">
        <v>18</v>
      </c>
      <c r="O263" s="1"/>
      <c r="P263" s="112"/>
      <c r="Q263" s="1"/>
      <c r="R263" s="1"/>
      <c r="S263" s="1"/>
      <c r="T263" s="113"/>
    </row>
    <row r="264" spans="1:41" ht="15.75" x14ac:dyDescent="0.2">
      <c r="A264" s="275" t="s">
        <v>402</v>
      </c>
      <c r="B264" s="275"/>
      <c r="C264" s="275"/>
      <c r="D264" s="275"/>
      <c r="E264" s="116">
        <f t="shared" ref="E264:E268" si="93">E252+M252</f>
        <v>542</v>
      </c>
      <c r="F264" s="117">
        <f t="shared" ref="F264:F268" si="94">F252+N252</f>
        <v>400</v>
      </c>
      <c r="G264" s="116">
        <f t="shared" ref="G264:G268" si="95">G252+O252</f>
        <v>142</v>
      </c>
      <c r="H264" s="118">
        <f t="shared" ref="H264:H268" si="96">F264/E264</f>
        <v>0.73800738007380073</v>
      </c>
      <c r="I264" s="116">
        <f t="shared" ref="I264:I268" si="97">I252+Q252</f>
        <v>737</v>
      </c>
      <c r="J264" s="117">
        <f t="shared" ref="J264:J268" si="98">J252+R252</f>
        <v>350</v>
      </c>
      <c r="K264" s="116">
        <f t="shared" ref="K264:K268" si="99">K252+S252</f>
        <v>387</v>
      </c>
      <c r="L264" s="137">
        <f t="shared" ref="L264:L268" si="100">J264/I264</f>
        <v>0.47489823609226595</v>
      </c>
      <c r="O264" s="1"/>
      <c r="P264" s="112"/>
      <c r="Q264" s="1"/>
      <c r="R264" s="1"/>
      <c r="S264" s="1"/>
      <c r="T264" s="113"/>
    </row>
    <row r="265" spans="1:41" ht="15.75" x14ac:dyDescent="0.2">
      <c r="A265" s="281" t="s">
        <v>403</v>
      </c>
      <c r="B265" s="281"/>
      <c r="C265" s="281"/>
      <c r="D265" s="281"/>
      <c r="E265" s="138">
        <f t="shared" si="93"/>
        <v>164</v>
      </c>
      <c r="F265" s="139">
        <f t="shared" si="94"/>
        <v>61</v>
      </c>
      <c r="G265" s="138">
        <f t="shared" si="95"/>
        <v>103</v>
      </c>
      <c r="H265" s="140">
        <f t="shared" si="96"/>
        <v>0.37195121951219512</v>
      </c>
      <c r="I265" s="138">
        <f t="shared" si="97"/>
        <v>182</v>
      </c>
      <c r="J265" s="139">
        <f t="shared" si="98"/>
        <v>56</v>
      </c>
      <c r="K265" s="138">
        <f t="shared" si="99"/>
        <v>126</v>
      </c>
      <c r="L265" s="141">
        <f t="shared" si="100"/>
        <v>0.30769230769230771</v>
      </c>
      <c r="O265" s="1"/>
      <c r="P265" s="112"/>
      <c r="Q265" s="1"/>
      <c r="R265" s="1"/>
      <c r="S265" s="1"/>
      <c r="T265" s="113"/>
    </row>
    <row r="266" spans="1:41" ht="15.75" x14ac:dyDescent="0.2">
      <c r="A266" s="277" t="s">
        <v>404</v>
      </c>
      <c r="B266" s="277"/>
      <c r="C266" s="277"/>
      <c r="D266" s="277"/>
      <c r="E266" s="125">
        <f t="shared" si="93"/>
        <v>159</v>
      </c>
      <c r="F266" s="126">
        <f t="shared" si="94"/>
        <v>55</v>
      </c>
      <c r="G266" s="125">
        <f t="shared" si="95"/>
        <v>104</v>
      </c>
      <c r="H266" s="127">
        <f t="shared" si="96"/>
        <v>0.34591194968553457</v>
      </c>
      <c r="I266" s="125">
        <f t="shared" si="97"/>
        <v>133</v>
      </c>
      <c r="J266" s="126">
        <f t="shared" si="98"/>
        <v>50</v>
      </c>
      <c r="K266" s="125">
        <f t="shared" si="99"/>
        <v>83</v>
      </c>
      <c r="L266" s="142">
        <f t="shared" si="100"/>
        <v>0.37593984962406013</v>
      </c>
      <c r="O266" s="1"/>
      <c r="P266" s="112"/>
      <c r="Q266" s="1"/>
      <c r="R266" s="1"/>
      <c r="S266" s="1"/>
      <c r="T266" s="113"/>
    </row>
    <row r="267" spans="1:41" ht="15.75" x14ac:dyDescent="0.2">
      <c r="A267" s="278" t="s">
        <v>405</v>
      </c>
      <c r="B267" s="278"/>
      <c r="C267" s="278"/>
      <c r="D267" s="278"/>
      <c r="E267" s="130">
        <f t="shared" si="93"/>
        <v>221</v>
      </c>
      <c r="F267" s="131">
        <f t="shared" si="94"/>
        <v>58</v>
      </c>
      <c r="G267" s="130">
        <f t="shared" si="95"/>
        <v>163</v>
      </c>
      <c r="H267" s="132">
        <f t="shared" si="96"/>
        <v>0.26244343891402716</v>
      </c>
      <c r="I267" s="130">
        <f t="shared" si="97"/>
        <v>277</v>
      </c>
      <c r="J267" s="131">
        <f t="shared" si="98"/>
        <v>78</v>
      </c>
      <c r="K267" s="130">
        <f t="shared" si="99"/>
        <v>199</v>
      </c>
      <c r="L267" s="143">
        <f t="shared" si="100"/>
        <v>0.28158844765342961</v>
      </c>
      <c r="O267" s="1"/>
      <c r="P267" s="112"/>
      <c r="Q267" s="1"/>
      <c r="R267" s="1"/>
      <c r="S267" s="1"/>
      <c r="T267" s="113"/>
    </row>
    <row r="268" spans="1:41" ht="15.75" x14ac:dyDescent="0.2">
      <c r="A268" s="282" t="s">
        <v>406</v>
      </c>
      <c r="B268" s="282"/>
      <c r="C268" s="282"/>
      <c r="D268" s="282"/>
      <c r="E268" s="144">
        <f t="shared" si="93"/>
        <v>1086</v>
      </c>
      <c r="F268" s="134">
        <f t="shared" si="94"/>
        <v>574</v>
      </c>
      <c r="G268" s="144">
        <f t="shared" si="95"/>
        <v>512</v>
      </c>
      <c r="H268" s="145">
        <f t="shared" si="96"/>
        <v>0.52854511970534068</v>
      </c>
      <c r="I268" s="144">
        <f t="shared" si="97"/>
        <v>1329</v>
      </c>
      <c r="J268" s="134">
        <f t="shared" si="98"/>
        <v>534</v>
      </c>
      <c r="K268" s="144">
        <f t="shared" si="99"/>
        <v>795</v>
      </c>
      <c r="L268" s="146">
        <f t="shared" si="100"/>
        <v>0.40180586907449212</v>
      </c>
      <c r="O268" s="1"/>
      <c r="P268" s="112"/>
      <c r="Q268" s="1"/>
      <c r="R268" s="1"/>
      <c r="S268" s="1"/>
      <c r="T268" s="113"/>
    </row>
    <row r="269" spans="1:41" x14ac:dyDescent="0.2">
      <c r="A269" s="2"/>
      <c r="B269" s="2"/>
      <c r="C269" s="2"/>
      <c r="D269" s="2"/>
      <c r="H269" s="2"/>
      <c r="O269" s="1"/>
      <c r="P269" s="112"/>
      <c r="Q269" s="1"/>
      <c r="R269" s="1"/>
      <c r="S269" s="1"/>
      <c r="T269" s="113"/>
    </row>
    <row r="270" spans="1:41" ht="14.65" customHeight="1" x14ac:dyDescent="0.2">
      <c r="A270" s="2"/>
      <c r="B270" s="2"/>
      <c r="C270" s="283" t="s">
        <v>407</v>
      </c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1:41" x14ac:dyDescent="0.2">
      <c r="A271" s="2"/>
      <c r="B271" s="2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x14ac:dyDescent="0.2">
      <c r="A272" s="2"/>
      <c r="B272" s="2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2"/>
      <c r="B273" s="2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ht="55.5" customHeight="1" x14ac:dyDescent="0.2">
      <c r="A274" s="2"/>
      <c r="B274" s="2"/>
      <c r="C274" s="147" t="s">
        <v>408</v>
      </c>
      <c r="D274" s="148" t="s">
        <v>409</v>
      </c>
      <c r="E274" s="149">
        <v>44106</v>
      </c>
      <c r="F274" s="149">
        <v>44107</v>
      </c>
      <c r="G274" s="149">
        <v>44108</v>
      </c>
      <c r="H274" s="149">
        <v>44109</v>
      </c>
      <c r="I274" s="149">
        <v>44110</v>
      </c>
      <c r="J274" s="149">
        <v>44111</v>
      </c>
      <c r="K274" s="149">
        <v>44112</v>
      </c>
      <c r="L274" s="149">
        <v>44113</v>
      </c>
      <c r="M274" s="149">
        <v>44114</v>
      </c>
      <c r="N274" s="149">
        <v>44115</v>
      </c>
      <c r="O274" s="149">
        <v>44116</v>
      </c>
      <c r="P274" s="149">
        <v>44117</v>
      </c>
      <c r="Q274" s="149">
        <v>44118</v>
      </c>
      <c r="R274" s="149">
        <v>44119</v>
      </c>
      <c r="S274" s="149">
        <v>44120</v>
      </c>
      <c r="T274" s="149">
        <v>44121</v>
      </c>
      <c r="U274" s="149">
        <v>44122</v>
      </c>
      <c r="V274" s="149">
        <v>44123</v>
      </c>
      <c r="W274" s="149">
        <v>44124</v>
      </c>
      <c r="X274" s="149">
        <v>44125</v>
      </c>
      <c r="Y274" s="149">
        <v>44126</v>
      </c>
      <c r="Z274" s="149">
        <v>44127</v>
      </c>
      <c r="AA274" s="149">
        <v>44128</v>
      </c>
      <c r="AB274"/>
      <c r="AC274"/>
      <c r="AD274"/>
      <c r="AE274"/>
      <c r="AF274"/>
      <c r="AG274"/>
      <c r="AH274"/>
      <c r="AI274"/>
      <c r="AJ274"/>
      <c r="AK274"/>
    </row>
    <row r="275" spans="1:41" x14ac:dyDescent="0.2">
      <c r="A275" s="2"/>
      <c r="B275" s="2"/>
      <c r="C275" s="284" t="s">
        <v>402</v>
      </c>
      <c r="D275" s="150" t="s">
        <v>410</v>
      </c>
      <c r="E275" s="151">
        <v>0.8</v>
      </c>
      <c r="F275" s="151">
        <v>0.79</v>
      </c>
      <c r="G275" s="151">
        <v>0.79</v>
      </c>
      <c r="H275" s="151">
        <v>0.78</v>
      </c>
      <c r="I275" s="151">
        <v>0.77</v>
      </c>
      <c r="J275" s="151">
        <v>0.76</v>
      </c>
      <c r="K275" s="151">
        <v>0.75</v>
      </c>
      <c r="L275" s="151">
        <v>0.74</v>
      </c>
      <c r="M275" s="151">
        <v>0.73</v>
      </c>
      <c r="N275" s="151">
        <v>0.73</v>
      </c>
      <c r="O275" s="151">
        <v>0.72</v>
      </c>
      <c r="P275" s="151">
        <v>0.72</v>
      </c>
      <c r="Q275" s="151">
        <v>0.72</v>
      </c>
      <c r="R275" s="151">
        <v>0.71</v>
      </c>
      <c r="S275" s="151">
        <v>0.72</v>
      </c>
      <c r="T275" s="151">
        <v>0.72</v>
      </c>
      <c r="U275" s="151">
        <v>0.73</v>
      </c>
      <c r="V275" s="151">
        <v>0.74</v>
      </c>
      <c r="W275" s="151">
        <v>0.74</v>
      </c>
      <c r="X275" s="151">
        <v>0.75</v>
      </c>
      <c r="Y275" s="151">
        <v>0.76</v>
      </c>
      <c r="Z275" s="151">
        <v>0.76</v>
      </c>
      <c r="AA275" s="151">
        <v>0.77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2"/>
      <c r="B276" s="2"/>
      <c r="C276" s="284"/>
      <c r="D276" s="152" t="s">
        <v>411</v>
      </c>
      <c r="E276" s="153">
        <v>0.49</v>
      </c>
      <c r="F276" s="153">
        <v>0.49</v>
      </c>
      <c r="G276" s="153">
        <v>0.48</v>
      </c>
      <c r="H276" s="153">
        <v>0.47</v>
      </c>
      <c r="I276" s="153">
        <v>0.47</v>
      </c>
      <c r="J276" s="153">
        <v>0.46</v>
      </c>
      <c r="K276" s="153">
        <v>0.46</v>
      </c>
      <c r="L276" s="153">
        <v>0.46</v>
      </c>
      <c r="M276" s="153">
        <v>0.46</v>
      </c>
      <c r="N276" s="153">
        <v>0.46</v>
      </c>
      <c r="O276" s="153">
        <v>0.46</v>
      </c>
      <c r="P276" s="153">
        <v>0.45</v>
      </c>
      <c r="Q276" s="153">
        <v>0.45</v>
      </c>
      <c r="R276" s="153">
        <v>0.46</v>
      </c>
      <c r="S276" s="153">
        <v>0.46</v>
      </c>
      <c r="T276" s="153">
        <v>0.47</v>
      </c>
      <c r="U276" s="153">
        <v>0.47</v>
      </c>
      <c r="V276" s="153">
        <v>0.48</v>
      </c>
      <c r="W276" s="153">
        <v>0.48</v>
      </c>
      <c r="X276" s="153">
        <v>0.48</v>
      </c>
      <c r="Y276" s="153">
        <v>0.47</v>
      </c>
      <c r="Z276" s="153">
        <v>0.47</v>
      </c>
      <c r="AA276" s="153">
        <v>0.47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2"/>
      <c r="B277" s="2"/>
      <c r="C277" s="284"/>
      <c r="D277" s="152" t="s">
        <v>412</v>
      </c>
      <c r="E277" s="153">
        <v>0.63</v>
      </c>
      <c r="F277" s="153">
        <v>0.64</v>
      </c>
      <c r="G277" s="153">
        <v>0.66</v>
      </c>
      <c r="H277" s="153">
        <v>0.63</v>
      </c>
      <c r="I277" s="153">
        <v>0.65</v>
      </c>
      <c r="J277" s="153">
        <v>0.63</v>
      </c>
      <c r="K277" s="153">
        <v>0.61</v>
      </c>
      <c r="L277" s="153">
        <v>0.57000000000000006</v>
      </c>
      <c r="M277" s="153">
        <v>0.54</v>
      </c>
      <c r="N277" s="153">
        <v>0.46</v>
      </c>
      <c r="O277" s="153">
        <v>0.45</v>
      </c>
      <c r="P277" s="153">
        <v>0.44</v>
      </c>
      <c r="Q277" s="153">
        <v>0.43</v>
      </c>
      <c r="R277" s="153">
        <v>0.41</v>
      </c>
      <c r="S277" s="153">
        <v>0.39</v>
      </c>
      <c r="T277" s="153">
        <v>0.38</v>
      </c>
      <c r="U277" s="153">
        <v>0.41</v>
      </c>
      <c r="V277" s="153">
        <v>0.42</v>
      </c>
      <c r="W277" s="153">
        <v>0.42</v>
      </c>
      <c r="X277" s="153">
        <v>0.42</v>
      </c>
      <c r="Y277" s="153">
        <v>0.43</v>
      </c>
      <c r="Z277" s="153">
        <v>0.44</v>
      </c>
      <c r="AA277" s="153">
        <v>0.43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2"/>
      <c r="B278" s="2"/>
      <c r="C278" s="284"/>
      <c r="D278" s="154" t="s">
        <v>413</v>
      </c>
      <c r="E278" s="155">
        <v>0.4</v>
      </c>
      <c r="F278" s="155">
        <v>0.4</v>
      </c>
      <c r="G278" s="155">
        <v>0.4</v>
      </c>
      <c r="H278" s="155">
        <v>0.38</v>
      </c>
      <c r="I278" s="155">
        <v>0.4</v>
      </c>
      <c r="J278" s="155">
        <v>0.42</v>
      </c>
      <c r="K278" s="155">
        <v>0.44</v>
      </c>
      <c r="L278" s="155">
        <v>0.44</v>
      </c>
      <c r="M278" s="155">
        <v>0.4</v>
      </c>
      <c r="N278" s="155">
        <v>0.42</v>
      </c>
      <c r="O278" s="155">
        <v>0.45</v>
      </c>
      <c r="P278" s="155">
        <v>0.44</v>
      </c>
      <c r="Q278" s="155">
        <v>0.42</v>
      </c>
      <c r="R278" s="155">
        <v>0.4</v>
      </c>
      <c r="S278" s="155">
        <v>0.42</v>
      </c>
      <c r="T278" s="155">
        <v>0.47</v>
      </c>
      <c r="U278" s="155">
        <v>0.46</v>
      </c>
      <c r="V278" s="155">
        <v>0.44</v>
      </c>
      <c r="W278" s="155">
        <v>0.42</v>
      </c>
      <c r="X278" s="155">
        <v>0.42</v>
      </c>
      <c r="Y278" s="155">
        <v>0.43</v>
      </c>
      <c r="Z278" s="155">
        <v>0.42</v>
      </c>
      <c r="AA278" s="155">
        <v>0.4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5" t="s">
        <v>403</v>
      </c>
      <c r="D279" s="156" t="s">
        <v>410</v>
      </c>
      <c r="E279" s="157">
        <v>0.60000000000000009</v>
      </c>
      <c r="F279" s="157">
        <v>0.60000000000000009</v>
      </c>
      <c r="G279" s="157">
        <v>0.59</v>
      </c>
      <c r="H279" s="157">
        <v>0.59</v>
      </c>
      <c r="I279" s="157">
        <v>0.57999999999999996</v>
      </c>
      <c r="J279" s="157">
        <v>0.57999999999999996</v>
      </c>
      <c r="K279" s="157">
        <v>0.57999999999999996</v>
      </c>
      <c r="L279" s="157">
        <v>0.57000000000000006</v>
      </c>
      <c r="M279" s="157">
        <v>0.57999999999999996</v>
      </c>
      <c r="N279" s="157">
        <v>0.57000000000000006</v>
      </c>
      <c r="O279" s="157">
        <v>0.57000000000000006</v>
      </c>
      <c r="P279" s="157">
        <v>0.57000000000000006</v>
      </c>
      <c r="Q279" s="157">
        <v>0.56000000000000005</v>
      </c>
      <c r="R279" s="157">
        <v>0.55000000000000004</v>
      </c>
      <c r="S279" s="157">
        <v>0.54</v>
      </c>
      <c r="T279" s="157">
        <v>0.53</v>
      </c>
      <c r="U279" s="157">
        <v>0.51</v>
      </c>
      <c r="V279" s="157">
        <v>0.5</v>
      </c>
      <c r="W279" s="157">
        <v>0.48</v>
      </c>
      <c r="X279" s="157">
        <v>0.47</v>
      </c>
      <c r="Y279" s="157">
        <v>0.45</v>
      </c>
      <c r="Z279" s="157">
        <v>0.44</v>
      </c>
      <c r="AA279" s="157">
        <v>0.42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5"/>
      <c r="D280" s="156" t="s">
        <v>411</v>
      </c>
      <c r="E280" s="157">
        <v>0.5</v>
      </c>
      <c r="F280" s="157">
        <v>0.5</v>
      </c>
      <c r="G280" s="157">
        <v>0.5</v>
      </c>
      <c r="H280" s="157">
        <v>0.49</v>
      </c>
      <c r="I280" s="157">
        <v>0.49</v>
      </c>
      <c r="J280" s="157">
        <v>0.49</v>
      </c>
      <c r="K280" s="157">
        <v>0.47</v>
      </c>
      <c r="L280" s="157">
        <v>0.46</v>
      </c>
      <c r="M280" s="157">
        <v>0.43</v>
      </c>
      <c r="N280" s="157">
        <v>0.42</v>
      </c>
      <c r="O280" s="157">
        <v>0.41</v>
      </c>
      <c r="P280" s="157">
        <v>0.41</v>
      </c>
      <c r="Q280" s="157">
        <v>0.4</v>
      </c>
      <c r="R280" s="157">
        <v>0.4</v>
      </c>
      <c r="S280" s="157">
        <v>0.4</v>
      </c>
      <c r="T280" s="157">
        <v>0</v>
      </c>
      <c r="U280" s="157">
        <v>0.4</v>
      </c>
      <c r="V280" s="157">
        <v>0.4</v>
      </c>
      <c r="W280" s="157">
        <v>0.41</v>
      </c>
      <c r="X280" s="157">
        <v>0.41</v>
      </c>
      <c r="Y280" s="157">
        <v>0.41</v>
      </c>
      <c r="Z280" s="157">
        <v>0.4</v>
      </c>
      <c r="AA280" s="157">
        <v>0.39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5"/>
      <c r="D281" s="156" t="s">
        <v>412</v>
      </c>
      <c r="E281" s="157">
        <v>0.5</v>
      </c>
      <c r="F281" s="157">
        <v>0.5</v>
      </c>
      <c r="G281" s="157">
        <v>0.5</v>
      </c>
      <c r="H281" s="157">
        <v>0.5</v>
      </c>
      <c r="I281" s="157">
        <v>0.43</v>
      </c>
      <c r="J281" s="157">
        <v>0.36</v>
      </c>
      <c r="K281" s="157">
        <v>0.36</v>
      </c>
      <c r="L281" s="157">
        <v>0.36</v>
      </c>
      <c r="M281" s="157">
        <v>0.36</v>
      </c>
      <c r="N281" s="157">
        <v>0.36</v>
      </c>
      <c r="O281" s="157">
        <v>0.36</v>
      </c>
      <c r="P281" s="157">
        <v>0.43</v>
      </c>
      <c r="Q281" s="157">
        <v>0.5</v>
      </c>
      <c r="R281" s="157">
        <v>0.5</v>
      </c>
      <c r="S281" s="157">
        <v>0.5</v>
      </c>
      <c r="T281" s="157">
        <v>0.5</v>
      </c>
      <c r="U281" s="157">
        <v>0.43</v>
      </c>
      <c r="V281" s="157">
        <v>0.36</v>
      </c>
      <c r="W281" s="157">
        <v>0.28999999999999998</v>
      </c>
      <c r="X281" s="157">
        <v>0.21</v>
      </c>
      <c r="Y281" s="157">
        <v>0.14000000000000001</v>
      </c>
      <c r="Z281" s="157">
        <v>7.0000000000000007E-2</v>
      </c>
      <c r="AA281" s="157">
        <v>0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5"/>
      <c r="D282" s="156" t="s">
        <v>413</v>
      </c>
      <c r="E282" s="157">
        <v>0.14000000000000001</v>
      </c>
      <c r="F282" s="157">
        <v>0.05</v>
      </c>
      <c r="G282" s="157">
        <v>0</v>
      </c>
      <c r="H282" s="157">
        <v>0</v>
      </c>
      <c r="I282" s="157">
        <v>0</v>
      </c>
      <c r="J282" s="157">
        <v>0</v>
      </c>
      <c r="K282" s="157">
        <v>0</v>
      </c>
      <c r="L282" s="157">
        <v>0</v>
      </c>
      <c r="M282" s="157">
        <v>0</v>
      </c>
      <c r="N282" s="157">
        <v>0</v>
      </c>
      <c r="O282" s="157">
        <v>0</v>
      </c>
      <c r="P282" s="157">
        <v>0</v>
      </c>
      <c r="Q282" s="157">
        <v>0</v>
      </c>
      <c r="R282" s="157">
        <v>0</v>
      </c>
      <c r="S282" s="157">
        <v>0</v>
      </c>
      <c r="T282" s="157">
        <v>0</v>
      </c>
      <c r="U282" s="157">
        <v>0</v>
      </c>
      <c r="V282" s="157">
        <v>0</v>
      </c>
      <c r="W282" s="157">
        <v>0</v>
      </c>
      <c r="X282" s="157">
        <v>0</v>
      </c>
      <c r="Y282" s="157">
        <v>0</v>
      </c>
      <c r="Z282" s="157">
        <v>0</v>
      </c>
      <c r="AA282" s="157">
        <v>0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6" t="s">
        <v>404</v>
      </c>
      <c r="D283" s="158" t="s">
        <v>410</v>
      </c>
      <c r="E283" s="159">
        <v>0.49</v>
      </c>
      <c r="F283" s="159">
        <v>0.49</v>
      </c>
      <c r="G283" s="159">
        <v>0.48</v>
      </c>
      <c r="H283" s="159">
        <v>0.48</v>
      </c>
      <c r="I283" s="159">
        <v>0.46</v>
      </c>
      <c r="J283" s="159">
        <v>0.46</v>
      </c>
      <c r="K283" s="159">
        <v>0.45</v>
      </c>
      <c r="L283" s="159">
        <v>0.45</v>
      </c>
      <c r="M283" s="159">
        <v>0.45</v>
      </c>
      <c r="N283" s="159">
        <v>0.45</v>
      </c>
      <c r="O283" s="159">
        <v>0.45</v>
      </c>
      <c r="P283" s="159">
        <v>0.46</v>
      </c>
      <c r="Q283" s="159">
        <v>0.46</v>
      </c>
      <c r="R283" s="159">
        <v>0.47</v>
      </c>
      <c r="S283" s="159">
        <v>0.47</v>
      </c>
      <c r="T283" s="159">
        <v>0.46</v>
      </c>
      <c r="U283" s="159">
        <v>0.44</v>
      </c>
      <c r="V283" s="159">
        <v>0.44</v>
      </c>
      <c r="W283" s="159">
        <v>0.43</v>
      </c>
      <c r="X283" s="159">
        <v>0.42</v>
      </c>
      <c r="Y283" s="159">
        <v>0.41</v>
      </c>
      <c r="Z283" s="159">
        <v>0.39</v>
      </c>
      <c r="AA283" s="159">
        <v>0.39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6"/>
      <c r="D284" s="160" t="s">
        <v>411</v>
      </c>
      <c r="E284" s="161">
        <v>0.28000000000000003</v>
      </c>
      <c r="F284" s="161">
        <v>0.32</v>
      </c>
      <c r="G284" s="161">
        <v>0.36</v>
      </c>
      <c r="H284" s="161">
        <v>0.4</v>
      </c>
      <c r="I284" s="161">
        <v>0.45</v>
      </c>
      <c r="J284" s="161">
        <v>0.5</v>
      </c>
      <c r="K284" s="161">
        <v>0.5</v>
      </c>
      <c r="L284" s="161">
        <v>0.52</v>
      </c>
      <c r="M284" s="161">
        <v>0.52</v>
      </c>
      <c r="N284" s="161">
        <v>0.52</v>
      </c>
      <c r="O284" s="161">
        <v>0.53</v>
      </c>
      <c r="P284" s="161">
        <v>0.52</v>
      </c>
      <c r="Q284" s="161">
        <v>0.52</v>
      </c>
      <c r="R284" s="161">
        <v>0.52</v>
      </c>
      <c r="S284" s="161">
        <v>0.52</v>
      </c>
      <c r="T284" s="161">
        <v>0.52</v>
      </c>
      <c r="U284" s="161">
        <v>0.51</v>
      </c>
      <c r="V284" s="161">
        <v>0.49</v>
      </c>
      <c r="W284" s="161">
        <v>0.47</v>
      </c>
      <c r="X284" s="161">
        <v>0.45</v>
      </c>
      <c r="Y284" s="161">
        <v>0.44</v>
      </c>
      <c r="Z284" s="161">
        <v>0.43</v>
      </c>
      <c r="AA284" s="161">
        <v>0.42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6"/>
      <c r="D285" s="160" t="s">
        <v>412</v>
      </c>
      <c r="E285" s="161">
        <v>0.1</v>
      </c>
      <c r="F285" s="161">
        <v>0.12</v>
      </c>
      <c r="G285" s="161">
        <v>0.13</v>
      </c>
      <c r="H285" s="161">
        <v>0.14000000000000001</v>
      </c>
      <c r="I285" s="161">
        <v>0.13</v>
      </c>
      <c r="J285" s="161">
        <v>0.12</v>
      </c>
      <c r="K285" s="161">
        <v>0.09</v>
      </c>
      <c r="L285" s="161">
        <v>0.06</v>
      </c>
      <c r="M285" s="161">
        <v>0.05</v>
      </c>
      <c r="N285" s="161">
        <v>0.04</v>
      </c>
      <c r="O285" s="161">
        <v>0.03</v>
      </c>
      <c r="P285" s="161">
        <v>0.03</v>
      </c>
      <c r="Q285" s="161">
        <v>0.03</v>
      </c>
      <c r="R285" s="161">
        <v>0.04</v>
      </c>
      <c r="S285" s="161">
        <v>0.06</v>
      </c>
      <c r="T285" s="161">
        <v>0.08</v>
      </c>
      <c r="U285" s="161">
        <v>0.09</v>
      </c>
      <c r="V285" s="161">
        <v>0.09</v>
      </c>
      <c r="W285" s="161">
        <v>0.08</v>
      </c>
      <c r="X285" s="161">
        <v>0.06</v>
      </c>
      <c r="Y285" s="161">
        <v>0.05</v>
      </c>
      <c r="Z285" s="161">
        <v>0.03</v>
      </c>
      <c r="AA285" s="161">
        <v>0.03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6"/>
      <c r="D286" s="162" t="s">
        <v>413</v>
      </c>
      <c r="E286" s="163">
        <v>0.08</v>
      </c>
      <c r="F286" s="163">
        <v>0.08</v>
      </c>
      <c r="G286" s="163">
        <v>0.09</v>
      </c>
      <c r="H286" s="163">
        <v>0.1</v>
      </c>
      <c r="I286" s="163">
        <v>0.1</v>
      </c>
      <c r="J286" s="163">
        <v>0.1</v>
      </c>
      <c r="K286" s="163">
        <v>0.45</v>
      </c>
      <c r="L286" s="163">
        <v>0.1</v>
      </c>
      <c r="M286" s="163">
        <v>0.09</v>
      </c>
      <c r="N286" s="163">
        <v>0.08</v>
      </c>
      <c r="O286" s="163">
        <v>0.06</v>
      </c>
      <c r="P286" s="163">
        <v>0.05</v>
      </c>
      <c r="Q286" s="163">
        <v>0.05</v>
      </c>
      <c r="R286" s="163">
        <v>0.04</v>
      </c>
      <c r="S286" s="163">
        <v>0.04</v>
      </c>
      <c r="T286" s="163">
        <v>0.04</v>
      </c>
      <c r="U286" s="163">
        <v>0.05</v>
      </c>
      <c r="V286" s="163">
        <v>0.06</v>
      </c>
      <c r="W286" s="163">
        <v>0.05</v>
      </c>
      <c r="X286" s="163">
        <v>0.04</v>
      </c>
      <c r="Y286" s="163">
        <v>0.04</v>
      </c>
      <c r="Z286" s="163">
        <v>0.06</v>
      </c>
      <c r="AA286" s="163">
        <v>0.09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7" t="s">
        <v>405</v>
      </c>
      <c r="D287" s="164" t="s">
        <v>410</v>
      </c>
      <c r="E287" s="165">
        <v>0.52</v>
      </c>
      <c r="F287" s="165">
        <v>0.5</v>
      </c>
      <c r="G287" s="165">
        <v>0.49</v>
      </c>
      <c r="H287" s="165">
        <v>0.48</v>
      </c>
      <c r="I287" s="165">
        <v>0.47</v>
      </c>
      <c r="J287" s="165">
        <v>0.47</v>
      </c>
      <c r="K287" s="165">
        <v>0.45</v>
      </c>
      <c r="L287" s="165">
        <v>0.44</v>
      </c>
      <c r="M287" s="165">
        <v>0.43</v>
      </c>
      <c r="N287" s="165">
        <v>0.43</v>
      </c>
      <c r="O287" s="165">
        <v>0.42</v>
      </c>
      <c r="P287" s="165">
        <v>0.42</v>
      </c>
      <c r="Q287" s="165">
        <v>0.4</v>
      </c>
      <c r="R287" s="165">
        <v>0.4</v>
      </c>
      <c r="S287" s="165">
        <v>0.39</v>
      </c>
      <c r="T287" s="165">
        <v>0.37</v>
      </c>
      <c r="U287" s="165">
        <v>0.36</v>
      </c>
      <c r="V287" s="165">
        <v>0.34</v>
      </c>
      <c r="W287" s="165">
        <v>0.33</v>
      </c>
      <c r="X287" s="165">
        <v>0.31</v>
      </c>
      <c r="Y287" s="165">
        <v>0.28999999999999998</v>
      </c>
      <c r="Z287" s="165">
        <v>0.28000000000000003</v>
      </c>
      <c r="AA287" s="165">
        <v>0.27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7"/>
      <c r="D288" s="164" t="s">
        <v>411</v>
      </c>
      <c r="E288" s="165">
        <v>0.41</v>
      </c>
      <c r="F288" s="165">
        <v>0.41</v>
      </c>
      <c r="G288" s="165">
        <v>0.43</v>
      </c>
      <c r="H288" s="165">
        <v>0.44</v>
      </c>
      <c r="I288" s="165">
        <v>0.44</v>
      </c>
      <c r="J288" s="165">
        <v>0.44</v>
      </c>
      <c r="K288" s="165">
        <v>0.44</v>
      </c>
      <c r="L288" s="165">
        <v>0.44</v>
      </c>
      <c r="M288" s="165">
        <v>0.41</v>
      </c>
      <c r="N288" s="165">
        <v>0.39</v>
      </c>
      <c r="O288" s="165">
        <v>0.37</v>
      </c>
      <c r="P288" s="165">
        <v>0.35</v>
      </c>
      <c r="Q288" s="165">
        <v>0.32</v>
      </c>
      <c r="R288" s="165">
        <v>0.31</v>
      </c>
      <c r="S288" s="165">
        <v>0.3</v>
      </c>
      <c r="T288" s="165">
        <v>0.3</v>
      </c>
      <c r="U288" s="165">
        <v>0.31</v>
      </c>
      <c r="V288" s="165">
        <v>0.31</v>
      </c>
      <c r="W288" s="165">
        <v>0.31</v>
      </c>
      <c r="X288" s="165">
        <v>0.32</v>
      </c>
      <c r="Y288" s="165">
        <v>0.32</v>
      </c>
      <c r="Z288" s="165">
        <v>0.33</v>
      </c>
      <c r="AA288" s="165">
        <v>0.32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7"/>
      <c r="D289" s="164" t="s">
        <v>412</v>
      </c>
      <c r="E289" s="165">
        <v>0.12</v>
      </c>
      <c r="F289" s="165">
        <v>0.13</v>
      </c>
      <c r="G289" s="165">
        <v>0.12</v>
      </c>
      <c r="H289" s="165">
        <v>0.12</v>
      </c>
      <c r="I289" s="165">
        <v>0.14000000000000001</v>
      </c>
      <c r="J289" s="165">
        <v>0.14000000000000001</v>
      </c>
      <c r="K289" s="165">
        <v>0.14000000000000001</v>
      </c>
      <c r="L289" s="165">
        <v>0.13</v>
      </c>
      <c r="M289" s="165">
        <v>0.11</v>
      </c>
      <c r="N289" s="165">
        <v>0.11</v>
      </c>
      <c r="O289" s="165">
        <v>0.1</v>
      </c>
      <c r="P289" s="165">
        <v>0.09</v>
      </c>
      <c r="Q289" s="165">
        <v>7.0000000000000007E-2</v>
      </c>
      <c r="R289" s="165">
        <v>0.06</v>
      </c>
      <c r="S289" s="165">
        <v>0.06</v>
      </c>
      <c r="T289" s="165">
        <v>7.0000000000000007E-2</v>
      </c>
      <c r="U289" s="165">
        <v>7.0000000000000007E-2</v>
      </c>
      <c r="V289" s="165">
        <v>0.06</v>
      </c>
      <c r="W289" s="165">
        <v>0.05</v>
      </c>
      <c r="X289" s="165">
        <v>0.04</v>
      </c>
      <c r="Y289" s="165">
        <v>0.03</v>
      </c>
      <c r="Z289" s="165">
        <v>0.02</v>
      </c>
      <c r="AA289" s="165">
        <v>0.02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7"/>
      <c r="D290" s="164" t="s">
        <v>413</v>
      </c>
      <c r="E290" s="165">
        <v>0.08</v>
      </c>
      <c r="F290" s="165">
        <v>0.1</v>
      </c>
      <c r="G290" s="165">
        <v>0.13</v>
      </c>
      <c r="H290" s="165">
        <v>0.16</v>
      </c>
      <c r="I290" s="165">
        <v>0.19</v>
      </c>
      <c r="J290" s="165">
        <v>0.21</v>
      </c>
      <c r="K290" s="165">
        <v>0.22</v>
      </c>
      <c r="L290" s="165">
        <v>0.22</v>
      </c>
      <c r="M290" s="165">
        <v>0.2</v>
      </c>
      <c r="N290" s="165">
        <v>0.17</v>
      </c>
      <c r="O290" s="165">
        <v>0.14000000000000001</v>
      </c>
      <c r="P290" s="165">
        <v>0.1</v>
      </c>
      <c r="Q290" s="165">
        <v>0.06</v>
      </c>
      <c r="R290" s="165">
        <v>0.03</v>
      </c>
      <c r="S290" s="165">
        <v>0</v>
      </c>
      <c r="T290" s="165">
        <v>0</v>
      </c>
      <c r="U290" s="165">
        <v>0</v>
      </c>
      <c r="V290" s="165">
        <v>0</v>
      </c>
      <c r="W290" s="165">
        <v>0</v>
      </c>
      <c r="X290" s="165">
        <v>0</v>
      </c>
      <c r="Y290" s="165">
        <v>0</v>
      </c>
      <c r="Z290" s="165">
        <v>0</v>
      </c>
      <c r="AA290" s="165">
        <v>0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8" t="s">
        <v>414</v>
      </c>
      <c r="D291" s="166" t="s">
        <v>410</v>
      </c>
      <c r="E291" s="167">
        <v>0.67</v>
      </c>
      <c r="F291" s="167">
        <v>0.67</v>
      </c>
      <c r="G291" s="167">
        <v>0.66</v>
      </c>
      <c r="H291" s="167">
        <v>0.65</v>
      </c>
      <c r="I291" s="167">
        <v>0.64</v>
      </c>
      <c r="J291" s="167">
        <v>0.64</v>
      </c>
      <c r="K291" s="167">
        <v>0.63</v>
      </c>
      <c r="L291" s="167">
        <v>0.62</v>
      </c>
      <c r="M291" s="167">
        <v>0.61</v>
      </c>
      <c r="N291" s="167">
        <v>0.61</v>
      </c>
      <c r="O291" s="245">
        <v>0.61</v>
      </c>
      <c r="P291" s="245">
        <v>0.61</v>
      </c>
      <c r="Q291" s="245">
        <v>0.60000000000000009</v>
      </c>
      <c r="R291" s="245">
        <v>0.59</v>
      </c>
      <c r="S291" s="245">
        <v>0.59</v>
      </c>
      <c r="T291" s="245">
        <v>0.59</v>
      </c>
      <c r="U291" s="245">
        <v>0.57999999999999996</v>
      </c>
      <c r="V291" s="245">
        <v>0.57999999999999996</v>
      </c>
      <c r="W291" s="245">
        <v>0.57999999999999996</v>
      </c>
      <c r="X291" s="245">
        <v>0.57999999999999996</v>
      </c>
      <c r="Y291" s="245">
        <v>0.56999999999999995</v>
      </c>
      <c r="Z291" s="245">
        <v>0.56999999999999995</v>
      </c>
      <c r="AA291" s="245">
        <v>0.56000000000000005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8"/>
      <c r="D292" s="168" t="s">
        <v>413</v>
      </c>
      <c r="E292" s="169">
        <v>0.44</v>
      </c>
      <c r="F292" s="169">
        <v>0.44</v>
      </c>
      <c r="G292" s="169">
        <v>0.45</v>
      </c>
      <c r="H292" s="169">
        <v>0.45</v>
      </c>
      <c r="I292" s="169">
        <v>0.46</v>
      </c>
      <c r="J292" s="169">
        <v>0.47</v>
      </c>
      <c r="K292" s="169">
        <v>0.46</v>
      </c>
      <c r="L292" s="169">
        <v>0.46</v>
      </c>
      <c r="M292" s="169">
        <v>0.45</v>
      </c>
      <c r="N292" s="169">
        <v>0.45</v>
      </c>
      <c r="O292" s="169">
        <v>0.44</v>
      </c>
      <c r="P292" s="169">
        <v>0.43</v>
      </c>
      <c r="Q292" s="169">
        <v>0.42</v>
      </c>
      <c r="R292" s="169">
        <v>0.42</v>
      </c>
      <c r="S292" s="169">
        <v>0.42</v>
      </c>
      <c r="T292" s="169">
        <v>0.43</v>
      </c>
      <c r="U292" s="169">
        <v>0.43</v>
      </c>
      <c r="V292" s="169">
        <v>0.43</v>
      </c>
      <c r="W292" s="169">
        <v>0.43</v>
      </c>
      <c r="X292" s="169">
        <v>0.43</v>
      </c>
      <c r="Y292" s="169">
        <v>0.43</v>
      </c>
      <c r="Z292" s="169">
        <v>0.43</v>
      </c>
      <c r="AA292" s="169">
        <v>0.42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8"/>
      <c r="D293" s="168" t="s">
        <v>412</v>
      </c>
      <c r="E293" s="169">
        <v>0.32</v>
      </c>
      <c r="F293" s="169">
        <v>0.33</v>
      </c>
      <c r="G293" s="169">
        <v>0.34</v>
      </c>
      <c r="H293" s="169">
        <v>0.33</v>
      </c>
      <c r="I293" s="169">
        <v>0.34</v>
      </c>
      <c r="J293" s="169">
        <v>0.32</v>
      </c>
      <c r="K293" s="169">
        <v>0.31</v>
      </c>
      <c r="L293" s="169">
        <v>0.28999999999999998</v>
      </c>
      <c r="M293" s="169">
        <v>0.27</v>
      </c>
      <c r="N293" s="169">
        <v>0.24</v>
      </c>
      <c r="O293" s="169">
        <v>0.22</v>
      </c>
      <c r="P293" s="169">
        <v>0.22</v>
      </c>
      <c r="Q293" s="169">
        <v>0.21</v>
      </c>
      <c r="R293" s="169">
        <v>0.2</v>
      </c>
      <c r="S293" s="169">
        <v>0.2</v>
      </c>
      <c r="T293" s="169">
        <v>0.2</v>
      </c>
      <c r="U293" s="169">
        <v>0.21</v>
      </c>
      <c r="V293" s="169">
        <v>0.21</v>
      </c>
      <c r="W293" s="169">
        <v>0.2</v>
      </c>
      <c r="X293" s="169">
        <v>0.19</v>
      </c>
      <c r="Y293" s="169">
        <v>0.19</v>
      </c>
      <c r="Z293" s="169">
        <v>0.18</v>
      </c>
      <c r="AA293" s="169">
        <v>0.17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8"/>
      <c r="D294" s="170" t="s">
        <v>413</v>
      </c>
      <c r="E294" s="171">
        <v>0.2</v>
      </c>
      <c r="F294" s="171">
        <v>0.2</v>
      </c>
      <c r="G294" s="171">
        <v>0.21</v>
      </c>
      <c r="H294" s="171">
        <v>0.21</v>
      </c>
      <c r="I294" s="171">
        <v>0.23</v>
      </c>
      <c r="J294" s="171">
        <v>0.24</v>
      </c>
      <c r="K294" s="171">
        <v>0.25</v>
      </c>
      <c r="L294" s="171">
        <v>0.25</v>
      </c>
      <c r="M294" s="171">
        <v>0.23</v>
      </c>
      <c r="N294" s="171">
        <v>0.23</v>
      </c>
      <c r="O294" s="171">
        <v>0.22</v>
      </c>
      <c r="P294" s="171">
        <v>0.21</v>
      </c>
      <c r="Q294" s="171">
        <v>0.19</v>
      </c>
      <c r="R294" s="171">
        <v>0.17</v>
      </c>
      <c r="S294" s="171">
        <v>0.17</v>
      </c>
      <c r="T294" s="171">
        <v>0.19</v>
      </c>
      <c r="U294" s="171">
        <v>0.19</v>
      </c>
      <c r="V294" s="171">
        <v>0.18</v>
      </c>
      <c r="W294" s="171">
        <v>0.18</v>
      </c>
      <c r="X294" s="171">
        <v>0.17</v>
      </c>
      <c r="Y294" s="171">
        <v>0.18</v>
      </c>
      <c r="Z294" s="171">
        <v>0.18</v>
      </c>
      <c r="AA294" s="171">
        <v>0.18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9" t="s">
        <v>415</v>
      </c>
      <c r="D295" s="289"/>
      <c r="E295"/>
      <c r="F295"/>
      <c r="H295" s="2"/>
    </row>
    <row r="296" spans="1:37" x14ac:dyDescent="0.2">
      <c r="A296" s="2"/>
      <c r="B296" s="2"/>
      <c r="C296" s="172" t="s">
        <v>416</v>
      </c>
      <c r="D296"/>
      <c r="E296"/>
      <c r="F296"/>
      <c r="H296" s="2"/>
    </row>
    <row r="297" spans="1:37" x14ac:dyDescent="0.2">
      <c r="A297" s="2"/>
      <c r="B297" s="2"/>
      <c r="C297" s="2"/>
      <c r="D297" s="2"/>
      <c r="H297" s="2"/>
      <c r="O297" s="1"/>
      <c r="P297" s="112"/>
      <c r="Q297" s="1"/>
      <c r="R297" s="1"/>
      <c r="S297" s="1"/>
      <c r="T297" s="113"/>
    </row>
    <row r="298" spans="1:37" s="175" customFormat="1" ht="11.25" x14ac:dyDescent="0.2">
      <c r="A298" s="173"/>
      <c r="B298" s="173"/>
      <c r="C298" s="173"/>
      <c r="D298" s="173"/>
      <c r="E298" s="2"/>
      <c r="F298" s="2"/>
      <c r="G298" s="2"/>
      <c r="H298" s="3"/>
      <c r="I298" s="2"/>
      <c r="J298" s="2"/>
      <c r="K298" s="2"/>
      <c r="L298" s="2"/>
      <c r="M298" s="2"/>
      <c r="N298" s="2"/>
      <c r="O298" s="2"/>
      <c r="P298" s="3"/>
      <c r="Q298" s="2"/>
      <c r="R298" s="2"/>
      <c r="S298" s="2"/>
      <c r="T298" s="4"/>
      <c r="U298" s="174"/>
      <c r="V298" s="5"/>
      <c r="W298" s="174"/>
      <c r="X298" s="174"/>
    </row>
    <row r="299" spans="1:37" s="175" customFormat="1" ht="21.95" customHeight="1" x14ac:dyDescent="0.2">
      <c r="A299" s="173"/>
      <c r="B299" s="173"/>
      <c r="C299" s="173"/>
      <c r="D299" s="176" t="s">
        <v>417</v>
      </c>
      <c r="E299" s="177" t="s">
        <v>15</v>
      </c>
      <c r="F299" s="177" t="s">
        <v>16</v>
      </c>
      <c r="G299" s="177" t="s">
        <v>17</v>
      </c>
      <c r="H299" s="290" t="s">
        <v>18</v>
      </c>
      <c r="I299" s="290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4"/>
      <c r="U299" s="174"/>
      <c r="V299" s="5"/>
      <c r="W299" s="174"/>
      <c r="X299" s="174"/>
    </row>
    <row r="300" spans="1:37" ht="14.65" customHeight="1" x14ac:dyDescent="0.2">
      <c r="D300" s="178" t="s">
        <v>410</v>
      </c>
      <c r="E300" s="179">
        <f>E244</f>
        <v>1042</v>
      </c>
      <c r="F300" s="179">
        <f>F244</f>
        <v>567</v>
      </c>
      <c r="G300" s="179">
        <f>G244</f>
        <v>475</v>
      </c>
      <c r="H300" s="291">
        <f t="shared" ref="H300:H304" si="101">F300/E300</f>
        <v>0.54414587332053743</v>
      </c>
      <c r="I300" s="291"/>
      <c r="M300" s="292"/>
      <c r="N300" s="292"/>
    </row>
    <row r="301" spans="1:37" ht="14.65" customHeight="1" x14ac:dyDescent="0.2">
      <c r="D301" s="178" t="s">
        <v>418</v>
      </c>
      <c r="E301" s="179">
        <f>I244</f>
        <v>1271</v>
      </c>
      <c r="F301" s="179">
        <f>J244</f>
        <v>521</v>
      </c>
      <c r="G301" s="179">
        <f>K244</f>
        <v>750</v>
      </c>
      <c r="H301" s="291">
        <f t="shared" si="101"/>
        <v>0.40991345397324941</v>
      </c>
      <c r="I301" s="291"/>
    </row>
    <row r="302" spans="1:37" ht="14.65" customHeight="1" x14ac:dyDescent="0.2">
      <c r="D302" s="178" t="s">
        <v>412</v>
      </c>
      <c r="E302" s="179">
        <f>M244</f>
        <v>44</v>
      </c>
      <c r="F302" s="179">
        <f>N244</f>
        <v>7</v>
      </c>
      <c r="G302" s="179">
        <f>O244</f>
        <v>37</v>
      </c>
      <c r="H302" s="291">
        <f t="shared" si="101"/>
        <v>0.15909090909090909</v>
      </c>
      <c r="I302" s="291"/>
    </row>
    <row r="303" spans="1:37" ht="14.65" customHeight="1" x14ac:dyDescent="0.2">
      <c r="D303" s="178" t="s">
        <v>419</v>
      </c>
      <c r="E303" s="179">
        <f>Q244</f>
        <v>58</v>
      </c>
      <c r="F303" s="179">
        <f>R244</f>
        <v>13</v>
      </c>
      <c r="G303" s="179">
        <f>S244</f>
        <v>45</v>
      </c>
      <c r="H303" s="291">
        <f t="shared" si="101"/>
        <v>0.22413793103448276</v>
      </c>
      <c r="I303" s="291"/>
    </row>
    <row r="304" spans="1:37" ht="14.65" customHeight="1" x14ac:dyDescent="0.2">
      <c r="D304" s="180" t="s">
        <v>406</v>
      </c>
      <c r="E304" s="144">
        <f>SUM(E300:E303)</f>
        <v>2415</v>
      </c>
      <c r="F304" s="144">
        <f>SUM(F300:F303)</f>
        <v>1108</v>
      </c>
      <c r="G304" s="144">
        <f>SUM(G300:G303)</f>
        <v>1307</v>
      </c>
      <c r="H304" s="293">
        <f t="shared" si="101"/>
        <v>0.45879917184265012</v>
      </c>
      <c r="I304" s="293"/>
    </row>
    <row r="306" spans="1:14" ht="87" customHeight="1" x14ac:dyDescent="0.2">
      <c r="D306" s="176" t="s">
        <v>420</v>
      </c>
      <c r="E306" s="181" t="s">
        <v>421</v>
      </c>
      <c r="F306" s="181" t="s">
        <v>422</v>
      </c>
      <c r="G306" s="181" t="s">
        <v>423</v>
      </c>
      <c r="H306" s="294" t="s">
        <v>424</v>
      </c>
      <c r="I306" s="294"/>
    </row>
    <row r="307" spans="1:14" ht="14.65" customHeight="1" x14ac:dyDescent="0.2">
      <c r="D307" s="178" t="s">
        <v>410</v>
      </c>
      <c r="E307" s="179">
        <f t="shared" ref="E307:E310" si="102">F300</f>
        <v>567</v>
      </c>
      <c r="F307" s="179">
        <f>U244</f>
        <v>49</v>
      </c>
      <c r="G307" s="179">
        <v>60</v>
      </c>
      <c r="H307" s="295">
        <f t="shared" ref="H307:H310" si="103">E307+F307+G307</f>
        <v>676</v>
      </c>
      <c r="I307" s="295">
        <f>SUM(E307:H307)</f>
        <v>1352</v>
      </c>
      <c r="J307" s="4"/>
    </row>
    <row r="308" spans="1:14" ht="14.65" customHeight="1" x14ac:dyDescent="0.2">
      <c r="D308" s="178" t="s">
        <v>418</v>
      </c>
      <c r="E308" s="179">
        <f t="shared" si="102"/>
        <v>521</v>
      </c>
      <c r="F308" s="179">
        <f>V244</f>
        <v>153</v>
      </c>
      <c r="G308" s="179">
        <v>116</v>
      </c>
      <c r="H308" s="295">
        <f t="shared" si="103"/>
        <v>790</v>
      </c>
      <c r="I308" s="295"/>
    </row>
    <row r="309" spans="1:14" ht="14.65" customHeight="1" x14ac:dyDescent="0.2">
      <c r="D309" s="178" t="s">
        <v>412</v>
      </c>
      <c r="E309" s="179">
        <f t="shared" si="102"/>
        <v>7</v>
      </c>
      <c r="F309" s="179">
        <f>W244</f>
        <v>2</v>
      </c>
      <c r="G309" s="182">
        <v>0</v>
      </c>
      <c r="H309" s="295">
        <f t="shared" si="103"/>
        <v>9</v>
      </c>
      <c r="I309" s="295"/>
    </row>
    <row r="310" spans="1:14" ht="14.65" customHeight="1" x14ac:dyDescent="0.2">
      <c r="D310" s="178" t="s">
        <v>419</v>
      </c>
      <c r="E310" s="179">
        <f t="shared" si="102"/>
        <v>13</v>
      </c>
      <c r="F310" s="179">
        <f>X244</f>
        <v>7</v>
      </c>
      <c r="G310" s="182">
        <v>2</v>
      </c>
      <c r="H310" s="295">
        <f t="shared" si="103"/>
        <v>22</v>
      </c>
      <c r="I310" s="295"/>
    </row>
    <row r="311" spans="1:14" ht="14.65" customHeight="1" x14ac:dyDescent="0.2">
      <c r="D311" s="180" t="s">
        <v>406</v>
      </c>
      <c r="E311" s="183">
        <f>SUM(E307:E310)</f>
        <v>1108</v>
      </c>
      <c r="F311" s="183">
        <f>SUM(F307:F310)</f>
        <v>211</v>
      </c>
      <c r="G311" s="183">
        <f>SUM(G307:G310)</f>
        <v>178</v>
      </c>
      <c r="H311" s="296">
        <f>H307+H308+H309+H310</f>
        <v>1497</v>
      </c>
      <c r="I311" s="296">
        <f>F311+G311+H311</f>
        <v>1886</v>
      </c>
    </row>
    <row r="313" spans="1:14" x14ac:dyDescent="0.2">
      <c r="A313" s="267" t="s">
        <v>425</v>
      </c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</row>
    <row r="314" spans="1:14" x14ac:dyDescent="0.2">
      <c r="A314" s="267" t="s">
        <v>426</v>
      </c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</row>
    <row r="315" spans="1:14" ht="25.35" customHeight="1" x14ac:dyDescent="0.2">
      <c r="A315" s="2"/>
      <c r="B315" s="2"/>
      <c r="C315" s="2"/>
      <c r="D315" s="297" t="s">
        <v>427</v>
      </c>
      <c r="E315" s="297" t="s">
        <v>428</v>
      </c>
      <c r="F315" s="297"/>
      <c r="G315" s="297"/>
      <c r="H315" s="297"/>
      <c r="I315" s="297"/>
      <c r="J315" s="297"/>
      <c r="K315" s="297"/>
      <c r="L315" s="297"/>
      <c r="M315" s="297"/>
    </row>
    <row r="316" spans="1:14" ht="14.65" customHeight="1" x14ac:dyDescent="0.2">
      <c r="A316" s="2"/>
      <c r="B316" s="2"/>
      <c r="C316" s="2"/>
      <c r="D316" s="298" t="s">
        <v>409</v>
      </c>
      <c r="E316" s="299" t="s">
        <v>429</v>
      </c>
      <c r="F316" s="299"/>
      <c r="G316" s="299"/>
      <c r="H316" s="300" t="s">
        <v>430</v>
      </c>
      <c r="I316" s="300"/>
      <c r="J316" s="300"/>
      <c r="K316" s="301" t="s">
        <v>431</v>
      </c>
      <c r="L316" s="301"/>
      <c r="M316" s="301"/>
    </row>
    <row r="317" spans="1:14" ht="18" x14ac:dyDescent="0.2">
      <c r="A317" s="2"/>
      <c r="B317" s="2"/>
      <c r="C317" s="2"/>
      <c r="D317" s="298"/>
      <c r="E317" s="184" t="s">
        <v>432</v>
      </c>
      <c r="F317" s="184" t="s">
        <v>433</v>
      </c>
      <c r="G317" s="184" t="s">
        <v>406</v>
      </c>
      <c r="H317" s="185" t="s">
        <v>434</v>
      </c>
      <c r="I317" s="185" t="s">
        <v>433</v>
      </c>
      <c r="J317" s="185" t="s">
        <v>406</v>
      </c>
      <c r="K317" s="186" t="s">
        <v>432</v>
      </c>
      <c r="L317" s="186" t="s">
        <v>433</v>
      </c>
      <c r="M317" s="187" t="s">
        <v>406</v>
      </c>
    </row>
    <row r="318" spans="1:14" x14ac:dyDescent="0.2">
      <c r="A318" s="2"/>
      <c r="B318" s="2"/>
      <c r="C318" s="2"/>
      <c r="D318" s="188" t="s">
        <v>13</v>
      </c>
      <c r="E318" s="189">
        <f t="shared" ref="E318:E320" si="104">K318-H318</f>
        <v>358</v>
      </c>
      <c r="F318" s="189">
        <v>267</v>
      </c>
      <c r="G318" s="189">
        <f t="shared" ref="G318:G320" si="105">SUM(E318:F318)</f>
        <v>625</v>
      </c>
      <c r="H318" s="190">
        <v>21</v>
      </c>
      <c r="I318" s="190">
        <v>39</v>
      </c>
      <c r="J318" s="190">
        <f t="shared" ref="J318:J319" si="106">SUM(H318:I318)</f>
        <v>60</v>
      </c>
      <c r="K318" s="191">
        <f t="shared" ref="K318:K319" si="107">M318-L318</f>
        <v>379</v>
      </c>
      <c r="L318" s="191">
        <f t="shared" ref="L318:L319" si="108">F318+I318</f>
        <v>306</v>
      </c>
      <c r="M318" s="192">
        <f t="shared" ref="M318:M319" si="109">H307+H309</f>
        <v>685</v>
      </c>
    </row>
    <row r="319" spans="1:14" x14ac:dyDescent="0.2">
      <c r="A319" s="2"/>
      <c r="B319" s="2"/>
      <c r="C319" s="2"/>
      <c r="D319" s="188" t="s">
        <v>435</v>
      </c>
      <c r="E319" s="189">
        <f t="shared" si="104"/>
        <v>376</v>
      </c>
      <c r="F319" s="189">
        <v>318</v>
      </c>
      <c r="G319" s="189">
        <f t="shared" si="105"/>
        <v>694</v>
      </c>
      <c r="H319" s="190">
        <v>29</v>
      </c>
      <c r="I319" s="190">
        <v>89</v>
      </c>
      <c r="J319" s="190">
        <f t="shared" si="106"/>
        <v>118</v>
      </c>
      <c r="K319" s="191">
        <f t="shared" si="107"/>
        <v>405</v>
      </c>
      <c r="L319" s="191">
        <f t="shared" si="108"/>
        <v>407</v>
      </c>
      <c r="M319" s="192">
        <f t="shared" si="109"/>
        <v>812</v>
      </c>
    </row>
    <row r="320" spans="1:14" x14ac:dyDescent="0.2">
      <c r="A320" s="2"/>
      <c r="B320" s="2"/>
      <c r="C320" s="2"/>
      <c r="D320" s="193" t="s">
        <v>436</v>
      </c>
      <c r="E320" s="194">
        <f t="shared" si="104"/>
        <v>734</v>
      </c>
      <c r="F320" s="194">
        <f>SUM(F318:F319)</f>
        <v>585</v>
      </c>
      <c r="G320" s="194">
        <f t="shared" si="105"/>
        <v>1319</v>
      </c>
      <c r="H320" s="195">
        <f t="shared" ref="H320:M320" si="110">SUM(H318:H319)</f>
        <v>50</v>
      </c>
      <c r="I320" s="195">
        <f t="shared" si="110"/>
        <v>128</v>
      </c>
      <c r="J320" s="195">
        <f t="shared" si="110"/>
        <v>178</v>
      </c>
      <c r="K320" s="196">
        <f t="shared" si="110"/>
        <v>784</v>
      </c>
      <c r="L320" s="196">
        <f t="shared" si="110"/>
        <v>713</v>
      </c>
      <c r="M320" s="197">
        <f t="shared" si="110"/>
        <v>1497</v>
      </c>
    </row>
    <row r="321" spans="1:64" x14ac:dyDescent="0.2">
      <c r="A321" s="2"/>
      <c r="B321" s="2"/>
      <c r="C321" s="2"/>
      <c r="D321" s="172" t="s">
        <v>416</v>
      </c>
    </row>
    <row r="322" spans="1:64" ht="14.65" customHeight="1" x14ac:dyDescent="0.2">
      <c r="A322" s="2"/>
      <c r="B322" s="2"/>
      <c r="C322" s="2"/>
      <c r="D322" s="289" t="s">
        <v>437</v>
      </c>
      <c r="E322" s="289"/>
      <c r="F322" s="289"/>
      <c r="G322" s="289"/>
      <c r="H322" s="289"/>
      <c r="I322" s="289"/>
      <c r="J322" s="289"/>
      <c r="K322" s="289"/>
      <c r="L322" s="289"/>
      <c r="M322" s="289"/>
    </row>
    <row r="323" spans="1:64" ht="25.7" customHeight="1" x14ac:dyDescent="0.2">
      <c r="A323"/>
      <c r="B323"/>
      <c r="C323" s="2"/>
      <c r="D323" s="302" t="s">
        <v>427</v>
      </c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  <c r="AA323" s="30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:64" ht="58.5" customHeight="1" x14ac:dyDescent="0.2">
      <c r="A324"/>
      <c r="B324"/>
      <c r="C324" s="2"/>
      <c r="D324" s="198" t="s">
        <v>409</v>
      </c>
      <c r="E324" s="199">
        <v>44106</v>
      </c>
      <c r="F324" s="199">
        <v>44107</v>
      </c>
      <c r="G324" s="199">
        <v>44108</v>
      </c>
      <c r="H324" s="199">
        <v>44109</v>
      </c>
      <c r="I324" s="199">
        <v>44110</v>
      </c>
      <c r="J324" s="199">
        <v>44111</v>
      </c>
      <c r="K324" s="199">
        <v>44112</v>
      </c>
      <c r="L324" s="199">
        <v>44113</v>
      </c>
      <c r="M324" s="199">
        <v>44114</v>
      </c>
      <c r="N324" s="199">
        <v>44115</v>
      </c>
      <c r="O324" s="199">
        <v>44116</v>
      </c>
      <c r="P324" s="199">
        <v>44117</v>
      </c>
      <c r="Q324" s="199">
        <v>44118</v>
      </c>
      <c r="R324" s="199">
        <v>44119</v>
      </c>
      <c r="S324" s="199">
        <v>44120</v>
      </c>
      <c r="T324" s="199">
        <v>44121</v>
      </c>
      <c r="U324" s="199">
        <v>44122</v>
      </c>
      <c r="V324" s="199">
        <v>44123</v>
      </c>
      <c r="W324" s="199">
        <v>44124</v>
      </c>
      <c r="X324" s="199">
        <v>44125</v>
      </c>
      <c r="Y324" s="199">
        <v>44126</v>
      </c>
      <c r="Z324" s="199">
        <v>44127</v>
      </c>
      <c r="AA324" s="199">
        <v>44128</v>
      </c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22.7" customHeight="1" x14ac:dyDescent="0.2">
      <c r="A325"/>
      <c r="B325"/>
      <c r="C325" s="2"/>
      <c r="D325" s="200" t="s">
        <v>13</v>
      </c>
      <c r="E325" s="201">
        <v>851</v>
      </c>
      <c r="F325" s="201">
        <v>815</v>
      </c>
      <c r="G325" s="201">
        <v>794</v>
      </c>
      <c r="H325" s="201">
        <v>795</v>
      </c>
      <c r="I325" s="201">
        <v>783</v>
      </c>
      <c r="J325" s="201">
        <v>820</v>
      </c>
      <c r="K325" s="201">
        <v>788</v>
      </c>
      <c r="L325" s="201">
        <v>774</v>
      </c>
      <c r="M325" s="201">
        <v>783</v>
      </c>
      <c r="N325" s="201">
        <v>763</v>
      </c>
      <c r="O325" s="201">
        <v>751</v>
      </c>
      <c r="P325" s="201">
        <v>768</v>
      </c>
      <c r="Q325" s="201">
        <v>721</v>
      </c>
      <c r="R325" s="201">
        <v>710</v>
      </c>
      <c r="S325" s="201">
        <v>716</v>
      </c>
      <c r="T325" s="201">
        <v>710</v>
      </c>
      <c r="U325" s="201">
        <v>694</v>
      </c>
      <c r="V325" s="201">
        <v>704</v>
      </c>
      <c r="W325" s="201">
        <v>705</v>
      </c>
      <c r="X325" s="201">
        <v>711</v>
      </c>
      <c r="Y325" s="201">
        <v>677</v>
      </c>
      <c r="Z325" s="201">
        <v>679</v>
      </c>
      <c r="AA325" s="201">
        <v>685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22.7" customHeight="1" x14ac:dyDescent="0.2">
      <c r="A326"/>
      <c r="B326"/>
      <c r="C326" s="2"/>
      <c r="D326" s="202" t="s">
        <v>435</v>
      </c>
      <c r="E326" s="203">
        <v>969</v>
      </c>
      <c r="F326" s="203">
        <v>967</v>
      </c>
      <c r="G326" s="203">
        <v>961</v>
      </c>
      <c r="H326" s="203">
        <v>926</v>
      </c>
      <c r="I326" s="203">
        <v>986</v>
      </c>
      <c r="J326" s="203">
        <v>998</v>
      </c>
      <c r="K326" s="203">
        <v>967</v>
      </c>
      <c r="L326" s="203">
        <v>982</v>
      </c>
      <c r="M326" s="203">
        <v>934</v>
      </c>
      <c r="N326" s="203">
        <v>918</v>
      </c>
      <c r="O326" s="203">
        <v>933</v>
      </c>
      <c r="P326" s="203">
        <v>927</v>
      </c>
      <c r="Q326" s="203">
        <v>951</v>
      </c>
      <c r="R326" s="203">
        <v>947</v>
      </c>
      <c r="S326" s="203">
        <v>915</v>
      </c>
      <c r="T326" s="203">
        <v>905</v>
      </c>
      <c r="U326" s="203">
        <v>886</v>
      </c>
      <c r="V326" s="203">
        <v>833</v>
      </c>
      <c r="W326" s="203">
        <v>881</v>
      </c>
      <c r="X326" s="203">
        <v>852</v>
      </c>
      <c r="Y326" s="203">
        <v>849</v>
      </c>
      <c r="Z326" s="203">
        <v>823</v>
      </c>
      <c r="AA326" s="203">
        <v>812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22.7" customHeight="1" x14ac:dyDescent="0.2">
      <c r="A327"/>
      <c r="B327"/>
      <c r="C327" s="2"/>
      <c r="D327" s="204" t="s">
        <v>438</v>
      </c>
      <c r="E327" s="205">
        <f t="shared" ref="E327:AA327" si="111">SUM(E325:E326)</f>
        <v>1820</v>
      </c>
      <c r="F327" s="205">
        <f t="shared" si="111"/>
        <v>1782</v>
      </c>
      <c r="G327" s="205">
        <f t="shared" si="111"/>
        <v>1755</v>
      </c>
      <c r="H327" s="205">
        <f t="shared" si="111"/>
        <v>1721</v>
      </c>
      <c r="I327" s="205">
        <f t="shared" si="111"/>
        <v>1769</v>
      </c>
      <c r="J327" s="205">
        <f t="shared" si="111"/>
        <v>1818</v>
      </c>
      <c r="K327" s="205">
        <f t="shared" si="111"/>
        <v>1755</v>
      </c>
      <c r="L327" s="205">
        <f t="shared" si="111"/>
        <v>1756</v>
      </c>
      <c r="M327" s="205">
        <f t="shared" si="111"/>
        <v>1717</v>
      </c>
      <c r="N327" s="205">
        <f t="shared" si="111"/>
        <v>1681</v>
      </c>
      <c r="O327" s="205">
        <f t="shared" si="111"/>
        <v>1684</v>
      </c>
      <c r="P327" s="205">
        <f t="shared" si="111"/>
        <v>1695</v>
      </c>
      <c r="Q327" s="205">
        <f t="shared" si="111"/>
        <v>1672</v>
      </c>
      <c r="R327" s="205">
        <f t="shared" si="111"/>
        <v>1657</v>
      </c>
      <c r="S327" s="205">
        <f t="shared" si="111"/>
        <v>1631</v>
      </c>
      <c r="T327" s="205">
        <f t="shared" si="111"/>
        <v>1615</v>
      </c>
      <c r="U327" s="205">
        <f t="shared" si="111"/>
        <v>1580</v>
      </c>
      <c r="V327" s="205">
        <f t="shared" si="111"/>
        <v>1537</v>
      </c>
      <c r="W327" s="205">
        <f t="shared" si="111"/>
        <v>1586</v>
      </c>
      <c r="X327" s="205">
        <f t="shared" si="111"/>
        <v>1563</v>
      </c>
      <c r="Y327" s="205">
        <f t="shared" si="111"/>
        <v>1526</v>
      </c>
      <c r="Z327" s="205">
        <f t="shared" si="111"/>
        <v>1502</v>
      </c>
      <c r="AA327" s="205">
        <f t="shared" si="111"/>
        <v>1497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9" spans="1:64" ht="28.35" customHeight="1" x14ac:dyDescent="0.2">
      <c r="C329" s="303" t="s">
        <v>439</v>
      </c>
      <c r="D329" s="303"/>
      <c r="E329" s="303"/>
      <c r="F329" s="303"/>
      <c r="G329" s="303"/>
      <c r="H329" s="304" t="s">
        <v>440</v>
      </c>
      <c r="I329" s="304"/>
      <c r="J329" s="304"/>
      <c r="K329" s="304"/>
      <c r="L329" s="305" t="s">
        <v>441</v>
      </c>
      <c r="M329" s="305"/>
      <c r="N329" s="305"/>
      <c r="O329" s="305"/>
      <c r="P329" s="306" t="s">
        <v>442</v>
      </c>
      <c r="Q329" s="306"/>
      <c r="R329" s="306"/>
      <c r="S329" s="306"/>
      <c r="T329" s="307" t="s">
        <v>431</v>
      </c>
      <c r="U329" s="307"/>
      <c r="V329" s="307"/>
      <c r="W329" s="307"/>
    </row>
    <row r="330" spans="1:64" x14ac:dyDescent="0.2">
      <c r="C330" s="303"/>
      <c r="D330" s="303"/>
      <c r="E330" s="303"/>
      <c r="F330" s="303"/>
      <c r="G330" s="303"/>
      <c r="H330" s="308" t="s">
        <v>443</v>
      </c>
      <c r="I330" s="308"/>
      <c r="J330" s="309" t="s">
        <v>444</v>
      </c>
      <c r="K330" s="309"/>
      <c r="L330" s="310" t="s">
        <v>443</v>
      </c>
      <c r="M330" s="310"/>
      <c r="N330" s="311" t="s">
        <v>444</v>
      </c>
      <c r="O330" s="311"/>
      <c r="P330" s="312" t="s">
        <v>443</v>
      </c>
      <c r="Q330" s="312"/>
      <c r="R330" s="313" t="s">
        <v>444</v>
      </c>
      <c r="S330" s="313"/>
      <c r="T330" s="314" t="s">
        <v>443</v>
      </c>
      <c r="U330" s="314"/>
      <c r="V330" s="315" t="s">
        <v>444</v>
      </c>
      <c r="W330" s="315"/>
    </row>
    <row r="331" spans="1:64" ht="14.65" customHeight="1" x14ac:dyDescent="0.2">
      <c r="C331" s="314" t="s">
        <v>445</v>
      </c>
      <c r="D331" s="316" t="s">
        <v>446</v>
      </c>
      <c r="E331" s="317" t="s">
        <v>447</v>
      </c>
      <c r="F331" s="317"/>
      <c r="G331" s="317"/>
      <c r="H331" s="318">
        <v>3059</v>
      </c>
      <c r="I331" s="318"/>
      <c r="J331" s="319">
        <f>H331/H337</f>
        <v>0.1739748620826935</v>
      </c>
      <c r="K331" s="319"/>
      <c r="L331" s="320">
        <v>880</v>
      </c>
      <c r="M331" s="320"/>
      <c r="N331" s="321">
        <f>L331/L337</f>
        <v>0.14596118759329904</v>
      </c>
      <c r="O331" s="321"/>
      <c r="P331" s="322">
        <v>29</v>
      </c>
      <c r="Q331" s="322"/>
      <c r="R331" s="323">
        <f>P331/P337</f>
        <v>0.26363636363636361</v>
      </c>
      <c r="S331" s="323"/>
      <c r="T331" s="324">
        <f t="shared" ref="T331:T334" si="112">H331+L331+P331</f>
        <v>3968</v>
      </c>
      <c r="U331" s="324"/>
      <c r="V331" s="325">
        <f>T331/T337</f>
        <v>0.16727793937860966</v>
      </c>
      <c r="W331" s="325"/>
    </row>
    <row r="332" spans="1:64" x14ac:dyDescent="0.2">
      <c r="C332" s="314"/>
      <c r="D332" s="316"/>
      <c r="E332" s="317" t="s">
        <v>448</v>
      </c>
      <c r="F332" s="317"/>
      <c r="G332" s="317"/>
      <c r="H332" s="318">
        <v>685</v>
      </c>
      <c r="I332" s="318"/>
      <c r="J332" s="319">
        <f>H332/H337</f>
        <v>3.8958084513450494E-2</v>
      </c>
      <c r="K332" s="319"/>
      <c r="L332" s="320">
        <v>476</v>
      </c>
      <c r="M332" s="320"/>
      <c r="N332" s="321">
        <f>L332/L337</f>
        <v>7.8951733289102669E-2</v>
      </c>
      <c r="O332" s="321"/>
      <c r="P332" s="322">
        <v>0</v>
      </c>
      <c r="Q332" s="322"/>
      <c r="R332" s="323">
        <f>P332/P337</f>
        <v>0</v>
      </c>
      <c r="S332" s="323"/>
      <c r="T332" s="324">
        <f t="shared" si="112"/>
        <v>1161</v>
      </c>
      <c r="U332" s="324"/>
      <c r="V332" s="325">
        <f>T332/T337</f>
        <v>4.8943973694195016E-2</v>
      </c>
      <c r="W332" s="325"/>
    </row>
    <row r="333" spans="1:64" ht="14.65" customHeight="1" x14ac:dyDescent="0.2">
      <c r="C333" s="314"/>
      <c r="D333" s="316"/>
      <c r="E333" s="317" t="s">
        <v>449</v>
      </c>
      <c r="F333" s="317"/>
      <c r="G333" s="317"/>
      <c r="H333" s="318">
        <v>2</v>
      </c>
      <c r="I333" s="318"/>
      <c r="J333" s="319">
        <f>H333/H337</f>
        <v>1.1374623215605983E-4</v>
      </c>
      <c r="K333" s="319"/>
      <c r="L333" s="320">
        <v>9</v>
      </c>
      <c r="M333" s="320"/>
      <c r="N333" s="321">
        <f>L333/L337</f>
        <v>1.4927848731132857E-3</v>
      </c>
      <c r="O333" s="321"/>
      <c r="P333" s="322">
        <v>0</v>
      </c>
      <c r="Q333" s="322"/>
      <c r="R333" s="323">
        <f>P333/P337</f>
        <v>0</v>
      </c>
      <c r="S333" s="323"/>
      <c r="T333" s="324">
        <f t="shared" si="112"/>
        <v>11</v>
      </c>
      <c r="U333" s="324"/>
      <c r="V333" s="325">
        <f>T333/T337</f>
        <v>4.637241263015893E-4</v>
      </c>
      <c r="W333" s="325"/>
    </row>
    <row r="334" spans="1:64" ht="14.65" customHeight="1" x14ac:dyDescent="0.2">
      <c r="C334" s="314"/>
      <c r="D334" s="316"/>
      <c r="E334" s="317" t="s">
        <v>450</v>
      </c>
      <c r="F334" s="317"/>
      <c r="G334" s="317"/>
      <c r="H334" s="318">
        <v>0</v>
      </c>
      <c r="I334" s="318"/>
      <c r="J334" s="319">
        <f>H334/H337</f>
        <v>0</v>
      </c>
      <c r="K334" s="319"/>
      <c r="L334" s="320">
        <v>3</v>
      </c>
      <c r="M334" s="320"/>
      <c r="N334" s="321">
        <f>L334/L337</f>
        <v>4.9759495770442864E-4</v>
      </c>
      <c r="O334" s="321"/>
      <c r="P334" s="322">
        <v>0</v>
      </c>
      <c r="Q334" s="322"/>
      <c r="R334" s="323">
        <f>P334/P337</f>
        <v>0</v>
      </c>
      <c r="S334" s="323"/>
      <c r="T334" s="324">
        <f t="shared" si="112"/>
        <v>3</v>
      </c>
      <c r="U334" s="324"/>
      <c r="V334" s="325">
        <f>T334/T337</f>
        <v>1.264702162640698E-4</v>
      </c>
      <c r="W334" s="325"/>
    </row>
    <row r="335" spans="1:64" ht="14.65" customHeight="1" x14ac:dyDescent="0.2">
      <c r="C335" s="314"/>
      <c r="D335" s="316"/>
      <c r="E335" s="326" t="s">
        <v>406</v>
      </c>
      <c r="F335" s="326"/>
      <c r="G335" s="326"/>
      <c r="H335" s="318">
        <f>SUM(H331:H334)</f>
        <v>3746</v>
      </c>
      <c r="I335" s="318">
        <f>SUM(H335:H335)</f>
        <v>3746</v>
      </c>
      <c r="J335" s="319">
        <f>H335/H337</f>
        <v>0.21304669282830005</v>
      </c>
      <c r="K335" s="319"/>
      <c r="L335" s="320">
        <f>L331+L332+L333+L334</f>
        <v>1368</v>
      </c>
      <c r="M335" s="320">
        <f>SUM(L335:L335)</f>
        <v>1368</v>
      </c>
      <c r="N335" s="321">
        <f>L335/L337</f>
        <v>0.22690330071321943</v>
      </c>
      <c r="O335" s="321"/>
      <c r="P335" s="322">
        <v>30</v>
      </c>
      <c r="Q335" s="322"/>
      <c r="R335" s="323">
        <f>P335/P337</f>
        <v>0.27272727272727271</v>
      </c>
      <c r="S335" s="323"/>
      <c r="T335" s="324">
        <f>SUM(T331:T334)</f>
        <v>5143</v>
      </c>
      <c r="U335" s="324"/>
      <c r="V335" s="325">
        <f>T335/T337</f>
        <v>0.21681210741537035</v>
      </c>
      <c r="W335" s="325"/>
    </row>
    <row r="336" spans="1:64" ht="14.65" customHeight="1" x14ac:dyDescent="0.2">
      <c r="A336"/>
      <c r="C336" s="314"/>
      <c r="D336" s="316" t="s">
        <v>451</v>
      </c>
      <c r="E336" s="316"/>
      <c r="F336" s="316"/>
      <c r="G336" s="316"/>
      <c r="H336" s="318">
        <v>13837</v>
      </c>
      <c r="I336" s="318"/>
      <c r="J336" s="319">
        <f>H336/H337</f>
        <v>0.78695330717169998</v>
      </c>
      <c r="K336" s="319"/>
      <c r="L336" s="320">
        <v>4661</v>
      </c>
      <c r="M336" s="320"/>
      <c r="N336" s="321">
        <f>L336/L337</f>
        <v>0.7730966992867806</v>
      </c>
      <c r="O336" s="321"/>
      <c r="P336" s="322">
        <v>80</v>
      </c>
      <c r="Q336" s="322"/>
      <c r="R336" s="323">
        <f>P336/P337</f>
        <v>0.72727272727272729</v>
      </c>
      <c r="S336" s="323"/>
      <c r="T336" s="324">
        <f>H336+L336+P336</f>
        <v>18578</v>
      </c>
      <c r="U336" s="324"/>
      <c r="V336" s="325">
        <f>T336/T337</f>
        <v>0.78318789258462962</v>
      </c>
      <c r="W336" s="325"/>
    </row>
    <row r="337" spans="1:64" ht="15.75" customHeight="1" x14ac:dyDescent="0.2">
      <c r="A337"/>
      <c r="C337" s="327" t="s">
        <v>452</v>
      </c>
      <c r="D337" s="327"/>
      <c r="E337" s="327"/>
      <c r="F337" s="327"/>
      <c r="G337" s="327"/>
      <c r="H337" s="328">
        <f>H335+H336</f>
        <v>17583</v>
      </c>
      <c r="I337" s="328"/>
      <c r="J337" s="293">
        <f>H337/H337</f>
        <v>1</v>
      </c>
      <c r="K337" s="293"/>
      <c r="L337" s="328">
        <f>L335+L336</f>
        <v>6029</v>
      </c>
      <c r="M337" s="328"/>
      <c r="N337" s="293">
        <f>L337/L337</f>
        <v>1</v>
      </c>
      <c r="O337" s="293"/>
      <c r="P337" s="328">
        <f>P335+P336</f>
        <v>110</v>
      </c>
      <c r="Q337" s="328"/>
      <c r="R337" s="293">
        <f>P337/P337</f>
        <v>1</v>
      </c>
      <c r="S337" s="293"/>
      <c r="T337" s="329">
        <f>T335+T336</f>
        <v>23721</v>
      </c>
      <c r="U337" s="329"/>
      <c r="V337" s="330">
        <f>T337/T337</f>
        <v>1</v>
      </c>
      <c r="W337" s="330"/>
    </row>
    <row r="338" spans="1:64" x14ac:dyDescent="0.2">
      <c r="A338"/>
      <c r="B338"/>
      <c r="C338" s="267" t="s">
        <v>453</v>
      </c>
      <c r="D338" s="267"/>
      <c r="E338" s="267"/>
      <c r="F338" s="267"/>
      <c r="G338" s="267"/>
      <c r="H338" s="267">
        <f>SUM(H331:H335)</f>
        <v>7492</v>
      </c>
      <c r="I338" s="267">
        <f>SUM(I331:I335)</f>
        <v>3746</v>
      </c>
      <c r="J338" s="267"/>
      <c r="K338" s="267"/>
      <c r="L338" s="267">
        <f>SUM(L331:L335)</f>
        <v>2736</v>
      </c>
      <c r="M338" s="267">
        <f>SUM(M331:M335)</f>
        <v>1368</v>
      </c>
      <c r="N338" s="267"/>
      <c r="O338" s="267"/>
      <c r="P338" s="267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40" spans="1:64" ht="54" customHeight="1" x14ac:dyDescent="0.2">
      <c r="A340"/>
      <c r="B340"/>
      <c r="C340"/>
      <c r="D340" s="331" t="s">
        <v>454</v>
      </c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:64" ht="67.7" customHeight="1" x14ac:dyDescent="0.2">
      <c r="A341"/>
      <c r="B341"/>
      <c r="C341"/>
      <c r="D341" s="206" t="s">
        <v>409</v>
      </c>
      <c r="E341" s="207">
        <v>44106</v>
      </c>
      <c r="F341" s="207">
        <v>44107</v>
      </c>
      <c r="G341" s="207">
        <v>44108</v>
      </c>
      <c r="H341" s="207">
        <v>44109</v>
      </c>
      <c r="I341" s="207">
        <v>44110</v>
      </c>
      <c r="J341" s="207">
        <v>44111</v>
      </c>
      <c r="K341" s="207">
        <v>44112</v>
      </c>
      <c r="L341" s="207">
        <v>44113</v>
      </c>
      <c r="M341" s="207">
        <v>44114</v>
      </c>
      <c r="N341" s="207">
        <v>44115</v>
      </c>
      <c r="O341" s="207">
        <v>44116</v>
      </c>
      <c r="P341" s="207">
        <v>44117</v>
      </c>
      <c r="Q341" s="207">
        <v>44118</v>
      </c>
      <c r="R341" s="207">
        <v>44119</v>
      </c>
      <c r="S341" s="207">
        <v>44120</v>
      </c>
      <c r="T341" s="207">
        <v>44121</v>
      </c>
      <c r="U341" s="207">
        <v>44122</v>
      </c>
      <c r="V341" s="207">
        <v>44123</v>
      </c>
      <c r="W341" s="207">
        <v>44124</v>
      </c>
      <c r="X341" s="207">
        <v>44125</v>
      </c>
      <c r="Y341" s="207">
        <v>44126</v>
      </c>
      <c r="Z341" s="207">
        <v>44127</v>
      </c>
      <c r="AA341" s="207">
        <v>44128</v>
      </c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15" x14ac:dyDescent="0.2">
      <c r="A342"/>
      <c r="B342"/>
      <c r="C342"/>
      <c r="D342" s="208" t="s">
        <v>455</v>
      </c>
      <c r="E342" s="209">
        <v>4555</v>
      </c>
      <c r="F342" s="209">
        <v>4586</v>
      </c>
      <c r="G342" s="209">
        <v>4605</v>
      </c>
      <c r="H342" s="209">
        <v>4629</v>
      </c>
      <c r="I342" s="209">
        <v>4652</v>
      </c>
      <c r="J342" s="209">
        <v>4807</v>
      </c>
      <c r="K342" s="209">
        <v>4835</v>
      </c>
      <c r="L342" s="209">
        <v>4851</v>
      </c>
      <c r="M342" s="209">
        <v>4860</v>
      </c>
      <c r="N342" s="209">
        <v>4890</v>
      </c>
      <c r="O342" s="209">
        <v>4913</v>
      </c>
      <c r="P342" s="209">
        <v>4932</v>
      </c>
      <c r="Q342" s="209">
        <v>4959</v>
      </c>
      <c r="R342" s="209">
        <v>4980</v>
      </c>
      <c r="S342" s="209">
        <v>5001</v>
      </c>
      <c r="T342" s="209">
        <v>5012</v>
      </c>
      <c r="U342" s="209">
        <v>5023</v>
      </c>
      <c r="V342" s="209">
        <v>5044</v>
      </c>
      <c r="W342" s="209">
        <v>5062</v>
      </c>
      <c r="X342" s="209">
        <v>5086</v>
      </c>
      <c r="Y342" s="209">
        <v>5109</v>
      </c>
      <c r="Z342" s="209">
        <v>5121</v>
      </c>
      <c r="AA342" s="209">
        <v>5143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5" x14ac:dyDescent="0.2">
      <c r="A343"/>
      <c r="B343"/>
      <c r="C343"/>
      <c r="D343" s="210" t="s">
        <v>456</v>
      </c>
      <c r="E343" s="211">
        <v>16314</v>
      </c>
      <c r="F343" s="211">
        <v>16409</v>
      </c>
      <c r="G343" s="211">
        <v>16488</v>
      </c>
      <c r="H343" s="211">
        <v>16554</v>
      </c>
      <c r="I343" s="211">
        <v>16624</v>
      </c>
      <c r="J343" s="211">
        <v>17401</v>
      </c>
      <c r="K343" s="211">
        <v>17615</v>
      </c>
      <c r="L343" s="211">
        <v>17586</v>
      </c>
      <c r="M343" s="211">
        <v>17652</v>
      </c>
      <c r="N343" s="211">
        <v>17726</v>
      </c>
      <c r="O343" s="211">
        <v>17773</v>
      </c>
      <c r="P343" s="211">
        <v>17820</v>
      </c>
      <c r="Q343" s="211">
        <v>17883</v>
      </c>
      <c r="R343" s="211">
        <v>17975</v>
      </c>
      <c r="S343" s="211">
        <v>18035</v>
      </c>
      <c r="T343" s="211">
        <v>18102</v>
      </c>
      <c r="U343" s="211">
        <v>18179</v>
      </c>
      <c r="V343" s="211">
        <v>18218</v>
      </c>
      <c r="W343" s="211">
        <v>18264</v>
      </c>
      <c r="X343" s="211">
        <v>18351</v>
      </c>
      <c r="Y343" s="211">
        <v>18426</v>
      </c>
      <c r="Z343" s="211">
        <v>18506</v>
      </c>
      <c r="AA343" s="211">
        <v>18578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5" x14ac:dyDescent="0.2">
      <c r="A344"/>
      <c r="B344"/>
      <c r="C344" s="2"/>
      <c r="D344" s="212" t="s">
        <v>457</v>
      </c>
      <c r="E344" s="213">
        <f t="shared" ref="E344:Y344" si="113">SUM(E342:E343)</f>
        <v>20869</v>
      </c>
      <c r="F344" s="213">
        <f t="shared" si="113"/>
        <v>20995</v>
      </c>
      <c r="G344" s="213">
        <f t="shared" si="113"/>
        <v>21093</v>
      </c>
      <c r="H344" s="213">
        <f t="shared" si="113"/>
        <v>21183</v>
      </c>
      <c r="I344" s="213">
        <f t="shared" si="113"/>
        <v>21276</v>
      </c>
      <c r="J344" s="213">
        <f t="shared" si="113"/>
        <v>22208</v>
      </c>
      <c r="K344" s="213">
        <f t="shared" si="113"/>
        <v>22450</v>
      </c>
      <c r="L344" s="213">
        <f t="shared" si="113"/>
        <v>22437</v>
      </c>
      <c r="M344" s="213">
        <f t="shared" si="113"/>
        <v>22512</v>
      </c>
      <c r="N344" s="213">
        <f t="shared" si="113"/>
        <v>22616</v>
      </c>
      <c r="O344" s="213">
        <f t="shared" si="113"/>
        <v>22686</v>
      </c>
      <c r="P344" s="213">
        <f t="shared" si="113"/>
        <v>22752</v>
      </c>
      <c r="Q344" s="213">
        <f t="shared" si="113"/>
        <v>22842</v>
      </c>
      <c r="R344" s="213">
        <f t="shared" si="113"/>
        <v>22955</v>
      </c>
      <c r="S344" s="213">
        <f t="shared" si="113"/>
        <v>23036</v>
      </c>
      <c r="T344" s="213">
        <f t="shared" si="113"/>
        <v>23114</v>
      </c>
      <c r="U344" s="213">
        <f t="shared" si="113"/>
        <v>23202</v>
      </c>
      <c r="V344" s="213">
        <f t="shared" si="113"/>
        <v>23262</v>
      </c>
      <c r="W344" s="213">
        <f t="shared" si="113"/>
        <v>23326</v>
      </c>
      <c r="X344" s="213">
        <f t="shared" si="113"/>
        <v>23437</v>
      </c>
      <c r="Y344" s="213">
        <f t="shared" si="113"/>
        <v>23535</v>
      </c>
      <c r="Z344" s="213">
        <f>Z342+Z343</f>
        <v>23627</v>
      </c>
      <c r="AA344" s="213">
        <f>AA342+AA343</f>
        <v>23721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x14ac:dyDescent="0.2">
      <c r="A345"/>
      <c r="B345"/>
      <c r="C345" s="2"/>
      <c r="D345" s="289" t="s">
        <v>458</v>
      </c>
      <c r="E345" s="289"/>
      <c r="F345" s="289"/>
      <c r="G345" s="289"/>
      <c r="H345" s="289"/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89"/>
      <c r="T345" s="289"/>
      <c r="U345" s="289"/>
      <c r="V345" s="289"/>
      <c r="W345" s="289"/>
      <c r="X345" s="289"/>
      <c r="Y345" s="289"/>
      <c r="Z345" s="289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x14ac:dyDescent="0.2">
      <c r="A346"/>
      <c r="B346"/>
      <c r="C346" s="2"/>
      <c r="D346" s="289" t="s">
        <v>459</v>
      </c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89"/>
      <c r="T346" s="289"/>
      <c r="U346" s="289"/>
      <c r="V346" s="289"/>
      <c r="W346" s="289"/>
      <c r="X346" s="289"/>
      <c r="Y346" s="289"/>
      <c r="Z346" s="289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4.65" customHeight="1" x14ac:dyDescent="0.2">
      <c r="B348"/>
      <c r="C348"/>
      <c r="D348" s="332" t="s">
        <v>460</v>
      </c>
      <c r="E348" s="332"/>
      <c r="F348" s="332"/>
      <c r="G348" s="332"/>
      <c r="H348" s="332"/>
      <c r="I348" s="332"/>
      <c r="J348" s="332"/>
      <c r="K348" s="332"/>
      <c r="L348" s="333" t="s">
        <v>461</v>
      </c>
      <c r="M348" s="333"/>
      <c r="N348" s="333"/>
      <c r="O348" s="333"/>
      <c r="P348" s="333"/>
      <c r="Q348" s="333"/>
      <c r="R348" s="333"/>
      <c r="S348" s="333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25.5" customHeight="1" x14ac:dyDescent="0.2">
      <c r="B349"/>
      <c r="C349"/>
      <c r="D349" s="332"/>
      <c r="E349" s="332"/>
      <c r="F349" s="332"/>
      <c r="G349" s="332"/>
      <c r="H349" s="332"/>
      <c r="I349" s="332"/>
      <c r="J349" s="332"/>
      <c r="K349" s="332"/>
      <c r="L349" s="334" t="s">
        <v>462</v>
      </c>
      <c r="M349" s="334"/>
      <c r="N349" s="334"/>
      <c r="O349" s="334"/>
      <c r="P349" s="335" t="s">
        <v>463</v>
      </c>
      <c r="Q349" s="335"/>
      <c r="R349" s="335"/>
      <c r="S349" s="335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14.65" customHeight="1" x14ac:dyDescent="0.2">
      <c r="D350" s="336" t="s">
        <v>408</v>
      </c>
      <c r="E350" s="336"/>
      <c r="F350" s="336"/>
      <c r="G350" s="336"/>
      <c r="H350" s="337" t="s">
        <v>409</v>
      </c>
      <c r="I350" s="337"/>
      <c r="J350" s="337"/>
      <c r="K350" s="337"/>
      <c r="L350" s="338" t="s">
        <v>464</v>
      </c>
      <c r="M350" s="338" t="s">
        <v>465</v>
      </c>
      <c r="N350" s="338" t="s">
        <v>412</v>
      </c>
      <c r="O350" s="338" t="s">
        <v>466</v>
      </c>
      <c r="P350" s="338" t="s">
        <v>464</v>
      </c>
      <c r="Q350" s="338" t="s">
        <v>465</v>
      </c>
      <c r="R350" s="338" t="s">
        <v>412</v>
      </c>
      <c r="S350" s="339" t="s">
        <v>466</v>
      </c>
    </row>
    <row r="351" spans="1:64" x14ac:dyDescent="0.2">
      <c r="D351" s="336"/>
      <c r="E351" s="336"/>
      <c r="F351" s="336"/>
      <c r="G351" s="336"/>
      <c r="H351" s="340" t="s">
        <v>467</v>
      </c>
      <c r="I351" s="340"/>
      <c r="J351" s="340"/>
      <c r="K351" s="340"/>
      <c r="L351" s="338"/>
      <c r="M351" s="338"/>
      <c r="N351" s="338"/>
      <c r="O351" s="338"/>
      <c r="P351" s="338"/>
      <c r="Q351" s="338"/>
      <c r="R351" s="338"/>
      <c r="S351" s="339"/>
    </row>
    <row r="352" spans="1:64" ht="17.100000000000001" customHeight="1" x14ac:dyDescent="0.2">
      <c r="D352" s="341" t="s">
        <v>402</v>
      </c>
      <c r="E352" s="341"/>
      <c r="F352" s="341"/>
      <c r="G352" s="341"/>
      <c r="H352" s="342" t="s">
        <v>456</v>
      </c>
      <c r="I352" s="342"/>
      <c r="J352" s="342"/>
      <c r="K352" s="342"/>
      <c r="L352" s="214">
        <v>10.58</v>
      </c>
      <c r="M352" s="215">
        <v>6.45</v>
      </c>
      <c r="N352" s="215">
        <v>3.62</v>
      </c>
      <c r="O352" s="216">
        <v>3.54</v>
      </c>
      <c r="P352" s="215">
        <v>7.12</v>
      </c>
      <c r="Q352" s="215">
        <v>6.04</v>
      </c>
      <c r="R352" s="215">
        <v>3.45</v>
      </c>
      <c r="S352" s="216">
        <v>1.75</v>
      </c>
    </row>
    <row r="353" spans="4:19" ht="17.100000000000001" customHeight="1" x14ac:dyDescent="0.2">
      <c r="D353" s="341"/>
      <c r="E353" s="341"/>
      <c r="F353" s="341"/>
      <c r="G353" s="341"/>
      <c r="H353" s="343" t="s">
        <v>468</v>
      </c>
      <c r="I353" s="343"/>
      <c r="J353" s="343"/>
      <c r="K353" s="343"/>
      <c r="L353" s="217">
        <v>11.16</v>
      </c>
      <c r="M353" s="218">
        <v>7.95</v>
      </c>
      <c r="N353" s="218">
        <v>20</v>
      </c>
      <c r="O353" s="219">
        <v>0</v>
      </c>
      <c r="P353" s="218">
        <v>12.75</v>
      </c>
      <c r="Q353" s="218">
        <v>8.5399999999999991</v>
      </c>
      <c r="R353" s="218">
        <v>20</v>
      </c>
      <c r="S353" s="219">
        <v>0</v>
      </c>
    </row>
    <row r="354" spans="4:19" ht="17.100000000000001" customHeight="1" x14ac:dyDescent="0.2">
      <c r="D354" s="344" t="s">
        <v>403</v>
      </c>
      <c r="E354" s="344"/>
      <c r="F354" s="344"/>
      <c r="G354" s="344"/>
      <c r="H354" s="345" t="s">
        <v>456</v>
      </c>
      <c r="I354" s="345"/>
      <c r="J354" s="345"/>
      <c r="K354" s="345"/>
      <c r="L354" s="220">
        <v>9.25</v>
      </c>
      <c r="M354" s="221">
        <v>6.08</v>
      </c>
      <c r="N354" s="221">
        <v>5.87</v>
      </c>
      <c r="O354" s="222">
        <v>4.75</v>
      </c>
      <c r="P354" s="221">
        <v>12.16</v>
      </c>
      <c r="Q354" s="221">
        <v>6.08</v>
      </c>
      <c r="R354" s="221">
        <v>5.04</v>
      </c>
      <c r="S354" s="222">
        <v>10.62</v>
      </c>
    </row>
    <row r="355" spans="4:19" ht="17.100000000000001" customHeight="1" x14ac:dyDescent="0.2">
      <c r="D355" s="344"/>
      <c r="E355" s="344"/>
      <c r="F355" s="344"/>
      <c r="G355" s="344"/>
      <c r="H355" s="345" t="s">
        <v>468</v>
      </c>
      <c r="I355" s="345"/>
      <c r="J355" s="345"/>
      <c r="K355" s="345"/>
      <c r="L355" s="220">
        <v>10.45</v>
      </c>
      <c r="M355" s="221">
        <v>8.1999999999999993</v>
      </c>
      <c r="N355" s="221">
        <v>0</v>
      </c>
      <c r="O355" s="222">
        <v>0</v>
      </c>
      <c r="P355" s="221">
        <v>12.95</v>
      </c>
      <c r="Q355" s="221">
        <v>8.1999999999999993</v>
      </c>
      <c r="R355" s="221">
        <v>0</v>
      </c>
      <c r="S355" s="222">
        <v>0</v>
      </c>
    </row>
    <row r="356" spans="4:19" ht="17.100000000000001" customHeight="1" x14ac:dyDescent="0.2">
      <c r="D356" s="346" t="s">
        <v>404</v>
      </c>
      <c r="E356" s="346"/>
      <c r="F356" s="346"/>
      <c r="G356" s="346"/>
      <c r="H356" s="347" t="s">
        <v>456</v>
      </c>
      <c r="I356" s="347"/>
      <c r="J356" s="347"/>
      <c r="K356" s="347"/>
      <c r="L356" s="223">
        <v>9.0399999999999991</v>
      </c>
      <c r="M356" s="224">
        <v>5.62</v>
      </c>
      <c r="N356" s="224">
        <v>2.7</v>
      </c>
      <c r="O356" s="225">
        <v>2.29</v>
      </c>
      <c r="P356" s="224">
        <v>11.37</v>
      </c>
      <c r="Q356" s="224">
        <v>6.62</v>
      </c>
      <c r="R356" s="224">
        <v>7.58</v>
      </c>
      <c r="S356" s="225">
        <v>5.79</v>
      </c>
    </row>
    <row r="357" spans="4:19" ht="17.100000000000001" customHeight="1" x14ac:dyDescent="0.2">
      <c r="D357" s="346"/>
      <c r="E357" s="346"/>
      <c r="F357" s="346"/>
      <c r="G357" s="346"/>
      <c r="H357" s="348" t="s">
        <v>468</v>
      </c>
      <c r="I357" s="348"/>
      <c r="J357" s="348"/>
      <c r="K357" s="348"/>
      <c r="L357" s="226">
        <v>9.8699999999999992</v>
      </c>
      <c r="M357" s="227">
        <v>3.87</v>
      </c>
      <c r="N357" s="227">
        <v>1.79</v>
      </c>
      <c r="O357" s="228">
        <v>0</v>
      </c>
      <c r="P357" s="227">
        <v>12.16</v>
      </c>
      <c r="Q357" s="227">
        <v>8.3699999999999992</v>
      </c>
      <c r="R357" s="227">
        <v>0</v>
      </c>
      <c r="S357" s="228">
        <v>0</v>
      </c>
    </row>
    <row r="358" spans="4:19" ht="17.100000000000001" customHeight="1" x14ac:dyDescent="0.2">
      <c r="D358" s="349" t="s">
        <v>405</v>
      </c>
      <c r="E358" s="349"/>
      <c r="F358" s="349"/>
      <c r="G358" s="349"/>
      <c r="H358" s="350" t="s">
        <v>456</v>
      </c>
      <c r="I358" s="350"/>
      <c r="J358" s="350"/>
      <c r="K358" s="350"/>
      <c r="L358" s="229">
        <v>7.58</v>
      </c>
      <c r="M358" s="230">
        <v>5.04</v>
      </c>
      <c r="N358" s="230">
        <v>3.45</v>
      </c>
      <c r="O358" s="231">
        <v>3.66</v>
      </c>
      <c r="P358" s="230">
        <v>9.6199999999999992</v>
      </c>
      <c r="Q358" s="230">
        <v>6.83</v>
      </c>
      <c r="R358" s="230">
        <v>7.62</v>
      </c>
      <c r="S358" s="231">
        <v>2.66</v>
      </c>
    </row>
    <row r="359" spans="4:19" ht="17.100000000000001" customHeight="1" x14ac:dyDescent="0.2">
      <c r="D359" s="349"/>
      <c r="E359" s="349"/>
      <c r="F359" s="349"/>
      <c r="G359" s="349"/>
      <c r="H359" s="351" t="s">
        <v>468</v>
      </c>
      <c r="I359" s="351"/>
      <c r="J359" s="351"/>
      <c r="K359" s="351"/>
      <c r="L359" s="232">
        <v>9.25</v>
      </c>
      <c r="M359" s="233">
        <v>4.87</v>
      </c>
      <c r="N359" s="233">
        <v>0</v>
      </c>
      <c r="O359" s="234">
        <v>0</v>
      </c>
      <c r="P359" s="233">
        <v>10.29</v>
      </c>
      <c r="Q359" s="233">
        <v>6.45</v>
      </c>
      <c r="R359" s="233">
        <v>0</v>
      </c>
      <c r="S359" s="234">
        <v>0</v>
      </c>
    </row>
    <row r="360" spans="4:19" ht="17.100000000000001" customHeight="1" x14ac:dyDescent="0.2">
      <c r="D360" s="352" t="s">
        <v>414</v>
      </c>
      <c r="E360" s="352"/>
      <c r="F360" s="352"/>
      <c r="G360" s="352"/>
      <c r="H360" s="353" t="s">
        <v>456</v>
      </c>
      <c r="I360" s="353"/>
      <c r="J360" s="353"/>
      <c r="K360" s="353"/>
      <c r="L360" s="235">
        <v>9.16</v>
      </c>
      <c r="M360" s="236">
        <v>5.91</v>
      </c>
      <c r="N360" s="236">
        <v>3.62</v>
      </c>
      <c r="O360" s="237">
        <v>3.16</v>
      </c>
      <c r="P360" s="236">
        <v>11.25</v>
      </c>
      <c r="Q360" s="236">
        <v>6.33</v>
      </c>
      <c r="R360" s="236">
        <v>3.45</v>
      </c>
      <c r="S360" s="237">
        <v>6.7</v>
      </c>
    </row>
    <row r="361" spans="4:19" ht="17.100000000000001" customHeight="1" x14ac:dyDescent="0.2">
      <c r="D361" s="352"/>
      <c r="E361" s="352"/>
      <c r="F361" s="352"/>
      <c r="G361" s="352"/>
      <c r="H361" s="354" t="s">
        <v>468</v>
      </c>
      <c r="I361" s="354"/>
      <c r="J361" s="354"/>
      <c r="K361" s="354"/>
      <c r="L361" s="238">
        <v>10.41</v>
      </c>
      <c r="M361" s="239">
        <v>6.54</v>
      </c>
      <c r="N361" s="239">
        <v>1.79</v>
      </c>
      <c r="O361" s="240">
        <v>0</v>
      </c>
      <c r="P361" s="239">
        <v>12.16</v>
      </c>
      <c r="Q361" s="239">
        <v>8.0399999999999991</v>
      </c>
      <c r="R361" s="239">
        <v>0</v>
      </c>
      <c r="S361" s="240">
        <v>0</v>
      </c>
    </row>
    <row r="362" spans="4:19" x14ac:dyDescent="0.2">
      <c r="D362" s="1" t="s">
        <v>469</v>
      </c>
    </row>
    <row r="363" spans="4:19" x14ac:dyDescent="0.2">
      <c r="D363" s="1" t="s">
        <v>470</v>
      </c>
    </row>
    <row r="364" spans="4:19" ht="25.5" customHeight="1" x14ac:dyDescent="0.2">
      <c r="E364" s="355" t="s">
        <v>471</v>
      </c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</row>
    <row r="365" spans="4:19" ht="26.25" customHeight="1" x14ac:dyDescent="0.2">
      <c r="E365" s="356" t="s">
        <v>472</v>
      </c>
      <c r="F365" s="356"/>
      <c r="G365" s="356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356"/>
    </row>
    <row r="366" spans="4:19" x14ac:dyDescent="0.2">
      <c r="E366" s="357" t="s">
        <v>473</v>
      </c>
      <c r="F366" s="357"/>
      <c r="G366" s="357"/>
      <c r="H366" s="357"/>
      <c r="I366" s="357"/>
      <c r="J366" s="357"/>
      <c r="K366" s="358" t="s">
        <v>443</v>
      </c>
      <c r="L366" s="358"/>
      <c r="M366" s="358"/>
      <c r="N366" s="358"/>
      <c r="O366" s="358"/>
      <c r="P366" s="359" t="s">
        <v>444</v>
      </c>
      <c r="Q366" s="359"/>
      <c r="R366" s="359"/>
      <c r="S366" s="359"/>
    </row>
    <row r="367" spans="4:19" x14ac:dyDescent="0.2">
      <c r="E367" s="360" t="s">
        <v>474</v>
      </c>
      <c r="F367" s="360"/>
      <c r="G367" s="360"/>
      <c r="H367" s="360"/>
      <c r="I367" s="360"/>
      <c r="J367" s="360"/>
      <c r="K367" s="361">
        <v>10421</v>
      </c>
      <c r="L367" s="361"/>
      <c r="M367" s="361"/>
      <c r="N367" s="361"/>
      <c r="O367" s="361"/>
      <c r="P367" s="362">
        <f>K367/K375</f>
        <v>0.59267474264914977</v>
      </c>
      <c r="Q367" s="362"/>
      <c r="R367" s="362"/>
      <c r="S367" s="362">
        <f t="shared" ref="S367:S375" si="114">SUM(P367:R367)</f>
        <v>0.59267474264914977</v>
      </c>
    </row>
    <row r="368" spans="4:19" ht="14.65" customHeight="1" x14ac:dyDescent="0.2">
      <c r="E368" s="360" t="s">
        <v>475</v>
      </c>
      <c r="F368" s="360"/>
      <c r="G368" s="360"/>
      <c r="H368" s="360"/>
      <c r="I368" s="360"/>
      <c r="J368" s="360"/>
      <c r="K368" s="361">
        <v>2165</v>
      </c>
      <c r="L368" s="361"/>
      <c r="M368" s="361"/>
      <c r="N368" s="361"/>
      <c r="O368" s="361"/>
      <c r="P368" s="362">
        <f>K368/K375</f>
        <v>0.12313029630893477</v>
      </c>
      <c r="Q368" s="362"/>
      <c r="R368" s="362"/>
      <c r="S368" s="362">
        <f t="shared" si="114"/>
        <v>0.12313029630893477</v>
      </c>
    </row>
    <row r="369" spans="3:19" ht="14.65" customHeight="1" x14ac:dyDescent="0.2">
      <c r="E369" s="360" t="s">
        <v>476</v>
      </c>
      <c r="F369" s="360"/>
      <c r="G369" s="360"/>
      <c r="H369" s="360"/>
      <c r="I369" s="360"/>
      <c r="J369" s="360"/>
      <c r="K369" s="361">
        <v>1232</v>
      </c>
      <c r="L369" s="361"/>
      <c r="M369" s="361"/>
      <c r="N369" s="361"/>
      <c r="O369" s="361"/>
      <c r="P369" s="362">
        <f>K369/K375</f>
        <v>7.0067679008132849E-2</v>
      </c>
      <c r="Q369" s="362"/>
      <c r="R369" s="362"/>
      <c r="S369" s="362">
        <f t="shared" si="114"/>
        <v>7.0067679008132849E-2</v>
      </c>
    </row>
    <row r="370" spans="3:19" x14ac:dyDescent="0.2">
      <c r="E370" s="360" t="s">
        <v>477</v>
      </c>
      <c r="F370" s="360"/>
      <c r="G370" s="360"/>
      <c r="H370" s="360"/>
      <c r="I370" s="360"/>
      <c r="J370" s="360"/>
      <c r="K370" s="361">
        <v>939</v>
      </c>
      <c r="L370" s="361"/>
      <c r="M370" s="361"/>
      <c r="N370" s="361"/>
      <c r="O370" s="361"/>
      <c r="P370" s="362">
        <f>K370/K375</f>
        <v>5.3403855997270093E-2</v>
      </c>
      <c r="Q370" s="362"/>
      <c r="R370" s="362"/>
      <c r="S370" s="362">
        <f t="shared" si="114"/>
        <v>5.3403855997270093E-2</v>
      </c>
    </row>
    <row r="371" spans="3:19" x14ac:dyDescent="0.2">
      <c r="E371" s="360" t="s">
        <v>478</v>
      </c>
      <c r="F371" s="360"/>
      <c r="G371" s="360"/>
      <c r="H371" s="360"/>
      <c r="I371" s="360"/>
      <c r="J371" s="360"/>
      <c r="K371" s="361">
        <v>790</v>
      </c>
      <c r="L371" s="361"/>
      <c r="M371" s="361"/>
      <c r="N371" s="361"/>
      <c r="O371" s="361"/>
      <c r="P371" s="362">
        <f>K371/K375</f>
        <v>4.4929761701643631E-2</v>
      </c>
      <c r="Q371" s="362"/>
      <c r="R371" s="362"/>
      <c r="S371" s="362">
        <f t="shared" si="114"/>
        <v>4.4929761701643631E-2</v>
      </c>
    </row>
    <row r="372" spans="3:19" x14ac:dyDescent="0.2">
      <c r="E372" s="360" t="s">
        <v>479</v>
      </c>
      <c r="F372" s="360"/>
      <c r="G372" s="360"/>
      <c r="H372" s="360"/>
      <c r="I372" s="360"/>
      <c r="J372" s="360"/>
      <c r="K372" s="361">
        <v>671</v>
      </c>
      <c r="L372" s="361"/>
      <c r="M372" s="361"/>
      <c r="N372" s="361"/>
      <c r="O372" s="361"/>
      <c r="P372" s="362">
        <f>K372/K375</f>
        <v>3.8161860888358073E-2</v>
      </c>
      <c r="Q372" s="362"/>
      <c r="R372" s="362"/>
      <c r="S372" s="362">
        <f t="shared" si="114"/>
        <v>3.8161860888358073E-2</v>
      </c>
    </row>
    <row r="373" spans="3:19" x14ac:dyDescent="0.2">
      <c r="E373" s="360" t="s">
        <v>480</v>
      </c>
      <c r="F373" s="360"/>
      <c r="G373" s="360"/>
      <c r="H373" s="360"/>
      <c r="I373" s="360"/>
      <c r="J373" s="360"/>
      <c r="K373" s="361">
        <f>439+207+120+90+88+91</f>
        <v>1035</v>
      </c>
      <c r="L373" s="361"/>
      <c r="M373" s="361"/>
      <c r="N373" s="361"/>
      <c r="O373" s="361"/>
      <c r="P373" s="362">
        <f>K373/K375</f>
        <v>5.8863675140760963E-2</v>
      </c>
      <c r="Q373" s="362"/>
      <c r="R373" s="362"/>
      <c r="S373" s="362">
        <f t="shared" si="114"/>
        <v>5.8863675140760963E-2</v>
      </c>
    </row>
    <row r="374" spans="3:19" x14ac:dyDescent="0.2">
      <c r="E374" s="360" t="s">
        <v>481</v>
      </c>
      <c r="F374" s="360"/>
      <c r="G374" s="360"/>
      <c r="H374" s="360"/>
      <c r="I374" s="360"/>
      <c r="J374" s="360"/>
      <c r="K374" s="361">
        <f>17583-17253</f>
        <v>330</v>
      </c>
      <c r="L374" s="361"/>
      <c r="M374" s="361"/>
      <c r="N374" s="361"/>
      <c r="O374" s="361"/>
      <c r="P374" s="362">
        <f>K374/K375</f>
        <v>1.8768128305749872E-2</v>
      </c>
      <c r="Q374" s="362"/>
      <c r="R374" s="362"/>
      <c r="S374" s="362">
        <f t="shared" si="114"/>
        <v>1.8768128305749872E-2</v>
      </c>
    </row>
    <row r="375" spans="3:19" x14ac:dyDescent="0.2">
      <c r="E375" s="363" t="s">
        <v>406</v>
      </c>
      <c r="F375" s="363"/>
      <c r="G375" s="363"/>
      <c r="H375" s="363"/>
      <c r="I375" s="363"/>
      <c r="J375" s="363"/>
      <c r="K375" s="364">
        <f>K367+K368+K369+K370+K371+K372+K373+K374</f>
        <v>17583</v>
      </c>
      <c r="L375" s="364"/>
      <c r="M375" s="364"/>
      <c r="N375" s="364"/>
      <c r="O375" s="364">
        <f>SUM(K375:N375)</f>
        <v>17583</v>
      </c>
      <c r="P375" s="365">
        <f>SUM(P367:P374)</f>
        <v>1</v>
      </c>
      <c r="Q375" s="365"/>
      <c r="R375" s="365"/>
      <c r="S375" s="365">
        <f t="shared" si="114"/>
        <v>1</v>
      </c>
    </row>
    <row r="376" spans="3:19" x14ac:dyDescent="0.2">
      <c r="E376" s="241" t="s">
        <v>482</v>
      </c>
      <c r="F376" s="241"/>
      <c r="G376" s="241"/>
      <c r="H376" s="242"/>
      <c r="I376" s="243"/>
      <c r="J376" s="243"/>
      <c r="K376" s="243"/>
      <c r="L376" s="243"/>
      <c r="M376" s="243"/>
      <c r="N376" s="243"/>
    </row>
    <row r="377" spans="3:19" x14ac:dyDescent="0.2">
      <c r="E377" s="241" t="s">
        <v>483</v>
      </c>
      <c r="F377" s="241"/>
      <c r="G377" s="241"/>
      <c r="H377" s="242"/>
      <c r="I377" s="243"/>
      <c r="J377" s="243"/>
      <c r="K377" s="243"/>
      <c r="L377" s="243"/>
      <c r="M377" s="243"/>
      <c r="N377" s="243"/>
    </row>
    <row r="378" spans="3:19" x14ac:dyDescent="0.2">
      <c r="C378"/>
      <c r="E378" s="244" t="s">
        <v>484</v>
      </c>
    </row>
  </sheetData>
  <sheetProtection selectLockedCells="1" selectUnlockedCells="1"/>
  <mergeCells count="275"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70:J370"/>
    <mergeCell ref="K370:O370"/>
    <mergeCell ref="P370:S370"/>
    <mergeCell ref="E371:J371"/>
    <mergeCell ref="K371:O371"/>
    <mergeCell ref="P371:S371"/>
    <mergeCell ref="E368:J368"/>
    <mergeCell ref="K368:O368"/>
    <mergeCell ref="P368:S368"/>
    <mergeCell ref="E369:J369"/>
    <mergeCell ref="K369:O369"/>
    <mergeCell ref="P369:S369"/>
    <mergeCell ref="E364:S364"/>
    <mergeCell ref="E365:S365"/>
    <mergeCell ref="E366:J366"/>
    <mergeCell ref="K366:O366"/>
    <mergeCell ref="P366:S366"/>
    <mergeCell ref="E367:J367"/>
    <mergeCell ref="K367:O367"/>
    <mergeCell ref="P367:S367"/>
    <mergeCell ref="D358:G359"/>
    <mergeCell ref="H358:K358"/>
    <mergeCell ref="H359:K359"/>
    <mergeCell ref="D360:G361"/>
    <mergeCell ref="H360:K360"/>
    <mergeCell ref="H361:K361"/>
    <mergeCell ref="D354:G355"/>
    <mergeCell ref="H354:K354"/>
    <mergeCell ref="H355:K355"/>
    <mergeCell ref="D356:G357"/>
    <mergeCell ref="H356:K356"/>
    <mergeCell ref="H357:K357"/>
    <mergeCell ref="P350:P351"/>
    <mergeCell ref="Q350:Q351"/>
    <mergeCell ref="R350:R351"/>
    <mergeCell ref="S350:S351"/>
    <mergeCell ref="H351:K351"/>
    <mergeCell ref="D352:G353"/>
    <mergeCell ref="H352:K352"/>
    <mergeCell ref="H353:K353"/>
    <mergeCell ref="D348:K349"/>
    <mergeCell ref="L348:S348"/>
    <mergeCell ref="L349:O349"/>
    <mergeCell ref="P349:S349"/>
    <mergeCell ref="D350:G351"/>
    <mergeCell ref="H350:K350"/>
    <mergeCell ref="L350:L351"/>
    <mergeCell ref="M350:M351"/>
    <mergeCell ref="N350:N351"/>
    <mergeCell ref="O350:O351"/>
    <mergeCell ref="T337:U337"/>
    <mergeCell ref="V337:W337"/>
    <mergeCell ref="C338:P338"/>
    <mergeCell ref="D340:AA340"/>
    <mergeCell ref="D345:Z345"/>
    <mergeCell ref="D346:Z346"/>
    <mergeCell ref="R336:S336"/>
    <mergeCell ref="T336:U336"/>
    <mergeCell ref="V336:W336"/>
    <mergeCell ref="C337:G337"/>
    <mergeCell ref="H337:I337"/>
    <mergeCell ref="J337:K337"/>
    <mergeCell ref="L337:M337"/>
    <mergeCell ref="N337:O337"/>
    <mergeCell ref="P337:Q337"/>
    <mergeCell ref="R337:S337"/>
    <mergeCell ref="D336:G336"/>
    <mergeCell ref="H336:I336"/>
    <mergeCell ref="J336:K336"/>
    <mergeCell ref="L336:M336"/>
    <mergeCell ref="N336:O336"/>
    <mergeCell ref="P336:Q336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R332:S332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E332:G332"/>
    <mergeCell ref="H332:I332"/>
    <mergeCell ref="J332:K332"/>
    <mergeCell ref="L332:M332"/>
    <mergeCell ref="N332:O332"/>
    <mergeCell ref="P332:Q332"/>
    <mergeCell ref="L331:M331"/>
    <mergeCell ref="N331:O331"/>
    <mergeCell ref="P331:Q331"/>
    <mergeCell ref="R331:S331"/>
    <mergeCell ref="T331:U331"/>
    <mergeCell ref="V331:W331"/>
    <mergeCell ref="N330:O330"/>
    <mergeCell ref="P330:Q330"/>
    <mergeCell ref="R330:S330"/>
    <mergeCell ref="T330:U330"/>
    <mergeCell ref="V330:W330"/>
    <mergeCell ref="C331:C336"/>
    <mergeCell ref="D331:D335"/>
    <mergeCell ref="E331:G331"/>
    <mergeCell ref="H331:I331"/>
    <mergeCell ref="J331:K331"/>
    <mergeCell ref="D322:M322"/>
    <mergeCell ref="D323:AA323"/>
    <mergeCell ref="C329:G330"/>
    <mergeCell ref="H329:K329"/>
    <mergeCell ref="L329:O329"/>
    <mergeCell ref="P329:S329"/>
    <mergeCell ref="T329:W329"/>
    <mergeCell ref="H330:I330"/>
    <mergeCell ref="J330:K330"/>
    <mergeCell ref="L330:M330"/>
    <mergeCell ref="A314:K314"/>
    <mergeCell ref="D315:M315"/>
    <mergeCell ref="D316:D317"/>
    <mergeCell ref="E316:G316"/>
    <mergeCell ref="H316:J316"/>
    <mergeCell ref="K316:M316"/>
    <mergeCell ref="H307:I307"/>
    <mergeCell ref="H308:I308"/>
    <mergeCell ref="H309:I309"/>
    <mergeCell ref="H310:I310"/>
    <mergeCell ref="H311:I311"/>
    <mergeCell ref="A313:N313"/>
    <mergeCell ref="M300:N300"/>
    <mergeCell ref="H301:I301"/>
    <mergeCell ref="H302:I302"/>
    <mergeCell ref="H303:I303"/>
    <mergeCell ref="H304:I304"/>
    <mergeCell ref="H306:I306"/>
    <mergeCell ref="C283:C286"/>
    <mergeCell ref="C287:C290"/>
    <mergeCell ref="C291:C294"/>
    <mergeCell ref="C295:D295"/>
    <mergeCell ref="H299:I299"/>
    <mergeCell ref="H300:I300"/>
    <mergeCell ref="A266:D266"/>
    <mergeCell ref="A267:D267"/>
    <mergeCell ref="A268:D268"/>
    <mergeCell ref="C270:AA273"/>
    <mergeCell ref="C275:C278"/>
    <mergeCell ref="C279:C282"/>
    <mergeCell ref="A260:D263"/>
    <mergeCell ref="E260:L261"/>
    <mergeCell ref="E262:H262"/>
    <mergeCell ref="I262:L262"/>
    <mergeCell ref="A264:D264"/>
    <mergeCell ref="A265:D265"/>
    <mergeCell ref="A253:D253"/>
    <mergeCell ref="A254:D254"/>
    <mergeCell ref="A255:D255"/>
    <mergeCell ref="A256:D256"/>
    <mergeCell ref="A257:N257"/>
    <mergeCell ref="A259:L259"/>
    <mergeCell ref="W249:X250"/>
    <mergeCell ref="E250:H250"/>
    <mergeCell ref="I250:L250"/>
    <mergeCell ref="M250:P250"/>
    <mergeCell ref="Q250:T250"/>
    <mergeCell ref="A252:D252"/>
    <mergeCell ref="A243:D243"/>
    <mergeCell ref="A244:D244"/>
    <mergeCell ref="A245:N245"/>
    <mergeCell ref="A247:X247"/>
    <mergeCell ref="A248:D251"/>
    <mergeCell ref="E248:T248"/>
    <mergeCell ref="U248:X248"/>
    <mergeCell ref="E249:L249"/>
    <mergeCell ref="M249:T249"/>
    <mergeCell ref="U249:V250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8"/>
  <sheetViews>
    <sheetView topLeftCell="A253" workbookViewId="0">
      <selection activeCell="AB312" sqref="AB312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44129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18</v>
      </c>
      <c r="G13" s="30">
        <f t="shared" ref="G13:G14" si="0">E13-F13</f>
        <v>2</v>
      </c>
      <c r="H13" s="31">
        <f t="shared" ref="H13:H14" si="1">F13/E13</f>
        <v>0.9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2</v>
      </c>
      <c r="G14" s="30">
        <f t="shared" si="0"/>
        <v>6</v>
      </c>
      <c r="H14" s="31">
        <f t="shared" si="1"/>
        <v>0.25</v>
      </c>
      <c r="I14" s="30">
        <v>10</v>
      </c>
      <c r="J14" s="29">
        <v>6</v>
      </c>
      <c r="K14" s="30">
        <f t="shared" si="2"/>
        <v>4</v>
      </c>
      <c r="L14" s="32">
        <f t="shared" si="3"/>
        <v>0.6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2</v>
      </c>
      <c r="G16" s="30">
        <f t="shared" ref="G16:G17" si="4">E16-F16</f>
        <v>3</v>
      </c>
      <c r="H16" s="31">
        <f t="shared" ref="H16:H17" si="5">F16/E16</f>
        <v>0.4</v>
      </c>
      <c r="I16" s="30">
        <v>5</v>
      </c>
      <c r="J16" s="29">
        <v>5</v>
      </c>
      <c r="K16" s="30">
        <f t="shared" ref="K16:K17" si="6">I16-J16</f>
        <v>0</v>
      </c>
      <c r="L16" s="32">
        <f t="shared" ref="L16:L17" si="7">J16/I16</f>
        <v>1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45</v>
      </c>
      <c r="G17" s="30">
        <f t="shared" si="4"/>
        <v>15</v>
      </c>
      <c r="H17" s="31">
        <f t="shared" si="5"/>
        <v>0.75</v>
      </c>
      <c r="I17" s="30">
        <v>70</v>
      </c>
      <c r="J17" s="29">
        <v>46</v>
      </c>
      <c r="K17" s="30">
        <f t="shared" si="6"/>
        <v>24</v>
      </c>
      <c r="L17" s="32">
        <f t="shared" si="7"/>
        <v>0.65714285714285714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50</v>
      </c>
      <c r="G19" s="30">
        <f>E19-F19</f>
        <v>1</v>
      </c>
      <c r="H19" s="31">
        <f>F19/E19</f>
        <v>0.98039215686274506</v>
      </c>
      <c r="I19" s="30">
        <v>73</v>
      </c>
      <c r="J19" s="29">
        <v>68</v>
      </c>
      <c r="K19" s="30">
        <f>I19-J19</f>
        <v>5</v>
      </c>
      <c r="L19" s="32">
        <f>J19/I19</f>
        <v>0.93150684931506844</v>
      </c>
      <c r="M19" s="40">
        <v>5</v>
      </c>
      <c r="N19" s="37">
        <v>2</v>
      </c>
      <c r="O19" s="35">
        <f t="shared" ref="O19:O20" si="8">M19-N19</f>
        <v>3</v>
      </c>
      <c r="P19" s="31">
        <f t="shared" ref="P19:P20" si="9">N19/M19</f>
        <v>0.4</v>
      </c>
      <c r="Q19" s="40"/>
      <c r="R19" s="29"/>
      <c r="S19" s="30"/>
      <c r="T19" s="32"/>
      <c r="U19" s="37"/>
      <c r="V19" s="37"/>
      <c r="W19" s="37"/>
      <c r="X19" s="38">
        <v>3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3</v>
      </c>
      <c r="O20" s="35">
        <f t="shared" si="8"/>
        <v>2</v>
      </c>
      <c r="P20" s="31">
        <f t="shared" si="9"/>
        <v>0.6</v>
      </c>
      <c r="Q20" s="40">
        <v>10</v>
      </c>
      <c r="R20" s="29">
        <v>8</v>
      </c>
      <c r="S20" s="30">
        <f>Q20-R20</f>
        <v>2</v>
      </c>
      <c r="T20" s="32">
        <f>R20/Q20</f>
        <v>0.8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1</v>
      </c>
      <c r="K22" s="30">
        <f>I22-J22</f>
        <v>7</v>
      </c>
      <c r="L22" s="32">
        <f>J22/I22</f>
        <v>0.125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32</v>
      </c>
      <c r="G24" s="30">
        <f t="shared" ref="G24:G25" si="10">E24-F24</f>
        <v>1</v>
      </c>
      <c r="H24" s="31">
        <f t="shared" ref="H24:H25" si="11">F24/E24</f>
        <v>0.96969696969696972</v>
      </c>
      <c r="I24" s="30">
        <v>48</v>
      </c>
      <c r="J24" s="29">
        <v>24</v>
      </c>
      <c r="K24" s="30">
        <f t="shared" ref="K24:K25" si="12">I24-J24</f>
        <v>24</v>
      </c>
      <c r="L24" s="32">
        <f t="shared" ref="L24:L25" si="13">J24/I24</f>
        <v>0.5</v>
      </c>
      <c r="M24" s="40">
        <v>6</v>
      </c>
      <c r="N24" s="37">
        <v>3</v>
      </c>
      <c r="O24" s="35">
        <f>M24-N24</f>
        <v>3</v>
      </c>
      <c r="P24" s="31">
        <f>N24/M24</f>
        <v>0.5</v>
      </c>
      <c r="Q24" s="40">
        <v>10</v>
      </c>
      <c r="R24" s="29">
        <v>8</v>
      </c>
      <c r="S24" s="30">
        <f>Q24-R24</f>
        <v>2</v>
      </c>
      <c r="T24" s="32">
        <f>R24/Q24</f>
        <v>0.8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29</v>
      </c>
      <c r="G25" s="30">
        <f t="shared" si="10"/>
        <v>23</v>
      </c>
      <c r="H25" s="31">
        <f t="shared" si="11"/>
        <v>0.55769230769230771</v>
      </c>
      <c r="I25" s="41">
        <v>90</v>
      </c>
      <c r="J25" s="42">
        <v>63</v>
      </c>
      <c r="K25" s="30">
        <f t="shared" si="12"/>
        <v>27</v>
      </c>
      <c r="L25" s="32">
        <f t="shared" si="13"/>
        <v>0.7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7</v>
      </c>
      <c r="K27" s="30">
        <f>I27-J27</f>
        <v>1</v>
      </c>
      <c r="L27" s="32">
        <f>J27/I27</f>
        <v>0.875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28</v>
      </c>
      <c r="G29" s="30">
        <f t="shared" ref="G29:G30" si="14">E29-F29</f>
        <v>10</v>
      </c>
      <c r="H29" s="31">
        <f t="shared" ref="H29:H30" si="15">F29/E29</f>
        <v>0.73684210526315785</v>
      </c>
      <c r="I29" s="30">
        <v>15</v>
      </c>
      <c r="J29" s="29">
        <v>14</v>
      </c>
      <c r="K29" s="30">
        <f>I29-J29</f>
        <v>1</v>
      </c>
      <c r="L29" s="32">
        <f>J29/I29</f>
        <v>0.93333333333333335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5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/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6</v>
      </c>
      <c r="G34" s="30">
        <f t="shared" ref="G34:G35" si="16">E34-F34</f>
        <v>2</v>
      </c>
      <c r="H34" s="31">
        <f t="shared" ref="H34:H35" si="17">F34/E34</f>
        <v>0.75</v>
      </c>
      <c r="I34" s="30">
        <v>10</v>
      </c>
      <c r="J34" s="29">
        <v>8</v>
      </c>
      <c r="K34" s="30">
        <f t="shared" ref="K34:K35" si="18">I34-J34</f>
        <v>2</v>
      </c>
      <c r="L34" s="32">
        <f t="shared" ref="L34:L35" si="19">J34/I34</f>
        <v>0.8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>
        <v>1</v>
      </c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101</v>
      </c>
      <c r="G35" s="30">
        <f t="shared" si="16"/>
        <v>24</v>
      </c>
      <c r="H35" s="31">
        <f t="shared" si="17"/>
        <v>0.80800000000000005</v>
      </c>
      <c r="I35" s="30">
        <v>212</v>
      </c>
      <c r="J35" s="29">
        <v>65</v>
      </c>
      <c r="K35" s="30">
        <f t="shared" si="18"/>
        <v>147</v>
      </c>
      <c r="L35" s="32">
        <f t="shared" si="19"/>
        <v>0.30660377358490565</v>
      </c>
      <c r="M35" s="40"/>
      <c r="N35" s="37"/>
      <c r="O35" s="35"/>
      <c r="P35" s="31"/>
      <c r="Q35" s="40"/>
      <c r="R35" s="29"/>
      <c r="S35" s="30"/>
      <c r="T35" s="32"/>
      <c r="U35" s="37">
        <v>4</v>
      </c>
      <c r="V35" s="37">
        <v>4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22</v>
      </c>
      <c r="G50" s="30">
        <f>E50-F50</f>
        <v>8</v>
      </c>
      <c r="H50" s="31">
        <f>F50/E50</f>
        <v>0.73333333333333328</v>
      </c>
      <c r="I50" s="30">
        <v>34</v>
      </c>
      <c r="J50" s="29">
        <v>16</v>
      </c>
      <c r="K50" s="30">
        <f>I50-J50</f>
        <v>18</v>
      </c>
      <c r="L50" s="32">
        <f>J50/I50</f>
        <v>0.47058823529411764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>
        <v>1</v>
      </c>
      <c r="V51" s="37">
        <v>1</v>
      </c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>
        <v>1</v>
      </c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2</v>
      </c>
      <c r="G65" s="30">
        <f>E65-F65</f>
        <v>2</v>
      </c>
      <c r="H65" s="31">
        <f>F65/E65</f>
        <v>0.5</v>
      </c>
      <c r="I65" s="30">
        <v>4</v>
      </c>
      <c r="J65" s="29">
        <v>2</v>
      </c>
      <c r="K65" s="30">
        <f>I65-J65</f>
        <v>2</v>
      </c>
      <c r="L65" s="32">
        <f>J65/I65</f>
        <v>0.5</v>
      </c>
      <c r="M65" s="40"/>
      <c r="N65" s="37"/>
      <c r="O65" s="35"/>
      <c r="P65" s="31"/>
      <c r="Q65" s="40"/>
      <c r="R65" s="29"/>
      <c r="S65" s="30"/>
      <c r="T65" s="32"/>
      <c r="U65" s="37">
        <v>1</v>
      </c>
      <c r="V65" s="37"/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5</v>
      </c>
      <c r="G67" s="30">
        <f>E67-F67</f>
        <v>15</v>
      </c>
      <c r="H67" s="31">
        <f>F67/E67</f>
        <v>0.25</v>
      </c>
      <c r="I67" s="30">
        <v>60</v>
      </c>
      <c r="J67" s="29">
        <v>10</v>
      </c>
      <c r="K67" s="30">
        <f>I67-J67</f>
        <v>50</v>
      </c>
      <c r="L67" s="32">
        <f>J67/I67</f>
        <v>0.16666666666666666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6</v>
      </c>
      <c r="K71" s="30">
        <f>I71-J71</f>
        <v>14</v>
      </c>
      <c r="L71" s="32">
        <f>J71/I71</f>
        <v>0.3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4</v>
      </c>
      <c r="G73" s="30">
        <f t="shared" ref="G73:G74" si="20">E73-F73</f>
        <v>0</v>
      </c>
      <c r="H73" s="31">
        <f t="shared" ref="H73:H74" si="21">F73/E73</f>
        <v>1</v>
      </c>
      <c r="I73" s="30">
        <v>8</v>
      </c>
      <c r="J73" s="29">
        <v>1</v>
      </c>
      <c r="K73" s="30">
        <f t="shared" ref="K73:K74" si="22">I73-J73</f>
        <v>7</v>
      </c>
      <c r="L73" s="32">
        <f t="shared" ref="L73:L74" si="23">J73/I73</f>
        <v>0.125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4</v>
      </c>
      <c r="K74" s="30">
        <f t="shared" si="22"/>
        <v>0</v>
      </c>
      <c r="L74" s="32">
        <f t="shared" si="23"/>
        <v>1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9</v>
      </c>
      <c r="G80" s="30">
        <f t="shared" ref="G80:G84" si="24">E80-F80</f>
        <v>11</v>
      </c>
      <c r="H80" s="31">
        <f t="shared" ref="H80:H84" si="25">F80/E80</f>
        <v>0.45</v>
      </c>
      <c r="I80" s="30">
        <v>20</v>
      </c>
      <c r="J80" s="29">
        <v>2</v>
      </c>
      <c r="K80" s="30">
        <f t="shared" ref="K80:K84" si="26">I80-J80</f>
        <v>18</v>
      </c>
      <c r="L80" s="32">
        <f t="shared" ref="L80:L84" si="27">J80/I80</f>
        <v>0.1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2</v>
      </c>
      <c r="G81" s="30">
        <f t="shared" si="24"/>
        <v>2</v>
      </c>
      <c r="H81" s="31">
        <f t="shared" si="25"/>
        <v>0.5</v>
      </c>
      <c r="I81" s="30">
        <v>6</v>
      </c>
      <c r="J81" s="29">
        <v>3</v>
      </c>
      <c r="K81" s="30">
        <f t="shared" si="26"/>
        <v>3</v>
      </c>
      <c r="L81" s="32">
        <f t="shared" si="27"/>
        <v>0.5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2</v>
      </c>
      <c r="V81" s="37">
        <v>2</v>
      </c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388</v>
      </c>
      <c r="G82" s="45">
        <f t="shared" si="24"/>
        <v>138</v>
      </c>
      <c r="H82" s="10">
        <f t="shared" si="25"/>
        <v>0.73764258555133078</v>
      </c>
      <c r="I82" s="9">
        <f>SUM(I10:I81)</f>
        <v>715</v>
      </c>
      <c r="J82" s="9">
        <f>SUM(J10:J81)</f>
        <v>351</v>
      </c>
      <c r="K82" s="9">
        <f t="shared" si="26"/>
        <v>364</v>
      </c>
      <c r="L82" s="46">
        <f t="shared" si="27"/>
        <v>0.49090909090909091</v>
      </c>
      <c r="M82" s="45">
        <f>SUM(M10:M81)</f>
        <v>16</v>
      </c>
      <c r="N82" s="45">
        <f>SUM(N10:N81)</f>
        <v>8</v>
      </c>
      <c r="O82" s="47">
        <f t="shared" ref="O82:O83" si="30">M82-N82</f>
        <v>8</v>
      </c>
      <c r="P82" s="10">
        <f t="shared" ref="P82:P83" si="31">N82/M82</f>
        <v>0.5</v>
      </c>
      <c r="Q82" s="45">
        <f>SUM(Q10:Q81)</f>
        <v>22</v>
      </c>
      <c r="R82" s="45">
        <f>SUM(R10:R81)</f>
        <v>16</v>
      </c>
      <c r="S82" s="9">
        <f t="shared" si="28"/>
        <v>6</v>
      </c>
      <c r="T82" s="46">
        <f t="shared" si="29"/>
        <v>0.72727272727272729</v>
      </c>
      <c r="U82" s="45">
        <f>SUM(U10:U81)</f>
        <v>15</v>
      </c>
      <c r="V82" s="45">
        <f>SUM(V10:V81)</f>
        <v>20</v>
      </c>
      <c r="W82" s="45">
        <f>SUM(W10:W81)</f>
        <v>1</v>
      </c>
      <c r="X82" s="48">
        <f>SUM(X10:X81)</f>
        <v>3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0</v>
      </c>
      <c r="G83" s="54">
        <f t="shared" si="24"/>
        <v>3</v>
      </c>
      <c r="H83" s="55">
        <f t="shared" si="25"/>
        <v>0</v>
      </c>
      <c r="I83" s="54">
        <v>6</v>
      </c>
      <c r="J83" s="53">
        <v>3</v>
      </c>
      <c r="K83" s="56">
        <f t="shared" si="26"/>
        <v>3</v>
      </c>
      <c r="L83" s="57">
        <f t="shared" si="27"/>
        <v>0.5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1</v>
      </c>
      <c r="G84" s="62">
        <f t="shared" si="24"/>
        <v>4</v>
      </c>
      <c r="H84" s="63">
        <f t="shared" si="25"/>
        <v>0.2</v>
      </c>
      <c r="I84" s="62">
        <v>12</v>
      </c>
      <c r="J84" s="61">
        <v>7</v>
      </c>
      <c r="K84" s="64">
        <f t="shared" si="26"/>
        <v>5</v>
      </c>
      <c r="L84" s="65">
        <f t="shared" si="27"/>
        <v>0.58333333333333337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2</v>
      </c>
      <c r="K87" s="64">
        <f>I87-J87</f>
        <v>18</v>
      </c>
      <c r="L87" s="65">
        <f>J87/I87</f>
        <v>0.1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0</v>
      </c>
      <c r="G89" s="62">
        <f>E89-F89</f>
        <v>10</v>
      </c>
      <c r="H89" s="63">
        <f>F89/E89</f>
        <v>0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3</v>
      </c>
      <c r="G100" s="62">
        <f>E100-F100</f>
        <v>7</v>
      </c>
      <c r="H100" s="63">
        <f>F100/E100</f>
        <v>0.3</v>
      </c>
      <c r="I100" s="62">
        <v>10</v>
      </c>
      <c r="J100" s="61">
        <v>6</v>
      </c>
      <c r="K100" s="64">
        <f>I100-J100</f>
        <v>4</v>
      </c>
      <c r="L100" s="65">
        <f>J100/I100</f>
        <v>0.6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/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4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40</v>
      </c>
      <c r="F106" s="61">
        <v>18</v>
      </c>
      <c r="G106" s="62">
        <f>E106-F106</f>
        <v>22</v>
      </c>
      <c r="H106" s="63">
        <f>F106/E106</f>
        <v>0.45</v>
      </c>
      <c r="I106" s="62">
        <v>52</v>
      </c>
      <c r="J106" s="61">
        <v>29</v>
      </c>
      <c r="K106" s="64">
        <f>I106-J106</f>
        <v>23</v>
      </c>
      <c r="L106" s="65">
        <f>J106/I106</f>
        <v>0.55769230769230771</v>
      </c>
      <c r="M106" s="62"/>
      <c r="N106" s="61"/>
      <c r="O106" s="64"/>
      <c r="P106" s="63"/>
      <c r="Q106" s="62"/>
      <c r="R106" s="61"/>
      <c r="S106" s="64"/>
      <c r="T106" s="65"/>
      <c r="U106" s="66">
        <v>10</v>
      </c>
      <c r="V106" s="61">
        <v>11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1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9</v>
      </c>
      <c r="G109" s="62">
        <f t="shared" ref="G109:G111" si="32">E109-F109</f>
        <v>21</v>
      </c>
      <c r="H109" s="63">
        <f t="shared" ref="H109:H111" si="33">F109/E109</f>
        <v>0.3</v>
      </c>
      <c r="I109" s="62">
        <v>27</v>
      </c>
      <c r="J109" s="61">
        <v>7</v>
      </c>
      <c r="K109" s="64">
        <f t="shared" ref="K109:K111" si="34">I109-J109</f>
        <v>20</v>
      </c>
      <c r="L109" s="65">
        <f t="shared" ref="L109:L111" si="35">J109/I109</f>
        <v>0.25925925925925924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8</v>
      </c>
      <c r="G110" s="62">
        <f t="shared" si="32"/>
        <v>6</v>
      </c>
      <c r="H110" s="63">
        <f t="shared" si="33"/>
        <v>0.5714285714285714</v>
      </c>
      <c r="I110" s="62">
        <v>28</v>
      </c>
      <c r="J110" s="61">
        <v>6</v>
      </c>
      <c r="K110" s="64">
        <f t="shared" si="34"/>
        <v>22</v>
      </c>
      <c r="L110" s="65">
        <f t="shared" si="35"/>
        <v>0.21428571428571427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0</v>
      </c>
      <c r="K111" s="64">
        <f t="shared" si="34"/>
        <v>4</v>
      </c>
      <c r="L111" s="65">
        <f t="shared" si="35"/>
        <v>0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8</v>
      </c>
      <c r="G128" s="62">
        <f t="shared" ref="G128:G129" si="36">E128-F128</f>
        <v>6</v>
      </c>
      <c r="H128" s="63">
        <f t="shared" ref="H128:H129" si="37">F128/E128</f>
        <v>0.5714285714285714</v>
      </c>
      <c r="I128" s="62">
        <v>14</v>
      </c>
      <c r="J128" s="61">
        <v>0</v>
      </c>
      <c r="K128" s="64">
        <f>I128-J128</f>
        <v>14</v>
      </c>
      <c r="L128" s="65">
        <f>J128/I128</f>
        <v>0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11</v>
      </c>
      <c r="G129" s="62">
        <f t="shared" si="36"/>
        <v>13</v>
      </c>
      <c r="H129" s="63">
        <f t="shared" si="37"/>
        <v>0.45833333333333331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>
        <v>1</v>
      </c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162</v>
      </c>
      <c r="F137" s="70">
        <f>SUM(F83:F136)</f>
        <v>61</v>
      </c>
      <c r="G137" s="70">
        <f t="shared" ref="G137:G138" si="38">E137-F137</f>
        <v>101</v>
      </c>
      <c r="H137" s="71">
        <f t="shared" ref="H137:H138" si="39">F137/E137</f>
        <v>0.37654320987654322</v>
      </c>
      <c r="I137" s="70">
        <f>SUM(I83:I136)</f>
        <v>180</v>
      </c>
      <c r="J137" s="70">
        <f>SUM(J83:J136)</f>
        <v>60</v>
      </c>
      <c r="K137" s="72">
        <f t="shared" ref="K137:K138" si="40">I137-J137</f>
        <v>120</v>
      </c>
      <c r="L137" s="73">
        <f t="shared" ref="L137:L138" si="41">J137/I137</f>
        <v>0.33333333333333331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17</v>
      </c>
      <c r="V137" s="70">
        <f>SUM(V83:V136)</f>
        <v>24</v>
      </c>
      <c r="W137" s="70">
        <f>SUM(W83:W136)</f>
        <v>0</v>
      </c>
      <c r="X137" s="74">
        <f>SUM(X83:X136)</f>
        <v>2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6</v>
      </c>
      <c r="G138" s="78">
        <f t="shared" si="38"/>
        <v>9</v>
      </c>
      <c r="H138" s="79">
        <f t="shared" si="39"/>
        <v>0.4</v>
      </c>
      <c r="I138" s="78">
        <v>10</v>
      </c>
      <c r="J138" s="77">
        <v>3</v>
      </c>
      <c r="K138" s="80">
        <f t="shared" si="40"/>
        <v>7</v>
      </c>
      <c r="L138" s="81">
        <f t="shared" si="41"/>
        <v>0.3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2</v>
      </c>
      <c r="G141" s="87">
        <f>E141-F141</f>
        <v>8</v>
      </c>
      <c r="H141" s="88">
        <f>F141/E141</f>
        <v>0.2</v>
      </c>
      <c r="I141" s="87">
        <v>5</v>
      </c>
      <c r="J141" s="83">
        <v>0</v>
      </c>
      <c r="K141" s="89">
        <f>I141-J141</f>
        <v>5</v>
      </c>
      <c r="L141" s="90">
        <f>J141/I141</f>
        <v>0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8</v>
      </c>
      <c r="K147" s="89">
        <f t="shared" ref="K147:K148" si="44">I147-J147</f>
        <v>2</v>
      </c>
      <c r="L147" s="90">
        <f t="shared" ref="L147:L148" si="45">J147/I147</f>
        <v>0.8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>
        <v>1</v>
      </c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1</v>
      </c>
      <c r="G148" s="87">
        <f t="shared" si="42"/>
        <v>9</v>
      </c>
      <c r="H148" s="88">
        <f t="shared" si="43"/>
        <v>0.1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>
        <v>1</v>
      </c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1</v>
      </c>
      <c r="G157" s="87">
        <f t="shared" ref="G157:G158" si="46">E157-F157</f>
        <v>5</v>
      </c>
      <c r="H157" s="88">
        <f t="shared" ref="H157:H158" si="47">F157/E157</f>
        <v>0.16666666666666666</v>
      </c>
      <c r="I157" s="87">
        <v>6</v>
      </c>
      <c r="J157" s="83">
        <v>3</v>
      </c>
      <c r="K157" s="89">
        <f t="shared" ref="K157:K158" si="48">I157-J157</f>
        <v>3</v>
      </c>
      <c r="L157" s="90">
        <f t="shared" ref="L157:L158" si="49">J157/I157</f>
        <v>0.5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>
        <v>1</v>
      </c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4</v>
      </c>
      <c r="G158" s="87">
        <f t="shared" si="46"/>
        <v>6</v>
      </c>
      <c r="H158" s="88">
        <f t="shared" si="47"/>
        <v>0.4</v>
      </c>
      <c r="I158" s="87">
        <v>10</v>
      </c>
      <c r="J158" s="83">
        <v>1</v>
      </c>
      <c r="K158" s="89">
        <f t="shared" si="48"/>
        <v>9</v>
      </c>
      <c r="L158" s="90">
        <f t="shared" si="49"/>
        <v>0.1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2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2</v>
      </c>
      <c r="G170" s="87">
        <f t="shared" ref="G170:G173" si="50">E170-F170</f>
        <v>8</v>
      </c>
      <c r="H170" s="88">
        <f t="shared" ref="H170:H173" si="51">F170/E170</f>
        <v>0.2</v>
      </c>
      <c r="I170" s="87">
        <v>5</v>
      </c>
      <c r="J170" s="83">
        <v>1</v>
      </c>
      <c r="K170" s="89">
        <f t="shared" ref="K170:K172" si="52">I170-J170</f>
        <v>4</v>
      </c>
      <c r="L170" s="90">
        <f t="shared" ref="L170:L172" si="53">J170/I170</f>
        <v>0.2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12</v>
      </c>
      <c r="G171" s="87">
        <f t="shared" si="50"/>
        <v>13</v>
      </c>
      <c r="H171" s="88">
        <f t="shared" si="51"/>
        <v>0.48</v>
      </c>
      <c r="I171" s="87">
        <v>20</v>
      </c>
      <c r="J171" s="83">
        <v>15</v>
      </c>
      <c r="K171" s="89">
        <f t="shared" si="52"/>
        <v>5</v>
      </c>
      <c r="L171" s="90">
        <f t="shared" si="53"/>
        <v>0.75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12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6</v>
      </c>
      <c r="G172" s="87">
        <f t="shared" si="50"/>
        <v>4</v>
      </c>
      <c r="H172" s="88">
        <f t="shared" si="51"/>
        <v>0.6</v>
      </c>
      <c r="I172" s="87">
        <v>10</v>
      </c>
      <c r="J172" s="83">
        <v>6</v>
      </c>
      <c r="K172" s="89">
        <f t="shared" si="52"/>
        <v>4</v>
      </c>
      <c r="L172" s="90">
        <f t="shared" si="53"/>
        <v>0.6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4</v>
      </c>
      <c r="S172" s="89">
        <f>Q172-R172</f>
        <v>14</v>
      </c>
      <c r="T172" s="90">
        <f>R172/Q172</f>
        <v>0.22222222222222221</v>
      </c>
      <c r="U172" s="82">
        <v>2</v>
      </c>
      <c r="V172" s="83">
        <v>3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3</v>
      </c>
      <c r="G173" s="87">
        <f t="shared" si="50"/>
        <v>7</v>
      </c>
      <c r="H173" s="88">
        <f t="shared" si="51"/>
        <v>0.3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/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9</v>
      </c>
      <c r="G176" s="87">
        <f>E176-F176</f>
        <v>11</v>
      </c>
      <c r="H176" s="88">
        <f>F176/E176</f>
        <v>0.45</v>
      </c>
      <c r="I176" s="87">
        <v>20</v>
      </c>
      <c r="J176" s="83">
        <v>7</v>
      </c>
      <c r="K176" s="89">
        <f>I176-J176</f>
        <v>13</v>
      </c>
      <c r="L176" s="90">
        <f>J176/I176</f>
        <v>0.35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3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4</v>
      </c>
      <c r="G179" s="87">
        <f>E179-F179</f>
        <v>8</v>
      </c>
      <c r="H179" s="88">
        <f>F179/E179</f>
        <v>0.33333333333333331</v>
      </c>
      <c r="I179" s="87">
        <v>12</v>
      </c>
      <c r="J179" s="83">
        <v>3</v>
      </c>
      <c r="K179" s="89">
        <f>I179-J179</f>
        <v>9</v>
      </c>
      <c r="L179" s="90">
        <f>J179/I179</f>
        <v>0.25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1</v>
      </c>
      <c r="S179" s="89">
        <f>Q179-R179</f>
        <v>1</v>
      </c>
      <c r="T179" s="88">
        <f>R179/Q179</f>
        <v>0.5</v>
      </c>
      <c r="U179" s="82">
        <v>4</v>
      </c>
      <c r="V179" s="83">
        <v>2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53</v>
      </c>
      <c r="G181" s="45">
        <f t="shared" ref="G181:G182" si="54">E181-F181</f>
        <v>95</v>
      </c>
      <c r="H181" s="10">
        <f t="shared" ref="H181:H182" si="55">F181/E181</f>
        <v>0.35810810810810811</v>
      </c>
      <c r="I181" s="45">
        <f>SUM(I138:I180)</f>
        <v>113</v>
      </c>
      <c r="J181" s="45">
        <f>SUM(J138:J180)</f>
        <v>49</v>
      </c>
      <c r="K181" s="9">
        <f t="shared" ref="K181:K182" si="56">I181-J181</f>
        <v>64</v>
      </c>
      <c r="L181" s="46">
        <f t="shared" ref="L181:L182" si="57">J181/I181</f>
        <v>0.4336283185840708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5</v>
      </c>
      <c r="S181" s="9">
        <f>Q181-R181</f>
        <v>15</v>
      </c>
      <c r="T181" s="46">
        <f>R181/Q181</f>
        <v>0.25</v>
      </c>
      <c r="U181" s="44">
        <f>SUM(U138:U180)</f>
        <v>11</v>
      </c>
      <c r="V181" s="45">
        <f>SUM(V138:V180)</f>
        <v>28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4</v>
      </c>
      <c r="G182" s="96">
        <f t="shared" si="54"/>
        <v>26</v>
      </c>
      <c r="H182" s="97">
        <f t="shared" si="55"/>
        <v>0.13333333333333333</v>
      </c>
      <c r="I182" s="96">
        <v>40</v>
      </c>
      <c r="J182" s="95">
        <v>3</v>
      </c>
      <c r="K182" s="98">
        <f t="shared" si="56"/>
        <v>37</v>
      </c>
      <c r="L182" s="99">
        <f t="shared" si="57"/>
        <v>7.4999999999999997E-2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>
        <v>1</v>
      </c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46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8</v>
      </c>
      <c r="G186" s="100">
        <f>E186-F186</f>
        <v>5</v>
      </c>
      <c r="H186" s="103">
        <f>F186/E186</f>
        <v>0.61538461538461542</v>
      </c>
      <c r="I186" s="100">
        <v>20</v>
      </c>
      <c r="J186" s="101">
        <v>7</v>
      </c>
      <c r="K186" s="102">
        <f>I186-J186</f>
        <v>13</v>
      </c>
      <c r="L186" s="104">
        <f>J186/I186</f>
        <v>0.35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4</v>
      </c>
      <c r="G191" s="100">
        <f t="shared" ref="G191:G192" si="58">E191-F191</f>
        <v>46</v>
      </c>
      <c r="H191" s="103">
        <f t="shared" ref="H191:H192" si="59">F191/E191</f>
        <v>0.08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25</v>
      </c>
      <c r="G192" s="100">
        <f t="shared" si="58"/>
        <v>41</v>
      </c>
      <c r="H192" s="103">
        <f t="shared" si="59"/>
        <v>0.37878787878787878</v>
      </c>
      <c r="I192" s="100">
        <v>96</v>
      </c>
      <c r="J192" s="101">
        <v>57</v>
      </c>
      <c r="K192" s="102">
        <f>I192-J192</f>
        <v>39</v>
      </c>
      <c r="L192" s="104">
        <f>J192/I192</f>
        <v>0.59375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5</v>
      </c>
      <c r="V192" s="101">
        <v>18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/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/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2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1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>
        <v>1</v>
      </c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9</v>
      </c>
      <c r="G216" s="100">
        <f>E216-F216</f>
        <v>1</v>
      </c>
      <c r="H216" s="103">
        <f>F216/E216</f>
        <v>0.9</v>
      </c>
      <c r="I216" s="100">
        <v>10</v>
      </c>
      <c r="J216" s="101">
        <v>6</v>
      </c>
      <c r="K216" s="102">
        <f>I216-J216</f>
        <v>4</v>
      </c>
      <c r="L216" s="104">
        <f>J216/I216</f>
        <v>0.6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1</v>
      </c>
      <c r="K218" s="102">
        <f>I218-J218</f>
        <v>9</v>
      </c>
      <c r="L218" s="104">
        <f>J218/I218</f>
        <v>0.1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2</v>
      </c>
      <c r="G226" s="100">
        <f>E226-F226</f>
        <v>8</v>
      </c>
      <c r="H226" s="103">
        <f>F226/E226</f>
        <v>0.2</v>
      </c>
      <c r="I226" s="100">
        <v>9</v>
      </c>
      <c r="J226" s="101">
        <v>1</v>
      </c>
      <c r="K226" s="102">
        <f>I226-J226</f>
        <v>8</v>
      </c>
      <c r="L226" s="104">
        <f>J226/I226</f>
        <v>0.1111111111111111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>
        <v>1</v>
      </c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4</v>
      </c>
      <c r="K235" s="102">
        <f t="shared" ref="K235:K237" si="62">I235-J235</f>
        <v>56</v>
      </c>
      <c r="L235" s="104">
        <f t="shared" ref="L235:L237" si="63">J235/I235</f>
        <v>6.6666666666666666E-2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2</v>
      </c>
      <c r="K236" s="102">
        <f t="shared" si="62"/>
        <v>12</v>
      </c>
      <c r="L236" s="104">
        <f t="shared" si="63"/>
        <v>0.14285714285714285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>
        <v>1</v>
      </c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56</v>
      </c>
      <c r="G243" s="45">
        <f>E243-F243</f>
        <v>150</v>
      </c>
      <c r="H243" s="10">
        <f t="shared" ref="H243:H244" si="64">F243/E243</f>
        <v>0.27184466019417475</v>
      </c>
      <c r="I243" s="45">
        <f>SUM(I182:I242)</f>
        <v>263</v>
      </c>
      <c r="J243" s="45">
        <f>SUM(J182:J242)</f>
        <v>81</v>
      </c>
      <c r="K243" s="45">
        <f>I243-J243</f>
        <v>182</v>
      </c>
      <c r="L243" s="46">
        <f t="shared" ref="L243:L244" si="65">J243/I243</f>
        <v>0.30798479087452474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6</v>
      </c>
      <c r="V243" s="45">
        <f>SUM(V182:V242)</f>
        <v>81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1042</v>
      </c>
      <c r="F244" s="108">
        <f>F82+F137+F181+F243</f>
        <v>558</v>
      </c>
      <c r="G244" s="108">
        <f>G82+G137+G181+G243</f>
        <v>484</v>
      </c>
      <c r="H244" s="109">
        <f t="shared" si="64"/>
        <v>0.53550863723608444</v>
      </c>
      <c r="I244" s="108">
        <f>I82+I137+I181+I243</f>
        <v>1271</v>
      </c>
      <c r="J244" s="108">
        <f>J82+J137+J181+J243</f>
        <v>541</v>
      </c>
      <c r="K244" s="108">
        <f>K82+K137+K181+K243</f>
        <v>730</v>
      </c>
      <c r="L244" s="110">
        <f t="shared" si="65"/>
        <v>0.42564909520062943</v>
      </c>
      <c r="M244" s="108">
        <f>M82+M137+M181+M243</f>
        <v>44</v>
      </c>
      <c r="N244" s="108">
        <f>N82+N137+N181+N243</f>
        <v>9</v>
      </c>
      <c r="O244" s="108">
        <f>O82+O137+O181+O243</f>
        <v>35</v>
      </c>
      <c r="P244" s="109">
        <f t="shared" si="66"/>
        <v>0.20454545454545456</v>
      </c>
      <c r="Q244" s="108">
        <f>Q82+Q137+Q181+Q243</f>
        <v>58</v>
      </c>
      <c r="R244" s="108">
        <f>R82+R137+R181+R243</f>
        <v>21</v>
      </c>
      <c r="S244" s="108">
        <f>S82+S137+S181+S243</f>
        <v>37</v>
      </c>
      <c r="T244" s="110">
        <f t="shared" si="67"/>
        <v>0.36206896551724138</v>
      </c>
      <c r="U244" s="107">
        <f>U82+U137+U181+U243</f>
        <v>49</v>
      </c>
      <c r="V244" s="108">
        <f>V82+V137+V181+V243</f>
        <v>153</v>
      </c>
      <c r="W244" s="108">
        <f>W82+W137+W181+W243</f>
        <v>2</v>
      </c>
      <c r="X244" s="111">
        <f>X82+X137+X181+X243</f>
        <v>6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18.2" customHeight="1" x14ac:dyDescent="0.2">
      <c r="A247" s="271" t="s">
        <v>399</v>
      </c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</row>
    <row r="248" spans="1:64" ht="30" customHeight="1" x14ac:dyDescent="0.2">
      <c r="A248" s="272" t="s">
        <v>400</v>
      </c>
      <c r="B248" s="272" t="s">
        <v>5</v>
      </c>
      <c r="C248" s="272" t="s">
        <v>6</v>
      </c>
      <c r="D248" s="272" t="s">
        <v>7</v>
      </c>
      <c r="E248" s="273" t="s">
        <v>8</v>
      </c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55" t="s">
        <v>401</v>
      </c>
      <c r="V248" s="255"/>
      <c r="W248" s="255"/>
      <c r="X248" s="255"/>
    </row>
    <row r="249" spans="1:64" ht="14.65" customHeight="1" x14ac:dyDescent="0.2">
      <c r="A249" s="272"/>
      <c r="B249" s="272"/>
      <c r="C249" s="272"/>
      <c r="D249" s="272"/>
      <c r="E249" s="273" t="s">
        <v>10</v>
      </c>
      <c r="F249" s="273"/>
      <c r="G249" s="273"/>
      <c r="H249" s="273"/>
      <c r="I249" s="273"/>
      <c r="J249" s="273"/>
      <c r="K249" s="273"/>
      <c r="L249" s="273"/>
      <c r="M249" s="273" t="s">
        <v>11</v>
      </c>
      <c r="N249" s="273"/>
      <c r="O249" s="273"/>
      <c r="P249" s="273"/>
      <c r="Q249" s="273"/>
      <c r="R249" s="273"/>
      <c r="S249" s="273"/>
      <c r="T249" s="273"/>
      <c r="U249" s="274" t="s">
        <v>10</v>
      </c>
      <c r="V249" s="274"/>
      <c r="W249" s="255" t="s">
        <v>12</v>
      </c>
      <c r="X249" s="255"/>
    </row>
    <row r="250" spans="1:64" ht="14.65" customHeight="1" x14ac:dyDescent="0.2">
      <c r="A250" s="272"/>
      <c r="B250" s="272"/>
      <c r="C250" s="272"/>
      <c r="D250" s="272"/>
      <c r="E250" s="273" t="s">
        <v>13</v>
      </c>
      <c r="F250" s="273"/>
      <c r="G250" s="273"/>
      <c r="H250" s="273"/>
      <c r="I250" s="273" t="s">
        <v>14</v>
      </c>
      <c r="J250" s="273"/>
      <c r="K250" s="273"/>
      <c r="L250" s="273"/>
      <c r="M250" s="273" t="s">
        <v>13</v>
      </c>
      <c r="N250" s="273"/>
      <c r="O250" s="273"/>
      <c r="P250" s="273"/>
      <c r="Q250" s="273" t="s">
        <v>14</v>
      </c>
      <c r="R250" s="273"/>
      <c r="S250" s="273"/>
      <c r="T250" s="273"/>
      <c r="U250" s="274"/>
      <c r="V250" s="274"/>
      <c r="W250" s="255"/>
      <c r="X250" s="255"/>
    </row>
    <row r="251" spans="1:64" ht="22.5" x14ac:dyDescent="0.2">
      <c r="A251" s="272"/>
      <c r="B251" s="272"/>
      <c r="C251" s="272"/>
      <c r="D251" s="272"/>
      <c r="E251" s="114" t="s">
        <v>15</v>
      </c>
      <c r="F251" s="114" t="s">
        <v>16</v>
      </c>
      <c r="G251" s="114" t="s">
        <v>17</v>
      </c>
      <c r="H251" s="115" t="s">
        <v>18</v>
      </c>
      <c r="I251" s="114" t="s">
        <v>15</v>
      </c>
      <c r="J251" s="114" t="s">
        <v>16</v>
      </c>
      <c r="K251" s="114" t="s">
        <v>17</v>
      </c>
      <c r="L251" s="114" t="s">
        <v>18</v>
      </c>
      <c r="M251" s="114" t="s">
        <v>15</v>
      </c>
      <c r="N251" s="114" t="s">
        <v>16</v>
      </c>
      <c r="O251" s="114" t="s">
        <v>17</v>
      </c>
      <c r="P251" s="115" t="s">
        <v>18</v>
      </c>
      <c r="Q251" s="114" t="s">
        <v>15</v>
      </c>
      <c r="R251" s="114" t="s">
        <v>16</v>
      </c>
      <c r="S251" s="114" t="s">
        <v>17</v>
      </c>
      <c r="T251" s="114" t="s">
        <v>18</v>
      </c>
      <c r="U251" s="114" t="s">
        <v>13</v>
      </c>
      <c r="V251" s="114" t="s">
        <v>19</v>
      </c>
      <c r="W251" s="114" t="s">
        <v>13</v>
      </c>
      <c r="X251" s="7" t="s">
        <v>19</v>
      </c>
    </row>
    <row r="252" spans="1:64" ht="15.75" x14ac:dyDescent="0.2">
      <c r="A252" s="275" t="s">
        <v>402</v>
      </c>
      <c r="B252" s="275"/>
      <c r="C252" s="275"/>
      <c r="D252" s="275"/>
      <c r="E252" s="116">
        <f>E82</f>
        <v>526</v>
      </c>
      <c r="F252" s="117">
        <f>F82</f>
        <v>388</v>
      </c>
      <c r="G252" s="116">
        <f>G82</f>
        <v>138</v>
      </c>
      <c r="H252" s="118">
        <f t="shared" ref="H252:H253" si="68">F252/E252</f>
        <v>0.73764258555133078</v>
      </c>
      <c r="I252" s="116">
        <f t="shared" ref="I252:O252" si="69">(I82)</f>
        <v>715</v>
      </c>
      <c r="J252" s="117">
        <f t="shared" si="69"/>
        <v>351</v>
      </c>
      <c r="K252" s="116">
        <f t="shared" si="69"/>
        <v>364</v>
      </c>
      <c r="L252" s="118">
        <f t="shared" si="69"/>
        <v>0.49090909090909091</v>
      </c>
      <c r="M252" s="116">
        <f t="shared" si="69"/>
        <v>16</v>
      </c>
      <c r="N252" s="117">
        <f t="shared" si="69"/>
        <v>8</v>
      </c>
      <c r="O252" s="116">
        <f t="shared" si="69"/>
        <v>8</v>
      </c>
      <c r="P252" s="118">
        <f t="shared" ref="P252:X252" si="70">P82</f>
        <v>0.5</v>
      </c>
      <c r="Q252" s="116">
        <f t="shared" si="70"/>
        <v>22</v>
      </c>
      <c r="R252" s="117">
        <f t="shared" si="70"/>
        <v>16</v>
      </c>
      <c r="S252" s="116">
        <f t="shared" si="70"/>
        <v>6</v>
      </c>
      <c r="T252" s="118">
        <f t="shared" si="70"/>
        <v>0.72727272727272729</v>
      </c>
      <c r="U252" s="119">
        <f t="shared" si="70"/>
        <v>15</v>
      </c>
      <c r="V252" s="119">
        <f t="shared" si="70"/>
        <v>20</v>
      </c>
      <c r="W252" s="119">
        <f t="shared" si="70"/>
        <v>1</v>
      </c>
      <c r="X252" s="120">
        <f t="shared" si="70"/>
        <v>3</v>
      </c>
    </row>
    <row r="253" spans="1:64" ht="15.75" x14ac:dyDescent="0.2">
      <c r="A253" s="276" t="s">
        <v>403</v>
      </c>
      <c r="B253" s="276"/>
      <c r="C253" s="276"/>
      <c r="D253" s="276"/>
      <c r="E253" s="121">
        <f>E137</f>
        <v>162</v>
      </c>
      <c r="F253" s="122">
        <f>F137</f>
        <v>61</v>
      </c>
      <c r="G253" s="121">
        <f>G137</f>
        <v>101</v>
      </c>
      <c r="H253" s="123">
        <f t="shared" si="68"/>
        <v>0.37654320987654322</v>
      </c>
      <c r="I253" s="121">
        <f>I137</f>
        <v>180</v>
      </c>
      <c r="J253" s="122">
        <f>J137</f>
        <v>60</v>
      </c>
      <c r="K253" s="121">
        <f>K137</f>
        <v>120</v>
      </c>
      <c r="L253" s="123">
        <f>L137</f>
        <v>0.33333333333333331</v>
      </c>
      <c r="M253" s="121">
        <f>(M137)</f>
        <v>2</v>
      </c>
      <c r="N253" s="122">
        <f>(N137)</f>
        <v>0</v>
      </c>
      <c r="O253" s="121">
        <f>(O137)</f>
        <v>2</v>
      </c>
      <c r="P253" s="123">
        <f>(P137)</f>
        <v>0</v>
      </c>
      <c r="Q253" s="121">
        <f t="shared" ref="Q253:X253" si="71">Q137</f>
        <v>2</v>
      </c>
      <c r="R253" s="122">
        <f t="shared" si="71"/>
        <v>0</v>
      </c>
      <c r="S253" s="121">
        <f t="shared" si="71"/>
        <v>2</v>
      </c>
      <c r="T253" s="123">
        <f t="shared" si="71"/>
        <v>0</v>
      </c>
      <c r="U253" s="122">
        <f t="shared" si="71"/>
        <v>17</v>
      </c>
      <c r="V253" s="122">
        <f t="shared" si="71"/>
        <v>24</v>
      </c>
      <c r="W253" s="122">
        <f t="shared" si="71"/>
        <v>0</v>
      </c>
      <c r="X253" s="124">
        <f t="shared" si="71"/>
        <v>2</v>
      </c>
    </row>
    <row r="254" spans="1:64" ht="15.75" x14ac:dyDescent="0.2">
      <c r="A254" s="277" t="s">
        <v>404</v>
      </c>
      <c r="B254" s="277"/>
      <c r="C254" s="277"/>
      <c r="D254" s="277"/>
      <c r="E254" s="125">
        <f t="shared" ref="E254:X254" si="72">E181</f>
        <v>148</v>
      </c>
      <c r="F254" s="126">
        <f t="shared" si="72"/>
        <v>53</v>
      </c>
      <c r="G254" s="125">
        <f t="shared" si="72"/>
        <v>95</v>
      </c>
      <c r="H254" s="127">
        <f t="shared" si="72"/>
        <v>0.35810810810810811</v>
      </c>
      <c r="I254" s="125">
        <f t="shared" si="72"/>
        <v>113</v>
      </c>
      <c r="J254" s="126">
        <f t="shared" si="72"/>
        <v>49</v>
      </c>
      <c r="K254" s="125">
        <f t="shared" si="72"/>
        <v>64</v>
      </c>
      <c r="L254" s="127">
        <f t="shared" si="72"/>
        <v>0.4336283185840708</v>
      </c>
      <c r="M254" s="125">
        <f t="shared" si="72"/>
        <v>11</v>
      </c>
      <c r="N254" s="126">
        <f t="shared" si="72"/>
        <v>0</v>
      </c>
      <c r="O254" s="125">
        <f t="shared" si="72"/>
        <v>11</v>
      </c>
      <c r="P254" s="127">
        <f t="shared" si="72"/>
        <v>0</v>
      </c>
      <c r="Q254" s="125">
        <f t="shared" si="72"/>
        <v>20</v>
      </c>
      <c r="R254" s="126">
        <f t="shared" si="72"/>
        <v>5</v>
      </c>
      <c r="S254" s="125">
        <f t="shared" si="72"/>
        <v>15</v>
      </c>
      <c r="T254" s="127">
        <f t="shared" si="72"/>
        <v>0.25</v>
      </c>
      <c r="U254" s="128">
        <f t="shared" si="72"/>
        <v>11</v>
      </c>
      <c r="V254" s="128">
        <f t="shared" si="72"/>
        <v>28</v>
      </c>
      <c r="W254" s="128">
        <f t="shared" si="72"/>
        <v>1</v>
      </c>
      <c r="X254" s="129">
        <f t="shared" si="72"/>
        <v>1</v>
      </c>
    </row>
    <row r="255" spans="1:64" ht="15.75" x14ac:dyDescent="0.2">
      <c r="A255" s="278" t="s">
        <v>405</v>
      </c>
      <c r="B255" s="278"/>
      <c r="C255" s="278"/>
      <c r="D255" s="278"/>
      <c r="E255" s="130">
        <f t="shared" ref="E255:E256" si="73">E243</f>
        <v>206</v>
      </c>
      <c r="F255" s="131">
        <f t="shared" ref="F255:F256" si="74">F243</f>
        <v>56</v>
      </c>
      <c r="G255" s="130">
        <f t="shared" ref="G255:G256" si="75">G243</f>
        <v>150</v>
      </c>
      <c r="H255" s="132">
        <f t="shared" ref="H255:H256" si="76">H243</f>
        <v>0.27184466019417475</v>
      </c>
      <c r="I255" s="130">
        <f t="shared" ref="I255:I256" si="77">I243</f>
        <v>263</v>
      </c>
      <c r="J255" s="131">
        <f t="shared" ref="J255:J256" si="78">J243</f>
        <v>81</v>
      </c>
      <c r="K255" s="130">
        <f t="shared" ref="K255:K256" si="79">K243</f>
        <v>182</v>
      </c>
      <c r="L255" s="132">
        <f t="shared" ref="L255:L256" si="80">L243</f>
        <v>0.30798479087452474</v>
      </c>
      <c r="M255" s="130">
        <f t="shared" ref="M255:M256" si="81">M243</f>
        <v>15</v>
      </c>
      <c r="N255" s="131">
        <f t="shared" ref="N255:N256" si="82">N243</f>
        <v>1</v>
      </c>
      <c r="O255" s="130">
        <f t="shared" ref="O255:O256" si="83">O243</f>
        <v>14</v>
      </c>
      <c r="P255" s="132">
        <f t="shared" ref="P255:P256" si="84">P243</f>
        <v>6.6666666666666666E-2</v>
      </c>
      <c r="Q255" s="130">
        <f t="shared" ref="Q255:Q256" si="85">Q243</f>
        <v>14</v>
      </c>
      <c r="R255" s="131">
        <f t="shared" ref="R255:R256" si="86">R243</f>
        <v>0</v>
      </c>
      <c r="S255" s="130">
        <f t="shared" ref="S255:S256" si="87">S243</f>
        <v>14</v>
      </c>
      <c r="T255" s="132">
        <f t="shared" ref="T255:T256" si="88">T243</f>
        <v>0</v>
      </c>
      <c r="U255" s="131">
        <f t="shared" ref="U255:U256" si="89">U243</f>
        <v>6</v>
      </c>
      <c r="V255" s="131">
        <f t="shared" ref="V255:V256" si="90">V243</f>
        <v>81</v>
      </c>
      <c r="W255" s="131">
        <f t="shared" ref="W255:W256" si="91">W243</f>
        <v>0</v>
      </c>
      <c r="X255" s="133">
        <f t="shared" ref="X255:X256" si="92">X243</f>
        <v>0</v>
      </c>
    </row>
    <row r="256" spans="1:64" ht="15.75" x14ac:dyDescent="0.2">
      <c r="A256" s="279" t="s">
        <v>406</v>
      </c>
      <c r="B256" s="279"/>
      <c r="C256" s="279"/>
      <c r="D256" s="279"/>
      <c r="E256" s="134">
        <f t="shared" si="73"/>
        <v>1042</v>
      </c>
      <c r="F256" s="134">
        <f t="shared" si="74"/>
        <v>558</v>
      </c>
      <c r="G256" s="134">
        <f t="shared" si="75"/>
        <v>484</v>
      </c>
      <c r="H256" s="135">
        <f t="shared" si="76"/>
        <v>0.53550863723608444</v>
      </c>
      <c r="I256" s="134">
        <f t="shared" si="77"/>
        <v>1271</v>
      </c>
      <c r="J256" s="134">
        <f t="shared" si="78"/>
        <v>541</v>
      </c>
      <c r="K256" s="134">
        <f t="shared" si="79"/>
        <v>730</v>
      </c>
      <c r="L256" s="135">
        <f t="shared" si="80"/>
        <v>0.42564909520062943</v>
      </c>
      <c r="M256" s="134">
        <f t="shared" si="81"/>
        <v>44</v>
      </c>
      <c r="N256" s="134">
        <f t="shared" si="82"/>
        <v>9</v>
      </c>
      <c r="O256" s="134">
        <f t="shared" si="83"/>
        <v>35</v>
      </c>
      <c r="P256" s="135">
        <f t="shared" si="84"/>
        <v>0.20454545454545456</v>
      </c>
      <c r="Q256" s="134">
        <f t="shared" si="85"/>
        <v>58</v>
      </c>
      <c r="R256" s="134">
        <f t="shared" si="86"/>
        <v>21</v>
      </c>
      <c r="S256" s="134">
        <f t="shared" si="87"/>
        <v>37</v>
      </c>
      <c r="T256" s="135">
        <f t="shared" si="88"/>
        <v>0.36206896551724138</v>
      </c>
      <c r="U256" s="134">
        <f t="shared" si="89"/>
        <v>49</v>
      </c>
      <c r="V256" s="134">
        <f t="shared" si="90"/>
        <v>153</v>
      </c>
      <c r="W256" s="134">
        <f t="shared" si="91"/>
        <v>2</v>
      </c>
      <c r="X256" s="136">
        <f t="shared" si="92"/>
        <v>6</v>
      </c>
    </row>
    <row r="257" spans="1:41" x14ac:dyDescent="0.2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1"/>
      <c r="P257" s="112"/>
      <c r="Q257" s="1"/>
      <c r="R257" s="1"/>
      <c r="S257" s="1"/>
      <c r="T257" s="113"/>
    </row>
    <row r="258" spans="1:41" x14ac:dyDescent="0.2">
      <c r="A258" s="2"/>
      <c r="B258" s="2"/>
      <c r="C258" s="2"/>
      <c r="D258" s="2"/>
      <c r="H258" s="2"/>
      <c r="O258" s="1"/>
      <c r="P258" s="112"/>
      <c r="Q258" s="1"/>
      <c r="R258" s="1"/>
      <c r="S258" s="1"/>
      <c r="T258" s="113"/>
    </row>
    <row r="259" spans="1:41" ht="18.2" customHeight="1" x14ac:dyDescent="0.2">
      <c r="A259" s="271" t="s">
        <v>399</v>
      </c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O259" s="1"/>
      <c r="P259" s="112"/>
      <c r="Q259" s="1"/>
      <c r="R259" s="1"/>
      <c r="S259" s="1"/>
      <c r="T259" s="113"/>
    </row>
    <row r="260" spans="1:41" ht="14.65" customHeight="1" x14ac:dyDescent="0.2">
      <c r="A260" s="272" t="s">
        <v>400</v>
      </c>
      <c r="B260" s="272" t="s">
        <v>5</v>
      </c>
      <c r="C260" s="272" t="s">
        <v>6</v>
      </c>
      <c r="D260" s="272" t="s">
        <v>7</v>
      </c>
      <c r="E260" s="280" t="s">
        <v>8</v>
      </c>
      <c r="F260" s="280"/>
      <c r="G260" s="280"/>
      <c r="H260" s="280"/>
      <c r="I260" s="280"/>
      <c r="J260" s="280"/>
      <c r="K260" s="280"/>
      <c r="L260" s="280"/>
      <c r="O260" s="1"/>
      <c r="P260" s="112"/>
      <c r="Q260" s="1"/>
      <c r="R260" s="1"/>
      <c r="S260" s="1"/>
      <c r="T260" s="113"/>
    </row>
    <row r="261" spans="1:41" x14ac:dyDescent="0.2">
      <c r="A261" s="272"/>
      <c r="B261" s="272"/>
      <c r="C261" s="272"/>
      <c r="D261" s="272"/>
      <c r="E261" s="280"/>
      <c r="F261" s="280"/>
      <c r="G261" s="280"/>
      <c r="H261" s="280"/>
      <c r="I261" s="280"/>
      <c r="J261" s="280"/>
      <c r="K261" s="280"/>
      <c r="L261" s="280"/>
      <c r="O261" s="1"/>
      <c r="P261" s="112"/>
      <c r="Q261" s="1"/>
      <c r="R261" s="1"/>
      <c r="S261" s="1"/>
      <c r="T261" s="113"/>
    </row>
    <row r="262" spans="1:41" ht="14.65" customHeight="1" x14ac:dyDescent="0.2">
      <c r="A262" s="272"/>
      <c r="B262" s="272"/>
      <c r="C262" s="272"/>
      <c r="D262" s="272"/>
      <c r="E262" s="273" t="s">
        <v>13</v>
      </c>
      <c r="F262" s="273"/>
      <c r="G262" s="273"/>
      <c r="H262" s="273"/>
      <c r="I262" s="280" t="s">
        <v>14</v>
      </c>
      <c r="J262" s="280"/>
      <c r="K262" s="280"/>
      <c r="L262" s="280"/>
      <c r="O262" s="1"/>
      <c r="P262" s="112"/>
      <c r="Q262" s="1"/>
      <c r="R262" s="1"/>
      <c r="S262" s="1"/>
      <c r="T262" s="113"/>
    </row>
    <row r="263" spans="1:41" ht="22.5" x14ac:dyDescent="0.2">
      <c r="A263" s="272"/>
      <c r="B263" s="272"/>
      <c r="C263" s="272"/>
      <c r="D263" s="272"/>
      <c r="E263" s="114" t="s">
        <v>15</v>
      </c>
      <c r="F263" s="114" t="s">
        <v>16</v>
      </c>
      <c r="G263" s="114" t="s">
        <v>17</v>
      </c>
      <c r="H263" s="115" t="s">
        <v>18</v>
      </c>
      <c r="I263" s="114" t="s">
        <v>15</v>
      </c>
      <c r="J263" s="114" t="s">
        <v>16</v>
      </c>
      <c r="K263" s="114" t="s">
        <v>17</v>
      </c>
      <c r="L263" s="7" t="s">
        <v>18</v>
      </c>
      <c r="O263" s="1"/>
      <c r="P263" s="112"/>
      <c r="Q263" s="1"/>
      <c r="R263" s="1"/>
      <c r="S263" s="1"/>
      <c r="T263" s="113"/>
    </row>
    <row r="264" spans="1:41" ht="15.75" x14ac:dyDescent="0.2">
      <c r="A264" s="275" t="s">
        <v>402</v>
      </c>
      <c r="B264" s="275"/>
      <c r="C264" s="275"/>
      <c r="D264" s="275"/>
      <c r="E264" s="116">
        <f t="shared" ref="E264:E268" si="93">E252+M252</f>
        <v>542</v>
      </c>
      <c r="F264" s="117">
        <f t="shared" ref="F264:F268" si="94">F252+N252</f>
        <v>396</v>
      </c>
      <c r="G264" s="116">
        <f t="shared" ref="G264:G268" si="95">G252+O252</f>
        <v>146</v>
      </c>
      <c r="H264" s="118">
        <f t="shared" ref="H264:H268" si="96">F264/E264</f>
        <v>0.73062730627306272</v>
      </c>
      <c r="I264" s="116">
        <f t="shared" ref="I264:I268" si="97">I252+Q252</f>
        <v>737</v>
      </c>
      <c r="J264" s="117">
        <f t="shared" ref="J264:J268" si="98">J252+R252</f>
        <v>367</v>
      </c>
      <c r="K264" s="116">
        <f t="shared" ref="K264:K268" si="99">K252+S252</f>
        <v>370</v>
      </c>
      <c r="L264" s="137">
        <f t="shared" ref="L264:L268" si="100">J264/I264</f>
        <v>0.49796472184531887</v>
      </c>
      <c r="O264" s="1"/>
      <c r="P264" s="112"/>
      <c r="Q264" s="1"/>
      <c r="R264" s="1"/>
      <c r="S264" s="1"/>
      <c r="T264" s="113"/>
    </row>
    <row r="265" spans="1:41" ht="15.75" x14ac:dyDescent="0.2">
      <c r="A265" s="281" t="s">
        <v>403</v>
      </c>
      <c r="B265" s="281"/>
      <c r="C265" s="281"/>
      <c r="D265" s="281"/>
      <c r="E265" s="138">
        <f t="shared" si="93"/>
        <v>164</v>
      </c>
      <c r="F265" s="139">
        <f t="shared" si="94"/>
        <v>61</v>
      </c>
      <c r="G265" s="138">
        <f t="shared" si="95"/>
        <v>103</v>
      </c>
      <c r="H265" s="140">
        <f t="shared" si="96"/>
        <v>0.37195121951219512</v>
      </c>
      <c r="I265" s="138">
        <f t="shared" si="97"/>
        <v>182</v>
      </c>
      <c r="J265" s="139">
        <f t="shared" si="98"/>
        <v>60</v>
      </c>
      <c r="K265" s="138">
        <f t="shared" si="99"/>
        <v>122</v>
      </c>
      <c r="L265" s="141">
        <f t="shared" si="100"/>
        <v>0.32967032967032966</v>
      </c>
      <c r="O265" s="1"/>
      <c r="P265" s="112"/>
      <c r="Q265" s="1"/>
      <c r="R265" s="1"/>
      <c r="S265" s="1"/>
      <c r="T265" s="113"/>
    </row>
    <row r="266" spans="1:41" ht="15.75" x14ac:dyDescent="0.2">
      <c r="A266" s="277" t="s">
        <v>404</v>
      </c>
      <c r="B266" s="277"/>
      <c r="C266" s="277"/>
      <c r="D266" s="277"/>
      <c r="E266" s="125">
        <f t="shared" si="93"/>
        <v>159</v>
      </c>
      <c r="F266" s="126">
        <f t="shared" si="94"/>
        <v>53</v>
      </c>
      <c r="G266" s="125">
        <f t="shared" si="95"/>
        <v>106</v>
      </c>
      <c r="H266" s="127">
        <f t="shared" si="96"/>
        <v>0.33333333333333331</v>
      </c>
      <c r="I266" s="125">
        <f t="shared" si="97"/>
        <v>133</v>
      </c>
      <c r="J266" s="126">
        <f t="shared" si="98"/>
        <v>54</v>
      </c>
      <c r="K266" s="125">
        <f t="shared" si="99"/>
        <v>79</v>
      </c>
      <c r="L266" s="142">
        <f t="shared" si="100"/>
        <v>0.40601503759398494</v>
      </c>
      <c r="O266" s="1"/>
      <c r="P266" s="112"/>
      <c r="Q266" s="1"/>
      <c r="R266" s="1"/>
      <c r="S266" s="1"/>
      <c r="T266" s="113"/>
    </row>
    <row r="267" spans="1:41" ht="15.75" x14ac:dyDescent="0.2">
      <c r="A267" s="278" t="s">
        <v>405</v>
      </c>
      <c r="B267" s="278"/>
      <c r="C267" s="278"/>
      <c r="D267" s="278"/>
      <c r="E267" s="130">
        <f t="shared" si="93"/>
        <v>221</v>
      </c>
      <c r="F267" s="131">
        <f t="shared" si="94"/>
        <v>57</v>
      </c>
      <c r="G267" s="130">
        <f t="shared" si="95"/>
        <v>164</v>
      </c>
      <c r="H267" s="132">
        <f t="shared" si="96"/>
        <v>0.25791855203619912</v>
      </c>
      <c r="I267" s="130">
        <f t="shared" si="97"/>
        <v>277</v>
      </c>
      <c r="J267" s="131">
        <f t="shared" si="98"/>
        <v>81</v>
      </c>
      <c r="K267" s="130">
        <f t="shared" si="99"/>
        <v>196</v>
      </c>
      <c r="L267" s="143">
        <f t="shared" si="100"/>
        <v>0.29241877256317689</v>
      </c>
      <c r="O267" s="1"/>
      <c r="P267" s="112"/>
      <c r="Q267" s="1"/>
      <c r="R267" s="1"/>
      <c r="S267" s="1"/>
      <c r="T267" s="113"/>
    </row>
    <row r="268" spans="1:41" ht="15.75" x14ac:dyDescent="0.2">
      <c r="A268" s="282" t="s">
        <v>406</v>
      </c>
      <c r="B268" s="282"/>
      <c r="C268" s="282"/>
      <c r="D268" s="282"/>
      <c r="E268" s="144">
        <f t="shared" si="93"/>
        <v>1086</v>
      </c>
      <c r="F268" s="134">
        <f t="shared" si="94"/>
        <v>567</v>
      </c>
      <c r="G268" s="144">
        <f t="shared" si="95"/>
        <v>519</v>
      </c>
      <c r="H268" s="145">
        <f t="shared" si="96"/>
        <v>0.52209944751381221</v>
      </c>
      <c r="I268" s="144">
        <f t="shared" si="97"/>
        <v>1329</v>
      </c>
      <c r="J268" s="134">
        <f t="shared" si="98"/>
        <v>562</v>
      </c>
      <c r="K268" s="144">
        <f t="shared" si="99"/>
        <v>767</v>
      </c>
      <c r="L268" s="146">
        <f t="shared" si="100"/>
        <v>0.42287434161023324</v>
      </c>
      <c r="O268" s="1"/>
      <c r="P268" s="112"/>
      <c r="Q268" s="1"/>
      <c r="R268" s="1"/>
      <c r="S268" s="1"/>
      <c r="T268" s="113"/>
    </row>
    <row r="269" spans="1:41" x14ac:dyDescent="0.2">
      <c r="A269" s="2"/>
      <c r="B269" s="2"/>
      <c r="C269" s="2"/>
      <c r="D269" s="2"/>
      <c r="H269" s="2"/>
      <c r="O269" s="1"/>
      <c r="P269" s="112"/>
      <c r="Q269" s="1"/>
      <c r="R269" s="1"/>
      <c r="S269" s="1"/>
      <c r="T269" s="113"/>
    </row>
    <row r="270" spans="1:41" ht="14.65" customHeight="1" x14ac:dyDescent="0.2">
      <c r="A270" s="2"/>
      <c r="B270" s="2"/>
      <c r="C270" s="283" t="s">
        <v>407</v>
      </c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1:41" x14ac:dyDescent="0.2">
      <c r="A271" s="2"/>
      <c r="B271" s="2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x14ac:dyDescent="0.2">
      <c r="A272" s="2"/>
      <c r="B272" s="2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2"/>
      <c r="B273" s="2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ht="55.5" customHeight="1" x14ac:dyDescent="0.2">
      <c r="A274" s="2"/>
      <c r="B274" s="2"/>
      <c r="C274" s="147" t="s">
        <v>408</v>
      </c>
      <c r="D274" s="148" t="s">
        <v>409</v>
      </c>
      <c r="E274" s="149">
        <v>44107</v>
      </c>
      <c r="F274" s="149">
        <v>44108</v>
      </c>
      <c r="G274" s="149">
        <v>44109</v>
      </c>
      <c r="H274" s="149">
        <v>44110</v>
      </c>
      <c r="I274" s="149">
        <v>44111</v>
      </c>
      <c r="J274" s="149">
        <v>44112</v>
      </c>
      <c r="K274" s="149">
        <v>44113</v>
      </c>
      <c r="L274" s="149">
        <v>44114</v>
      </c>
      <c r="M274" s="149">
        <v>44115</v>
      </c>
      <c r="N274" s="149">
        <v>44116</v>
      </c>
      <c r="O274" s="149">
        <v>44117</v>
      </c>
      <c r="P274" s="149">
        <v>44118</v>
      </c>
      <c r="Q274" s="149">
        <v>44119</v>
      </c>
      <c r="R274" s="149">
        <v>44120</v>
      </c>
      <c r="S274" s="149">
        <v>44121</v>
      </c>
      <c r="T274" s="149">
        <v>44122</v>
      </c>
      <c r="U274" s="149">
        <v>44123</v>
      </c>
      <c r="V274" s="149">
        <v>44124</v>
      </c>
      <c r="W274" s="149">
        <v>44125</v>
      </c>
      <c r="X274" s="149">
        <v>44126</v>
      </c>
      <c r="Y274" s="149">
        <v>44127</v>
      </c>
      <c r="Z274" s="149">
        <v>44128</v>
      </c>
      <c r="AA274" s="149">
        <v>44129</v>
      </c>
      <c r="AB274"/>
      <c r="AC274"/>
      <c r="AD274"/>
      <c r="AE274"/>
      <c r="AF274"/>
      <c r="AG274"/>
      <c r="AH274"/>
      <c r="AI274"/>
      <c r="AJ274"/>
      <c r="AK274"/>
    </row>
    <row r="275" spans="1:41" x14ac:dyDescent="0.2">
      <c r="A275" s="2"/>
      <c r="B275" s="2"/>
      <c r="C275" s="284" t="s">
        <v>402</v>
      </c>
      <c r="D275" s="150" t="s">
        <v>410</v>
      </c>
      <c r="E275" s="151">
        <v>0.79</v>
      </c>
      <c r="F275" s="151">
        <v>0.79</v>
      </c>
      <c r="G275" s="151">
        <v>0.78</v>
      </c>
      <c r="H275" s="151">
        <v>0.77</v>
      </c>
      <c r="I275" s="151">
        <v>0.76</v>
      </c>
      <c r="J275" s="151">
        <v>0.75</v>
      </c>
      <c r="K275" s="151">
        <v>0.74</v>
      </c>
      <c r="L275" s="151">
        <v>0.73</v>
      </c>
      <c r="M275" s="151">
        <v>0.73</v>
      </c>
      <c r="N275" s="151">
        <v>0.72</v>
      </c>
      <c r="O275" s="151">
        <v>0.72</v>
      </c>
      <c r="P275" s="151">
        <v>0.72</v>
      </c>
      <c r="Q275" s="151">
        <v>0.71</v>
      </c>
      <c r="R275" s="151">
        <v>0.72</v>
      </c>
      <c r="S275" s="151">
        <v>0.72</v>
      </c>
      <c r="T275" s="151">
        <v>0.73</v>
      </c>
      <c r="U275" s="151">
        <v>0.74</v>
      </c>
      <c r="V275" s="151">
        <v>0.74</v>
      </c>
      <c r="W275" s="151">
        <v>0.75</v>
      </c>
      <c r="X275" s="151">
        <v>0.76</v>
      </c>
      <c r="Y275" s="151">
        <v>0.76</v>
      </c>
      <c r="Z275" s="151">
        <v>0.77</v>
      </c>
      <c r="AA275" s="151">
        <v>0.76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2"/>
      <c r="B276" s="2"/>
      <c r="C276" s="284"/>
      <c r="D276" s="152" t="s">
        <v>411</v>
      </c>
      <c r="E276" s="153">
        <v>0.49</v>
      </c>
      <c r="F276" s="153">
        <v>0.48</v>
      </c>
      <c r="G276" s="153">
        <v>0.47</v>
      </c>
      <c r="H276" s="153">
        <v>0.47</v>
      </c>
      <c r="I276" s="153">
        <v>0.46</v>
      </c>
      <c r="J276" s="153">
        <v>0.46</v>
      </c>
      <c r="K276" s="153">
        <v>0.46</v>
      </c>
      <c r="L276" s="153">
        <v>0.46</v>
      </c>
      <c r="M276" s="153">
        <v>0.46</v>
      </c>
      <c r="N276" s="153">
        <v>0.46</v>
      </c>
      <c r="O276" s="153">
        <v>0.45</v>
      </c>
      <c r="P276" s="153">
        <v>0.45</v>
      </c>
      <c r="Q276" s="153">
        <v>0.46</v>
      </c>
      <c r="R276" s="153">
        <v>0.46</v>
      </c>
      <c r="S276" s="153">
        <v>0.47</v>
      </c>
      <c r="T276" s="153">
        <v>0.47</v>
      </c>
      <c r="U276" s="153">
        <v>0.48</v>
      </c>
      <c r="V276" s="153">
        <v>0.48</v>
      </c>
      <c r="W276" s="153">
        <v>0.48</v>
      </c>
      <c r="X276" s="153">
        <v>0.47</v>
      </c>
      <c r="Y276" s="153">
        <v>0.47</v>
      </c>
      <c r="Z276" s="153">
        <v>0.47</v>
      </c>
      <c r="AA276" s="153">
        <v>0.47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2"/>
      <c r="B277" s="2"/>
      <c r="C277" s="284"/>
      <c r="D277" s="152" t="s">
        <v>412</v>
      </c>
      <c r="E277" s="153">
        <v>0.64</v>
      </c>
      <c r="F277" s="153">
        <v>0.66</v>
      </c>
      <c r="G277" s="153">
        <v>0.63</v>
      </c>
      <c r="H277" s="153">
        <v>0.65</v>
      </c>
      <c r="I277" s="153">
        <v>0.63</v>
      </c>
      <c r="J277" s="153">
        <v>0.61</v>
      </c>
      <c r="K277" s="153">
        <v>0.57000000000000006</v>
      </c>
      <c r="L277" s="153">
        <v>0.54</v>
      </c>
      <c r="M277" s="153">
        <v>0.46</v>
      </c>
      <c r="N277" s="153">
        <v>0.45</v>
      </c>
      <c r="O277" s="153">
        <v>0.44</v>
      </c>
      <c r="P277" s="153">
        <v>0.43</v>
      </c>
      <c r="Q277" s="153">
        <v>0.41</v>
      </c>
      <c r="R277" s="153">
        <v>0.39</v>
      </c>
      <c r="S277" s="153">
        <v>0.38</v>
      </c>
      <c r="T277" s="153">
        <v>0.41</v>
      </c>
      <c r="U277" s="153">
        <v>0.42</v>
      </c>
      <c r="V277" s="153">
        <v>0.42</v>
      </c>
      <c r="W277" s="153">
        <v>0.42</v>
      </c>
      <c r="X277" s="153">
        <v>0.43</v>
      </c>
      <c r="Y277" s="153">
        <v>0.44</v>
      </c>
      <c r="Z277" s="153">
        <v>0.43</v>
      </c>
      <c r="AA277" s="153">
        <v>0.45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2"/>
      <c r="B278" s="2"/>
      <c r="C278" s="284"/>
      <c r="D278" s="154" t="s">
        <v>413</v>
      </c>
      <c r="E278" s="155">
        <v>0.4</v>
      </c>
      <c r="F278" s="155">
        <v>0.4</v>
      </c>
      <c r="G278" s="155">
        <v>0.38</v>
      </c>
      <c r="H278" s="155">
        <v>0.4</v>
      </c>
      <c r="I278" s="155">
        <v>0.42</v>
      </c>
      <c r="J278" s="155">
        <v>0.44</v>
      </c>
      <c r="K278" s="155">
        <v>0.44</v>
      </c>
      <c r="L278" s="155">
        <v>0.4</v>
      </c>
      <c r="M278" s="155">
        <v>0.42</v>
      </c>
      <c r="N278" s="155">
        <v>0.45</v>
      </c>
      <c r="O278" s="155">
        <v>0.44</v>
      </c>
      <c r="P278" s="155">
        <v>0.42</v>
      </c>
      <c r="Q278" s="155">
        <v>0.4</v>
      </c>
      <c r="R278" s="155">
        <v>0.42</v>
      </c>
      <c r="S278" s="155">
        <v>0.47</v>
      </c>
      <c r="T278" s="155">
        <v>0.46</v>
      </c>
      <c r="U278" s="155">
        <v>0.44</v>
      </c>
      <c r="V278" s="155">
        <v>0.42</v>
      </c>
      <c r="W278" s="155">
        <v>0.42</v>
      </c>
      <c r="X278" s="155">
        <v>0.43</v>
      </c>
      <c r="Y278" s="155">
        <v>0.42</v>
      </c>
      <c r="Z278" s="155">
        <v>0.4</v>
      </c>
      <c r="AA278" s="155">
        <v>0.44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5" t="s">
        <v>403</v>
      </c>
      <c r="D279" s="156" t="s">
        <v>410</v>
      </c>
      <c r="E279" s="157">
        <v>0.60000000000000009</v>
      </c>
      <c r="F279" s="157">
        <v>0.59</v>
      </c>
      <c r="G279" s="157">
        <v>0.59</v>
      </c>
      <c r="H279" s="157">
        <v>0.57999999999999996</v>
      </c>
      <c r="I279" s="157">
        <v>0.57999999999999996</v>
      </c>
      <c r="J279" s="157">
        <v>0.57999999999999996</v>
      </c>
      <c r="K279" s="157">
        <v>0.57000000000000006</v>
      </c>
      <c r="L279" s="157">
        <v>0.57999999999999996</v>
      </c>
      <c r="M279" s="157">
        <v>0.57000000000000006</v>
      </c>
      <c r="N279" s="157">
        <v>0.57000000000000006</v>
      </c>
      <c r="O279" s="157">
        <v>0.57000000000000006</v>
      </c>
      <c r="P279" s="157">
        <v>0.56000000000000005</v>
      </c>
      <c r="Q279" s="157">
        <v>0.55000000000000004</v>
      </c>
      <c r="R279" s="157">
        <v>0.54</v>
      </c>
      <c r="S279" s="157">
        <v>0.53</v>
      </c>
      <c r="T279" s="157">
        <v>0.51</v>
      </c>
      <c r="U279" s="157">
        <v>0.5</v>
      </c>
      <c r="V279" s="157">
        <v>0.48</v>
      </c>
      <c r="W279" s="157">
        <v>0.47</v>
      </c>
      <c r="X279" s="157">
        <v>0.45</v>
      </c>
      <c r="Y279" s="157">
        <v>0.44</v>
      </c>
      <c r="Z279" s="157">
        <v>0.42</v>
      </c>
      <c r="AA279" s="157">
        <v>0.41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5"/>
      <c r="D280" s="156" t="s">
        <v>411</v>
      </c>
      <c r="E280" s="157">
        <v>0.5</v>
      </c>
      <c r="F280" s="157">
        <v>0.5</v>
      </c>
      <c r="G280" s="157">
        <v>0.49</v>
      </c>
      <c r="H280" s="157">
        <v>0.49</v>
      </c>
      <c r="I280" s="157">
        <v>0.49</v>
      </c>
      <c r="J280" s="157">
        <v>0.47</v>
      </c>
      <c r="K280" s="157">
        <v>0.46</v>
      </c>
      <c r="L280" s="157">
        <v>0.43</v>
      </c>
      <c r="M280" s="157">
        <v>0.42</v>
      </c>
      <c r="N280" s="157">
        <v>0.41</v>
      </c>
      <c r="O280" s="157">
        <v>0.41</v>
      </c>
      <c r="P280" s="157">
        <v>0.4</v>
      </c>
      <c r="Q280" s="157">
        <v>0.4</v>
      </c>
      <c r="R280" s="157">
        <v>0.4</v>
      </c>
      <c r="S280" s="157">
        <v>0</v>
      </c>
      <c r="T280" s="157">
        <v>0.4</v>
      </c>
      <c r="U280" s="157">
        <v>0.4</v>
      </c>
      <c r="V280" s="157">
        <v>0.41</v>
      </c>
      <c r="W280" s="157">
        <v>0.41</v>
      </c>
      <c r="X280" s="157">
        <v>0.41</v>
      </c>
      <c r="Y280" s="157">
        <v>0.4</v>
      </c>
      <c r="Z280" s="157">
        <v>0.39</v>
      </c>
      <c r="AA280" s="157">
        <v>0.39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5"/>
      <c r="D281" s="156" t="s">
        <v>412</v>
      </c>
      <c r="E281" s="157">
        <v>0.5</v>
      </c>
      <c r="F281" s="157">
        <v>0.5</v>
      </c>
      <c r="G281" s="157">
        <v>0.5</v>
      </c>
      <c r="H281" s="157">
        <v>0.43</v>
      </c>
      <c r="I281" s="157">
        <v>0.36</v>
      </c>
      <c r="J281" s="157">
        <v>0.36</v>
      </c>
      <c r="K281" s="157">
        <v>0.36</v>
      </c>
      <c r="L281" s="157">
        <v>0.36</v>
      </c>
      <c r="M281" s="157">
        <v>0.36</v>
      </c>
      <c r="N281" s="157">
        <v>0.36</v>
      </c>
      <c r="O281" s="157">
        <v>0.43</v>
      </c>
      <c r="P281" s="157">
        <v>0.5</v>
      </c>
      <c r="Q281" s="157">
        <v>0.5</v>
      </c>
      <c r="R281" s="157">
        <v>0.5</v>
      </c>
      <c r="S281" s="157">
        <v>0.5</v>
      </c>
      <c r="T281" s="157">
        <v>0.43</v>
      </c>
      <c r="U281" s="157">
        <v>0.36</v>
      </c>
      <c r="V281" s="157">
        <v>0.28999999999999998</v>
      </c>
      <c r="W281" s="157">
        <v>0.21</v>
      </c>
      <c r="X281" s="157">
        <v>0.14000000000000001</v>
      </c>
      <c r="Y281" s="157">
        <v>7.0000000000000007E-2</v>
      </c>
      <c r="Z281" s="157">
        <v>0</v>
      </c>
      <c r="AA281" s="157">
        <v>0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5"/>
      <c r="D282" s="156" t="s">
        <v>413</v>
      </c>
      <c r="E282" s="157">
        <v>0.05</v>
      </c>
      <c r="F282" s="157">
        <v>0</v>
      </c>
      <c r="G282" s="157">
        <v>0</v>
      </c>
      <c r="H282" s="157">
        <v>0</v>
      </c>
      <c r="I282" s="157">
        <v>0</v>
      </c>
      <c r="J282" s="157">
        <v>0</v>
      </c>
      <c r="K282" s="157">
        <v>0</v>
      </c>
      <c r="L282" s="157">
        <v>0</v>
      </c>
      <c r="M282" s="157">
        <v>0</v>
      </c>
      <c r="N282" s="157">
        <v>0</v>
      </c>
      <c r="O282" s="157">
        <v>0</v>
      </c>
      <c r="P282" s="157">
        <v>0</v>
      </c>
      <c r="Q282" s="157">
        <v>0</v>
      </c>
      <c r="R282" s="157">
        <v>0</v>
      </c>
      <c r="S282" s="157">
        <v>0</v>
      </c>
      <c r="T282" s="157">
        <v>0</v>
      </c>
      <c r="U282" s="157">
        <v>0</v>
      </c>
      <c r="V282" s="157">
        <v>0</v>
      </c>
      <c r="W282" s="157">
        <v>0</v>
      </c>
      <c r="X282" s="157">
        <v>0</v>
      </c>
      <c r="Y282" s="157">
        <v>0</v>
      </c>
      <c r="Z282" s="157">
        <v>0</v>
      </c>
      <c r="AA282" s="157">
        <v>0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6" t="s">
        <v>404</v>
      </c>
      <c r="D283" s="158" t="s">
        <v>410</v>
      </c>
      <c r="E283" s="159">
        <v>0.49</v>
      </c>
      <c r="F283" s="159">
        <v>0.48</v>
      </c>
      <c r="G283" s="159">
        <v>0.48</v>
      </c>
      <c r="H283" s="159">
        <v>0.46</v>
      </c>
      <c r="I283" s="159">
        <v>0.46</v>
      </c>
      <c r="J283" s="159">
        <v>0.45</v>
      </c>
      <c r="K283" s="159">
        <v>0.45</v>
      </c>
      <c r="L283" s="159">
        <v>0.45</v>
      </c>
      <c r="M283" s="159">
        <v>0.45</v>
      </c>
      <c r="N283" s="159">
        <v>0.45</v>
      </c>
      <c r="O283" s="159">
        <v>0.46</v>
      </c>
      <c r="P283" s="159">
        <v>0.46</v>
      </c>
      <c r="Q283" s="159">
        <v>0.47</v>
      </c>
      <c r="R283" s="159">
        <v>0.47</v>
      </c>
      <c r="S283" s="159">
        <v>0.46</v>
      </c>
      <c r="T283" s="159">
        <v>0.44</v>
      </c>
      <c r="U283" s="159">
        <v>0.44</v>
      </c>
      <c r="V283" s="159">
        <v>0.43</v>
      </c>
      <c r="W283" s="159">
        <v>0.42</v>
      </c>
      <c r="X283" s="159">
        <v>0.41</v>
      </c>
      <c r="Y283" s="159">
        <v>0.39</v>
      </c>
      <c r="Z283" s="159">
        <v>0.39</v>
      </c>
      <c r="AA283" s="159">
        <v>0.38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6"/>
      <c r="D284" s="160" t="s">
        <v>411</v>
      </c>
      <c r="E284" s="161">
        <v>0.32</v>
      </c>
      <c r="F284" s="161">
        <v>0.36</v>
      </c>
      <c r="G284" s="161">
        <v>0.4</v>
      </c>
      <c r="H284" s="161">
        <v>0.45</v>
      </c>
      <c r="I284" s="161">
        <v>0.5</v>
      </c>
      <c r="J284" s="161">
        <v>0.5</v>
      </c>
      <c r="K284" s="161">
        <v>0.52</v>
      </c>
      <c r="L284" s="161">
        <v>0.52</v>
      </c>
      <c r="M284" s="161">
        <v>0.52</v>
      </c>
      <c r="N284" s="161">
        <v>0.53</v>
      </c>
      <c r="O284" s="161">
        <v>0.52</v>
      </c>
      <c r="P284" s="161">
        <v>0.52</v>
      </c>
      <c r="Q284" s="161">
        <v>0.52</v>
      </c>
      <c r="R284" s="161">
        <v>0.52</v>
      </c>
      <c r="S284" s="161">
        <v>0.52</v>
      </c>
      <c r="T284" s="161">
        <v>0.51</v>
      </c>
      <c r="U284" s="161">
        <v>0.49</v>
      </c>
      <c r="V284" s="161">
        <v>0.47</v>
      </c>
      <c r="W284" s="161">
        <v>0.45</v>
      </c>
      <c r="X284" s="161">
        <v>0.44</v>
      </c>
      <c r="Y284" s="161">
        <v>0.43</v>
      </c>
      <c r="Z284" s="161">
        <v>0.42</v>
      </c>
      <c r="AA284" s="161">
        <v>0.42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6"/>
      <c r="D285" s="160" t="s">
        <v>412</v>
      </c>
      <c r="E285" s="161">
        <v>0.12</v>
      </c>
      <c r="F285" s="161">
        <v>0.13</v>
      </c>
      <c r="G285" s="161">
        <v>0.14000000000000001</v>
      </c>
      <c r="H285" s="161">
        <v>0.13</v>
      </c>
      <c r="I285" s="161">
        <v>0.12</v>
      </c>
      <c r="J285" s="161">
        <v>0.09</v>
      </c>
      <c r="K285" s="161">
        <v>0.06</v>
      </c>
      <c r="L285" s="161">
        <v>0.05</v>
      </c>
      <c r="M285" s="161">
        <v>0.04</v>
      </c>
      <c r="N285" s="161">
        <v>0.03</v>
      </c>
      <c r="O285" s="161">
        <v>0.03</v>
      </c>
      <c r="P285" s="161">
        <v>0.03</v>
      </c>
      <c r="Q285" s="161">
        <v>0.04</v>
      </c>
      <c r="R285" s="161">
        <v>0.06</v>
      </c>
      <c r="S285" s="161">
        <v>0.08</v>
      </c>
      <c r="T285" s="161">
        <v>0.09</v>
      </c>
      <c r="U285" s="161">
        <v>0.09</v>
      </c>
      <c r="V285" s="161">
        <v>0.08</v>
      </c>
      <c r="W285" s="161">
        <v>0.06</v>
      </c>
      <c r="X285" s="161">
        <v>0.05</v>
      </c>
      <c r="Y285" s="161">
        <v>0.03</v>
      </c>
      <c r="Z285" s="161">
        <v>0.03</v>
      </c>
      <c r="AA285" s="161">
        <v>0.01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6"/>
      <c r="D286" s="162" t="s">
        <v>413</v>
      </c>
      <c r="E286" s="163">
        <v>0.08</v>
      </c>
      <c r="F286" s="163">
        <v>0.09</v>
      </c>
      <c r="G286" s="163">
        <v>0.1</v>
      </c>
      <c r="H286" s="163">
        <v>0.1</v>
      </c>
      <c r="I286" s="163">
        <v>0.1</v>
      </c>
      <c r="J286" s="163">
        <v>0.45</v>
      </c>
      <c r="K286" s="163">
        <v>0.1</v>
      </c>
      <c r="L286" s="163">
        <v>0.09</v>
      </c>
      <c r="M286" s="163">
        <v>0.08</v>
      </c>
      <c r="N286" s="163">
        <v>0.06</v>
      </c>
      <c r="O286" s="163">
        <v>0.05</v>
      </c>
      <c r="P286" s="163">
        <v>0.05</v>
      </c>
      <c r="Q286" s="163">
        <v>0.04</v>
      </c>
      <c r="R286" s="163">
        <v>0.04</v>
      </c>
      <c r="S286" s="163">
        <v>0.04</v>
      </c>
      <c r="T286" s="163">
        <v>0.05</v>
      </c>
      <c r="U286" s="163">
        <v>0.06</v>
      </c>
      <c r="V286" s="163">
        <v>0.05</v>
      </c>
      <c r="W286" s="163">
        <v>0.04</v>
      </c>
      <c r="X286" s="163">
        <v>0.04</v>
      </c>
      <c r="Y286" s="163">
        <v>0.06</v>
      </c>
      <c r="Z286" s="163">
        <v>0.09</v>
      </c>
      <c r="AA286" s="163">
        <v>0.11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7" t="s">
        <v>405</v>
      </c>
      <c r="D287" s="164" t="s">
        <v>410</v>
      </c>
      <c r="E287" s="165">
        <v>0.5</v>
      </c>
      <c r="F287" s="165">
        <v>0.49</v>
      </c>
      <c r="G287" s="165">
        <v>0.48</v>
      </c>
      <c r="H287" s="165">
        <v>0.47</v>
      </c>
      <c r="I287" s="165">
        <v>0.47</v>
      </c>
      <c r="J287" s="165">
        <v>0.45</v>
      </c>
      <c r="K287" s="165">
        <v>0.44</v>
      </c>
      <c r="L287" s="165">
        <v>0.43</v>
      </c>
      <c r="M287" s="165">
        <v>0.43</v>
      </c>
      <c r="N287" s="165">
        <v>0.42</v>
      </c>
      <c r="O287" s="165">
        <v>0.42</v>
      </c>
      <c r="P287" s="165">
        <v>0.4</v>
      </c>
      <c r="Q287" s="165">
        <v>0.4</v>
      </c>
      <c r="R287" s="165">
        <v>0.39</v>
      </c>
      <c r="S287" s="165">
        <v>0.37</v>
      </c>
      <c r="T287" s="165">
        <v>0.36</v>
      </c>
      <c r="U287" s="165">
        <v>0.34</v>
      </c>
      <c r="V287" s="165">
        <v>0.33</v>
      </c>
      <c r="W287" s="165">
        <v>0.31</v>
      </c>
      <c r="X287" s="165">
        <v>0.28999999999999998</v>
      </c>
      <c r="Y287" s="165">
        <v>0.28000000000000003</v>
      </c>
      <c r="Z287" s="165">
        <v>0.27</v>
      </c>
      <c r="AA287" s="165">
        <v>0.27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7"/>
      <c r="D288" s="164" t="s">
        <v>411</v>
      </c>
      <c r="E288" s="165">
        <v>0.41</v>
      </c>
      <c r="F288" s="165">
        <v>0.43</v>
      </c>
      <c r="G288" s="165">
        <v>0.44</v>
      </c>
      <c r="H288" s="165">
        <v>0.44</v>
      </c>
      <c r="I288" s="165">
        <v>0.44</v>
      </c>
      <c r="J288" s="165">
        <v>0.44</v>
      </c>
      <c r="K288" s="165">
        <v>0.44</v>
      </c>
      <c r="L288" s="165">
        <v>0.41</v>
      </c>
      <c r="M288" s="165">
        <v>0.39</v>
      </c>
      <c r="N288" s="165">
        <v>0.37</v>
      </c>
      <c r="O288" s="165">
        <v>0.35</v>
      </c>
      <c r="P288" s="165">
        <v>0.32</v>
      </c>
      <c r="Q288" s="165">
        <v>0.31</v>
      </c>
      <c r="R288" s="165">
        <v>0.3</v>
      </c>
      <c r="S288" s="165">
        <v>0.3</v>
      </c>
      <c r="T288" s="165">
        <v>0.31</v>
      </c>
      <c r="U288" s="165">
        <v>0.31</v>
      </c>
      <c r="V288" s="165">
        <v>0.31</v>
      </c>
      <c r="W288" s="165">
        <v>0.32</v>
      </c>
      <c r="X288" s="165">
        <v>0.32</v>
      </c>
      <c r="Y288" s="165">
        <v>0.33</v>
      </c>
      <c r="Z288" s="165">
        <v>0.32</v>
      </c>
      <c r="AA288" s="165">
        <v>0.32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7"/>
      <c r="D289" s="164" t="s">
        <v>412</v>
      </c>
      <c r="E289" s="165">
        <v>0.13</v>
      </c>
      <c r="F289" s="165">
        <v>0.12</v>
      </c>
      <c r="G289" s="165">
        <v>0.12</v>
      </c>
      <c r="H289" s="165">
        <v>0.14000000000000001</v>
      </c>
      <c r="I289" s="165">
        <v>0.14000000000000001</v>
      </c>
      <c r="J289" s="165">
        <v>0.14000000000000001</v>
      </c>
      <c r="K289" s="165">
        <v>0.13</v>
      </c>
      <c r="L289" s="165">
        <v>0.11</v>
      </c>
      <c r="M289" s="165">
        <v>0.11</v>
      </c>
      <c r="N289" s="165">
        <v>0.1</v>
      </c>
      <c r="O289" s="165">
        <v>0.09</v>
      </c>
      <c r="P289" s="165">
        <v>7.0000000000000007E-2</v>
      </c>
      <c r="Q289" s="165">
        <v>0.06</v>
      </c>
      <c r="R289" s="165">
        <v>0.06</v>
      </c>
      <c r="S289" s="165">
        <v>7.0000000000000007E-2</v>
      </c>
      <c r="T289" s="165">
        <v>7.0000000000000007E-2</v>
      </c>
      <c r="U289" s="165">
        <v>0.06</v>
      </c>
      <c r="V289" s="165">
        <v>0.05</v>
      </c>
      <c r="W289" s="165">
        <v>0.04</v>
      </c>
      <c r="X289" s="165">
        <v>0.03</v>
      </c>
      <c r="Y289" s="165">
        <v>0.02</v>
      </c>
      <c r="Z289" s="165">
        <v>0.02</v>
      </c>
      <c r="AA289" s="165">
        <v>0.02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7"/>
      <c r="D290" s="164" t="s">
        <v>413</v>
      </c>
      <c r="E290" s="165">
        <v>0.1</v>
      </c>
      <c r="F290" s="165">
        <v>0.13</v>
      </c>
      <c r="G290" s="165">
        <v>0.16</v>
      </c>
      <c r="H290" s="165">
        <v>0.19</v>
      </c>
      <c r="I290" s="165">
        <v>0.21</v>
      </c>
      <c r="J290" s="165">
        <v>0.22</v>
      </c>
      <c r="K290" s="165">
        <v>0.22</v>
      </c>
      <c r="L290" s="165">
        <v>0.2</v>
      </c>
      <c r="M290" s="165">
        <v>0.17</v>
      </c>
      <c r="N290" s="165">
        <v>0.14000000000000001</v>
      </c>
      <c r="O290" s="165">
        <v>0.1</v>
      </c>
      <c r="P290" s="165">
        <v>0.06</v>
      </c>
      <c r="Q290" s="165">
        <v>0.03</v>
      </c>
      <c r="R290" s="165">
        <v>0</v>
      </c>
      <c r="S290" s="165">
        <v>0</v>
      </c>
      <c r="T290" s="165">
        <v>0</v>
      </c>
      <c r="U290" s="165">
        <v>0</v>
      </c>
      <c r="V290" s="165">
        <v>0</v>
      </c>
      <c r="W290" s="165">
        <v>0</v>
      </c>
      <c r="X290" s="165">
        <v>0</v>
      </c>
      <c r="Y290" s="165">
        <v>0</v>
      </c>
      <c r="Z290" s="165">
        <v>0</v>
      </c>
      <c r="AA290" s="165">
        <v>0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8" t="s">
        <v>414</v>
      </c>
      <c r="D291" s="166" t="s">
        <v>410</v>
      </c>
      <c r="E291" s="167">
        <v>0.67</v>
      </c>
      <c r="F291" s="167">
        <v>0.66</v>
      </c>
      <c r="G291" s="167">
        <v>0.65</v>
      </c>
      <c r="H291" s="167">
        <v>0.64</v>
      </c>
      <c r="I291" s="167">
        <v>0.64</v>
      </c>
      <c r="J291" s="167">
        <v>0.63</v>
      </c>
      <c r="K291" s="167">
        <v>0.62</v>
      </c>
      <c r="L291" s="167">
        <v>0.61</v>
      </c>
      <c r="M291" s="167">
        <v>0.61</v>
      </c>
      <c r="N291" s="245">
        <v>0.61</v>
      </c>
      <c r="O291" s="245">
        <v>0.61</v>
      </c>
      <c r="P291" s="245">
        <v>0.60000000000000009</v>
      </c>
      <c r="Q291" s="245">
        <v>0.59</v>
      </c>
      <c r="R291" s="245">
        <v>0.59</v>
      </c>
      <c r="S291" s="245">
        <v>0.59</v>
      </c>
      <c r="T291" s="245">
        <v>0.57999999999999996</v>
      </c>
      <c r="U291" s="245">
        <v>0.57999999999999996</v>
      </c>
      <c r="V291" s="245">
        <v>0.57999999999999996</v>
      </c>
      <c r="W291" s="245">
        <v>0.57999999999999996</v>
      </c>
      <c r="X291" s="245">
        <v>0.56999999999999995</v>
      </c>
      <c r="Y291" s="245">
        <v>0.56999999999999995</v>
      </c>
      <c r="Z291" s="245">
        <v>0.56000000000000005</v>
      </c>
      <c r="AA291" s="245">
        <v>0.56000000000000005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8"/>
      <c r="D292" s="168" t="s">
        <v>413</v>
      </c>
      <c r="E292" s="169">
        <v>0.44</v>
      </c>
      <c r="F292" s="169">
        <v>0.45</v>
      </c>
      <c r="G292" s="169">
        <v>0.45</v>
      </c>
      <c r="H292" s="169">
        <v>0.46</v>
      </c>
      <c r="I292" s="169">
        <v>0.47</v>
      </c>
      <c r="J292" s="169">
        <v>0.46</v>
      </c>
      <c r="K292" s="169">
        <v>0.46</v>
      </c>
      <c r="L292" s="169">
        <v>0.45</v>
      </c>
      <c r="M292" s="169">
        <v>0.45</v>
      </c>
      <c r="N292" s="169">
        <v>0.44</v>
      </c>
      <c r="O292" s="169">
        <v>0.43</v>
      </c>
      <c r="P292" s="169">
        <v>0.42</v>
      </c>
      <c r="Q292" s="169">
        <v>0.42</v>
      </c>
      <c r="R292" s="169">
        <v>0.42</v>
      </c>
      <c r="S292" s="169">
        <v>0.43</v>
      </c>
      <c r="T292" s="169">
        <v>0.43</v>
      </c>
      <c r="U292" s="169">
        <v>0.43</v>
      </c>
      <c r="V292" s="169">
        <v>0.43</v>
      </c>
      <c r="W292" s="169">
        <v>0.43</v>
      </c>
      <c r="X292" s="169">
        <v>0.43</v>
      </c>
      <c r="Y292" s="169">
        <v>0.43</v>
      </c>
      <c r="Z292" s="169">
        <v>0.42</v>
      </c>
      <c r="AA292" s="169">
        <v>0.42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8"/>
      <c r="D293" s="168" t="s">
        <v>412</v>
      </c>
      <c r="E293" s="169">
        <v>0.33</v>
      </c>
      <c r="F293" s="169">
        <v>0.34</v>
      </c>
      <c r="G293" s="169">
        <v>0.33</v>
      </c>
      <c r="H293" s="169">
        <v>0.34</v>
      </c>
      <c r="I293" s="169">
        <v>0.32</v>
      </c>
      <c r="J293" s="169">
        <v>0.31</v>
      </c>
      <c r="K293" s="169">
        <v>0.28999999999999998</v>
      </c>
      <c r="L293" s="169">
        <v>0.27</v>
      </c>
      <c r="M293" s="169">
        <v>0.24</v>
      </c>
      <c r="N293" s="169">
        <v>0.22</v>
      </c>
      <c r="O293" s="169">
        <v>0.22</v>
      </c>
      <c r="P293" s="169">
        <v>0.21</v>
      </c>
      <c r="Q293" s="169">
        <v>0.2</v>
      </c>
      <c r="R293" s="169">
        <v>0.2</v>
      </c>
      <c r="S293" s="169">
        <v>0.2</v>
      </c>
      <c r="T293" s="169">
        <v>0.21</v>
      </c>
      <c r="U293" s="169">
        <v>0.21</v>
      </c>
      <c r="V293" s="169">
        <v>0.2</v>
      </c>
      <c r="W293" s="169">
        <v>0.19</v>
      </c>
      <c r="X293" s="169">
        <v>0.19</v>
      </c>
      <c r="Y293" s="169">
        <v>0.18</v>
      </c>
      <c r="Z293" s="169">
        <v>0.17</v>
      </c>
      <c r="AA293" s="169">
        <v>0.17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8"/>
      <c r="D294" s="170" t="s">
        <v>413</v>
      </c>
      <c r="E294" s="171">
        <v>0.2</v>
      </c>
      <c r="F294" s="171">
        <v>0.21</v>
      </c>
      <c r="G294" s="171">
        <v>0.21</v>
      </c>
      <c r="H294" s="171">
        <v>0.23</v>
      </c>
      <c r="I294" s="171">
        <v>0.24</v>
      </c>
      <c r="J294" s="171">
        <v>0.25</v>
      </c>
      <c r="K294" s="171">
        <v>0.25</v>
      </c>
      <c r="L294" s="171">
        <v>0.23</v>
      </c>
      <c r="M294" s="171">
        <v>0.23</v>
      </c>
      <c r="N294" s="171">
        <v>0.22</v>
      </c>
      <c r="O294" s="171">
        <v>0.21</v>
      </c>
      <c r="P294" s="171">
        <v>0.19</v>
      </c>
      <c r="Q294" s="171">
        <v>0.17</v>
      </c>
      <c r="R294" s="171">
        <v>0.17</v>
      </c>
      <c r="S294" s="171">
        <v>0.19</v>
      </c>
      <c r="T294" s="171">
        <v>0.19</v>
      </c>
      <c r="U294" s="171">
        <v>0.18</v>
      </c>
      <c r="V294" s="171">
        <v>0.18</v>
      </c>
      <c r="W294" s="171">
        <v>0.17</v>
      </c>
      <c r="X294" s="171">
        <v>0.18</v>
      </c>
      <c r="Y294" s="171">
        <v>0.18</v>
      </c>
      <c r="Z294" s="171">
        <v>0.18</v>
      </c>
      <c r="AA294" s="171">
        <v>0.21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9" t="s">
        <v>415</v>
      </c>
      <c r="D295" s="289"/>
      <c r="E295"/>
      <c r="F295"/>
      <c r="H295" s="2"/>
    </row>
    <row r="296" spans="1:37" x14ac:dyDescent="0.2">
      <c r="A296" s="2"/>
      <c r="B296" s="2"/>
      <c r="C296" s="172" t="s">
        <v>416</v>
      </c>
      <c r="D296"/>
      <c r="E296"/>
      <c r="F296"/>
      <c r="H296" s="2"/>
    </row>
    <row r="297" spans="1:37" x14ac:dyDescent="0.2">
      <c r="A297" s="2"/>
      <c r="B297" s="2"/>
      <c r="C297" s="2"/>
      <c r="D297" s="2"/>
      <c r="H297" s="2"/>
      <c r="O297" s="1"/>
      <c r="P297" s="112"/>
      <c r="Q297" s="1"/>
      <c r="R297" s="1"/>
      <c r="S297" s="1"/>
      <c r="T297" s="113"/>
    </row>
    <row r="298" spans="1:37" s="175" customFormat="1" ht="11.25" x14ac:dyDescent="0.2">
      <c r="A298" s="173"/>
      <c r="B298" s="173"/>
      <c r="C298" s="173"/>
      <c r="D298" s="173"/>
      <c r="E298" s="2"/>
      <c r="F298" s="2"/>
      <c r="G298" s="2"/>
      <c r="H298" s="3"/>
      <c r="I298" s="2"/>
      <c r="J298" s="2"/>
      <c r="K298" s="2"/>
      <c r="L298" s="2"/>
      <c r="M298" s="2"/>
      <c r="N298" s="2"/>
      <c r="O298" s="2"/>
      <c r="P298" s="3"/>
      <c r="Q298" s="2"/>
      <c r="R298" s="2"/>
      <c r="S298" s="2"/>
      <c r="T298" s="4"/>
      <c r="U298" s="174"/>
      <c r="V298" s="5"/>
      <c r="W298" s="174"/>
      <c r="X298" s="174"/>
    </row>
    <row r="299" spans="1:37" s="175" customFormat="1" ht="21.95" customHeight="1" x14ac:dyDescent="0.2">
      <c r="A299" s="173"/>
      <c r="B299" s="173"/>
      <c r="C299" s="173"/>
      <c r="D299" s="176" t="s">
        <v>417</v>
      </c>
      <c r="E299" s="177" t="s">
        <v>15</v>
      </c>
      <c r="F299" s="177" t="s">
        <v>16</v>
      </c>
      <c r="G299" s="177" t="s">
        <v>17</v>
      </c>
      <c r="H299" s="290" t="s">
        <v>18</v>
      </c>
      <c r="I299" s="290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4"/>
      <c r="U299" s="174"/>
      <c r="V299" s="5"/>
      <c r="W299" s="174"/>
      <c r="X299" s="174"/>
    </row>
    <row r="300" spans="1:37" ht="14.65" customHeight="1" x14ac:dyDescent="0.2">
      <c r="D300" s="178" t="s">
        <v>410</v>
      </c>
      <c r="E300" s="179">
        <f>E244</f>
        <v>1042</v>
      </c>
      <c r="F300" s="179">
        <f>F244</f>
        <v>558</v>
      </c>
      <c r="G300" s="179">
        <f>G244</f>
        <v>484</v>
      </c>
      <c r="H300" s="291">
        <f t="shared" ref="H300:H304" si="101">F300/E300</f>
        <v>0.53550863723608444</v>
      </c>
      <c r="I300" s="291"/>
      <c r="M300" s="292"/>
      <c r="N300" s="292"/>
    </row>
    <row r="301" spans="1:37" ht="14.65" customHeight="1" x14ac:dyDescent="0.2">
      <c r="D301" s="178" t="s">
        <v>418</v>
      </c>
      <c r="E301" s="179">
        <f>I244</f>
        <v>1271</v>
      </c>
      <c r="F301" s="179">
        <f>J244</f>
        <v>541</v>
      </c>
      <c r="G301" s="179">
        <f>K244</f>
        <v>730</v>
      </c>
      <c r="H301" s="291">
        <f t="shared" si="101"/>
        <v>0.42564909520062943</v>
      </c>
      <c r="I301" s="291"/>
    </row>
    <row r="302" spans="1:37" ht="14.65" customHeight="1" x14ac:dyDescent="0.2">
      <c r="D302" s="178" t="s">
        <v>412</v>
      </c>
      <c r="E302" s="179">
        <f>M244</f>
        <v>44</v>
      </c>
      <c r="F302" s="179">
        <f>N244</f>
        <v>9</v>
      </c>
      <c r="G302" s="179">
        <f>O244</f>
        <v>35</v>
      </c>
      <c r="H302" s="291">
        <f t="shared" si="101"/>
        <v>0.20454545454545456</v>
      </c>
      <c r="I302" s="291"/>
    </row>
    <row r="303" spans="1:37" ht="14.65" customHeight="1" x14ac:dyDescent="0.2">
      <c r="D303" s="178" t="s">
        <v>419</v>
      </c>
      <c r="E303" s="179">
        <f>Q244</f>
        <v>58</v>
      </c>
      <c r="F303" s="179">
        <f>R244</f>
        <v>21</v>
      </c>
      <c r="G303" s="179">
        <f>S244</f>
        <v>37</v>
      </c>
      <c r="H303" s="291">
        <f t="shared" si="101"/>
        <v>0.36206896551724138</v>
      </c>
      <c r="I303" s="291"/>
    </row>
    <row r="304" spans="1:37" ht="14.65" customHeight="1" x14ac:dyDescent="0.2">
      <c r="D304" s="180" t="s">
        <v>406</v>
      </c>
      <c r="E304" s="144">
        <f>SUM(E300:E303)</f>
        <v>2415</v>
      </c>
      <c r="F304" s="144">
        <f>SUM(F300:F303)</f>
        <v>1129</v>
      </c>
      <c r="G304" s="144">
        <f>SUM(G300:G303)</f>
        <v>1286</v>
      </c>
      <c r="H304" s="293">
        <f t="shared" si="101"/>
        <v>0.46749482401656317</v>
      </c>
      <c r="I304" s="293"/>
    </row>
    <row r="306" spans="1:14" ht="87" customHeight="1" x14ac:dyDescent="0.2">
      <c r="D306" s="176" t="s">
        <v>420</v>
      </c>
      <c r="E306" s="181" t="s">
        <v>421</v>
      </c>
      <c r="F306" s="181" t="s">
        <v>422</v>
      </c>
      <c r="G306" s="181" t="s">
        <v>423</v>
      </c>
      <c r="H306" s="294" t="s">
        <v>424</v>
      </c>
      <c r="I306" s="294"/>
    </row>
    <row r="307" spans="1:14" ht="14.65" customHeight="1" x14ac:dyDescent="0.2">
      <c r="D307" s="178" t="s">
        <v>410</v>
      </c>
      <c r="E307" s="179">
        <f t="shared" ref="E307:E310" si="102">F300</f>
        <v>558</v>
      </c>
      <c r="F307" s="179">
        <f>U244</f>
        <v>49</v>
      </c>
      <c r="G307" s="179">
        <v>60</v>
      </c>
      <c r="H307" s="295">
        <f t="shared" ref="H307:H310" si="103">E307+F307+G307</f>
        <v>667</v>
      </c>
      <c r="I307" s="295">
        <f>SUM(E307:H307)</f>
        <v>1334</v>
      </c>
      <c r="J307" s="4"/>
    </row>
    <row r="308" spans="1:14" ht="14.65" customHeight="1" x14ac:dyDescent="0.2">
      <c r="D308" s="178" t="s">
        <v>418</v>
      </c>
      <c r="E308" s="179">
        <f t="shared" si="102"/>
        <v>541</v>
      </c>
      <c r="F308" s="179">
        <f>V244</f>
        <v>153</v>
      </c>
      <c r="G308" s="179">
        <v>110</v>
      </c>
      <c r="H308" s="295">
        <f t="shared" si="103"/>
        <v>804</v>
      </c>
      <c r="I308" s="295"/>
    </row>
    <row r="309" spans="1:14" ht="14.65" customHeight="1" x14ac:dyDescent="0.2">
      <c r="D309" s="178" t="s">
        <v>412</v>
      </c>
      <c r="E309" s="179">
        <f t="shared" si="102"/>
        <v>9</v>
      </c>
      <c r="F309" s="179">
        <f>W244</f>
        <v>2</v>
      </c>
      <c r="G309" s="182">
        <v>0</v>
      </c>
      <c r="H309" s="295">
        <f t="shared" si="103"/>
        <v>11</v>
      </c>
      <c r="I309" s="295"/>
    </row>
    <row r="310" spans="1:14" ht="14.65" customHeight="1" x14ac:dyDescent="0.2">
      <c r="D310" s="178" t="s">
        <v>419</v>
      </c>
      <c r="E310" s="179">
        <f t="shared" si="102"/>
        <v>21</v>
      </c>
      <c r="F310" s="179">
        <f>X244</f>
        <v>6</v>
      </c>
      <c r="G310" s="182">
        <v>2</v>
      </c>
      <c r="H310" s="295">
        <f t="shared" si="103"/>
        <v>29</v>
      </c>
      <c r="I310" s="295"/>
    </row>
    <row r="311" spans="1:14" ht="14.65" customHeight="1" x14ac:dyDescent="0.2">
      <c r="D311" s="180" t="s">
        <v>406</v>
      </c>
      <c r="E311" s="183">
        <f>SUM(E307:E310)</f>
        <v>1129</v>
      </c>
      <c r="F311" s="183">
        <f>SUM(F307:F310)</f>
        <v>210</v>
      </c>
      <c r="G311" s="183">
        <f>SUM(G307:G310)</f>
        <v>172</v>
      </c>
      <c r="H311" s="296">
        <f>H307+H308+H309+H310</f>
        <v>1511</v>
      </c>
      <c r="I311" s="296">
        <f>F311+G311+H311</f>
        <v>1893</v>
      </c>
    </row>
    <row r="313" spans="1:14" x14ac:dyDescent="0.2">
      <c r="A313" s="267" t="s">
        <v>425</v>
      </c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</row>
    <row r="314" spans="1:14" x14ac:dyDescent="0.2">
      <c r="A314" s="267" t="s">
        <v>426</v>
      </c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</row>
    <row r="315" spans="1:14" ht="25.35" customHeight="1" x14ac:dyDescent="0.2">
      <c r="A315" s="2"/>
      <c r="B315" s="2"/>
      <c r="C315" s="2"/>
      <c r="D315" s="297" t="s">
        <v>427</v>
      </c>
      <c r="E315" s="297" t="s">
        <v>428</v>
      </c>
      <c r="F315" s="297"/>
      <c r="G315" s="297"/>
      <c r="H315" s="297"/>
      <c r="I315" s="297"/>
      <c r="J315" s="297"/>
      <c r="K315" s="297"/>
      <c r="L315" s="297"/>
      <c r="M315" s="297"/>
    </row>
    <row r="316" spans="1:14" ht="14.65" customHeight="1" x14ac:dyDescent="0.2">
      <c r="A316" s="2"/>
      <c r="B316" s="2"/>
      <c r="C316" s="2"/>
      <c r="D316" s="298" t="s">
        <v>409</v>
      </c>
      <c r="E316" s="299" t="s">
        <v>429</v>
      </c>
      <c r="F316" s="299"/>
      <c r="G316" s="299"/>
      <c r="H316" s="300" t="s">
        <v>430</v>
      </c>
      <c r="I316" s="300"/>
      <c r="J316" s="300"/>
      <c r="K316" s="301" t="s">
        <v>431</v>
      </c>
      <c r="L316" s="301"/>
      <c r="M316" s="301"/>
    </row>
    <row r="317" spans="1:14" ht="18" x14ac:dyDescent="0.2">
      <c r="A317" s="2"/>
      <c r="B317" s="2"/>
      <c r="C317" s="2"/>
      <c r="D317" s="298"/>
      <c r="E317" s="184" t="s">
        <v>432</v>
      </c>
      <c r="F317" s="184" t="s">
        <v>433</v>
      </c>
      <c r="G317" s="184" t="s">
        <v>406</v>
      </c>
      <c r="H317" s="185" t="s">
        <v>434</v>
      </c>
      <c r="I317" s="185" t="s">
        <v>433</v>
      </c>
      <c r="J317" s="185" t="s">
        <v>406</v>
      </c>
      <c r="K317" s="186" t="s">
        <v>432</v>
      </c>
      <c r="L317" s="186" t="s">
        <v>433</v>
      </c>
      <c r="M317" s="187" t="s">
        <v>406</v>
      </c>
    </row>
    <row r="318" spans="1:14" x14ac:dyDescent="0.2">
      <c r="A318" s="2"/>
      <c r="B318" s="2"/>
      <c r="C318" s="2"/>
      <c r="D318" s="188" t="s">
        <v>13</v>
      </c>
      <c r="E318" s="189">
        <f t="shared" ref="E318:E320" si="104">K318-H318</f>
        <v>356</v>
      </c>
      <c r="F318" s="189">
        <v>262</v>
      </c>
      <c r="G318" s="189">
        <f t="shared" ref="G318:G320" si="105">SUM(E318:F318)</f>
        <v>618</v>
      </c>
      <c r="H318" s="190">
        <v>21</v>
      </c>
      <c r="I318" s="190">
        <v>39</v>
      </c>
      <c r="J318" s="190">
        <f t="shared" ref="J318:J319" si="106">SUM(H318:I318)</f>
        <v>60</v>
      </c>
      <c r="K318" s="191">
        <f t="shared" ref="K318:K319" si="107">M318-L318</f>
        <v>377</v>
      </c>
      <c r="L318" s="191">
        <f t="shared" ref="L318:L319" si="108">F318+I318</f>
        <v>301</v>
      </c>
      <c r="M318" s="192">
        <f t="shared" ref="M318:M319" si="109">H307+H309</f>
        <v>678</v>
      </c>
    </row>
    <row r="319" spans="1:14" x14ac:dyDescent="0.2">
      <c r="A319" s="2"/>
      <c r="B319" s="2"/>
      <c r="C319" s="2"/>
      <c r="D319" s="188" t="s">
        <v>435</v>
      </c>
      <c r="E319" s="189">
        <f t="shared" si="104"/>
        <v>401</v>
      </c>
      <c r="F319" s="189">
        <v>320</v>
      </c>
      <c r="G319" s="189">
        <f t="shared" si="105"/>
        <v>721</v>
      </c>
      <c r="H319" s="190">
        <v>23</v>
      </c>
      <c r="I319" s="190">
        <v>89</v>
      </c>
      <c r="J319" s="190">
        <f t="shared" si="106"/>
        <v>112</v>
      </c>
      <c r="K319" s="191">
        <f t="shared" si="107"/>
        <v>424</v>
      </c>
      <c r="L319" s="191">
        <f t="shared" si="108"/>
        <v>409</v>
      </c>
      <c r="M319" s="192">
        <f t="shared" si="109"/>
        <v>833</v>
      </c>
    </row>
    <row r="320" spans="1:14" x14ac:dyDescent="0.2">
      <c r="A320" s="2"/>
      <c r="B320" s="2"/>
      <c r="C320" s="2"/>
      <c r="D320" s="193" t="s">
        <v>436</v>
      </c>
      <c r="E320" s="194">
        <f t="shared" si="104"/>
        <v>757</v>
      </c>
      <c r="F320" s="194">
        <f>SUM(F318:F319)</f>
        <v>582</v>
      </c>
      <c r="G320" s="194">
        <f t="shared" si="105"/>
        <v>1339</v>
      </c>
      <c r="H320" s="195">
        <f t="shared" ref="H320:M320" si="110">SUM(H318:H319)</f>
        <v>44</v>
      </c>
      <c r="I320" s="195">
        <f t="shared" si="110"/>
        <v>128</v>
      </c>
      <c r="J320" s="195">
        <f t="shared" si="110"/>
        <v>172</v>
      </c>
      <c r="K320" s="196">
        <f t="shared" si="110"/>
        <v>801</v>
      </c>
      <c r="L320" s="196">
        <f t="shared" si="110"/>
        <v>710</v>
      </c>
      <c r="M320" s="197">
        <f t="shared" si="110"/>
        <v>1511</v>
      </c>
    </row>
    <row r="321" spans="1:64" x14ac:dyDescent="0.2">
      <c r="A321" s="2"/>
      <c r="B321" s="2"/>
      <c r="C321" s="2"/>
      <c r="D321" s="172" t="s">
        <v>416</v>
      </c>
    </row>
    <row r="322" spans="1:64" ht="14.65" customHeight="1" x14ac:dyDescent="0.2">
      <c r="A322" s="2"/>
      <c r="B322" s="2"/>
      <c r="C322" s="2"/>
      <c r="D322" s="289" t="s">
        <v>437</v>
      </c>
      <c r="E322" s="289"/>
      <c r="F322" s="289"/>
      <c r="G322" s="289"/>
      <c r="H322" s="289"/>
      <c r="I322" s="289"/>
      <c r="J322" s="289"/>
      <c r="K322" s="289"/>
      <c r="L322" s="289"/>
      <c r="M322" s="289"/>
    </row>
    <row r="323" spans="1:64" ht="25.7" customHeight="1" x14ac:dyDescent="0.2">
      <c r="A323"/>
      <c r="B323"/>
      <c r="C323" s="2"/>
      <c r="D323" s="302" t="s">
        <v>427</v>
      </c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  <c r="AA323" s="30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:64" ht="58.5" customHeight="1" x14ac:dyDescent="0.2">
      <c r="A324"/>
      <c r="B324"/>
      <c r="C324" s="2"/>
      <c r="D324" s="198" t="s">
        <v>409</v>
      </c>
      <c r="E324" s="199">
        <v>44107</v>
      </c>
      <c r="F324" s="199">
        <v>44108</v>
      </c>
      <c r="G324" s="199">
        <v>44109</v>
      </c>
      <c r="H324" s="199">
        <v>44110</v>
      </c>
      <c r="I324" s="199">
        <v>44111</v>
      </c>
      <c r="J324" s="199">
        <v>44112</v>
      </c>
      <c r="K324" s="199">
        <v>44113</v>
      </c>
      <c r="L324" s="199">
        <v>44114</v>
      </c>
      <c r="M324" s="199">
        <v>44115</v>
      </c>
      <c r="N324" s="199">
        <v>44116</v>
      </c>
      <c r="O324" s="199">
        <v>44117</v>
      </c>
      <c r="P324" s="199">
        <v>44118</v>
      </c>
      <c r="Q324" s="199">
        <v>44119</v>
      </c>
      <c r="R324" s="199">
        <v>44120</v>
      </c>
      <c r="S324" s="199">
        <v>44121</v>
      </c>
      <c r="T324" s="199">
        <v>44122</v>
      </c>
      <c r="U324" s="199">
        <v>44123</v>
      </c>
      <c r="V324" s="199">
        <v>44124</v>
      </c>
      <c r="W324" s="199">
        <v>44125</v>
      </c>
      <c r="X324" s="199">
        <v>44126</v>
      </c>
      <c r="Y324" s="199">
        <v>44127</v>
      </c>
      <c r="Z324" s="199">
        <v>44128</v>
      </c>
      <c r="AA324" s="199">
        <v>44129</v>
      </c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22.7" customHeight="1" x14ac:dyDescent="0.2">
      <c r="A325"/>
      <c r="B325"/>
      <c r="C325" s="2"/>
      <c r="D325" s="200" t="s">
        <v>13</v>
      </c>
      <c r="E325" s="201">
        <v>815</v>
      </c>
      <c r="F325" s="201">
        <v>794</v>
      </c>
      <c r="G325" s="201">
        <v>795</v>
      </c>
      <c r="H325" s="201">
        <v>783</v>
      </c>
      <c r="I325" s="201">
        <v>820</v>
      </c>
      <c r="J325" s="201">
        <v>788</v>
      </c>
      <c r="K325" s="201">
        <v>774</v>
      </c>
      <c r="L325" s="201">
        <v>783</v>
      </c>
      <c r="M325" s="201">
        <v>763</v>
      </c>
      <c r="N325" s="201">
        <v>751</v>
      </c>
      <c r="O325" s="201">
        <v>768</v>
      </c>
      <c r="P325" s="201">
        <v>721</v>
      </c>
      <c r="Q325" s="201">
        <v>710</v>
      </c>
      <c r="R325" s="201">
        <v>716</v>
      </c>
      <c r="S325" s="201">
        <v>710</v>
      </c>
      <c r="T325" s="201">
        <v>694</v>
      </c>
      <c r="U325" s="201">
        <v>704</v>
      </c>
      <c r="V325" s="201">
        <v>705</v>
      </c>
      <c r="W325" s="201">
        <v>711</v>
      </c>
      <c r="X325" s="201">
        <v>677</v>
      </c>
      <c r="Y325" s="201">
        <v>679</v>
      </c>
      <c r="Z325" s="201">
        <v>685</v>
      </c>
      <c r="AA325" s="201">
        <v>678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22.7" customHeight="1" x14ac:dyDescent="0.2">
      <c r="A326"/>
      <c r="B326"/>
      <c r="C326" s="2"/>
      <c r="D326" s="202" t="s">
        <v>435</v>
      </c>
      <c r="E326" s="203">
        <v>967</v>
      </c>
      <c r="F326" s="203">
        <v>961</v>
      </c>
      <c r="G326" s="203">
        <v>926</v>
      </c>
      <c r="H326" s="203">
        <v>986</v>
      </c>
      <c r="I326" s="203">
        <v>998</v>
      </c>
      <c r="J326" s="203">
        <v>967</v>
      </c>
      <c r="K326" s="203">
        <v>982</v>
      </c>
      <c r="L326" s="203">
        <v>934</v>
      </c>
      <c r="M326" s="203">
        <v>918</v>
      </c>
      <c r="N326" s="203">
        <v>933</v>
      </c>
      <c r="O326" s="203">
        <v>927</v>
      </c>
      <c r="P326" s="203">
        <v>951</v>
      </c>
      <c r="Q326" s="203">
        <v>947</v>
      </c>
      <c r="R326" s="203">
        <v>915</v>
      </c>
      <c r="S326" s="203">
        <v>905</v>
      </c>
      <c r="T326" s="203">
        <v>886</v>
      </c>
      <c r="U326" s="203">
        <v>833</v>
      </c>
      <c r="V326" s="203">
        <v>881</v>
      </c>
      <c r="W326" s="203">
        <v>852</v>
      </c>
      <c r="X326" s="203">
        <v>849</v>
      </c>
      <c r="Y326" s="203">
        <v>823</v>
      </c>
      <c r="Z326" s="203">
        <v>812</v>
      </c>
      <c r="AA326" s="203">
        <v>833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22.7" customHeight="1" x14ac:dyDescent="0.2">
      <c r="A327"/>
      <c r="B327"/>
      <c r="C327" s="2"/>
      <c r="D327" s="204" t="s">
        <v>438</v>
      </c>
      <c r="E327" s="205">
        <f t="shared" ref="E327:AA327" si="111">SUM(E325:E326)</f>
        <v>1782</v>
      </c>
      <c r="F327" s="205">
        <f t="shared" si="111"/>
        <v>1755</v>
      </c>
      <c r="G327" s="205">
        <f t="shared" si="111"/>
        <v>1721</v>
      </c>
      <c r="H327" s="205">
        <f t="shared" si="111"/>
        <v>1769</v>
      </c>
      <c r="I327" s="205">
        <f t="shared" si="111"/>
        <v>1818</v>
      </c>
      <c r="J327" s="205">
        <f t="shared" si="111"/>
        <v>1755</v>
      </c>
      <c r="K327" s="205">
        <f t="shared" si="111"/>
        <v>1756</v>
      </c>
      <c r="L327" s="205">
        <f t="shared" si="111"/>
        <v>1717</v>
      </c>
      <c r="M327" s="205">
        <f t="shared" si="111"/>
        <v>1681</v>
      </c>
      <c r="N327" s="205">
        <f t="shared" si="111"/>
        <v>1684</v>
      </c>
      <c r="O327" s="205">
        <f t="shared" si="111"/>
        <v>1695</v>
      </c>
      <c r="P327" s="205">
        <f t="shared" si="111"/>
        <v>1672</v>
      </c>
      <c r="Q327" s="205">
        <f t="shared" si="111"/>
        <v>1657</v>
      </c>
      <c r="R327" s="205">
        <f t="shared" si="111"/>
        <v>1631</v>
      </c>
      <c r="S327" s="205">
        <f t="shared" si="111"/>
        <v>1615</v>
      </c>
      <c r="T327" s="205">
        <f t="shared" si="111"/>
        <v>1580</v>
      </c>
      <c r="U327" s="205">
        <f t="shared" si="111"/>
        <v>1537</v>
      </c>
      <c r="V327" s="205">
        <f t="shared" si="111"/>
        <v>1586</v>
      </c>
      <c r="W327" s="205">
        <f t="shared" si="111"/>
        <v>1563</v>
      </c>
      <c r="X327" s="205">
        <f t="shared" si="111"/>
        <v>1526</v>
      </c>
      <c r="Y327" s="205">
        <f t="shared" si="111"/>
        <v>1502</v>
      </c>
      <c r="Z327" s="205">
        <f t="shared" si="111"/>
        <v>1497</v>
      </c>
      <c r="AA327" s="205">
        <f t="shared" si="111"/>
        <v>1511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9" spans="1:64" ht="28.35" customHeight="1" x14ac:dyDescent="0.2">
      <c r="C329" s="303" t="s">
        <v>439</v>
      </c>
      <c r="D329" s="303"/>
      <c r="E329" s="303"/>
      <c r="F329" s="303"/>
      <c r="G329" s="303"/>
      <c r="H329" s="304" t="s">
        <v>440</v>
      </c>
      <c r="I329" s="304"/>
      <c r="J329" s="304"/>
      <c r="K329" s="304"/>
      <c r="L329" s="305" t="s">
        <v>441</v>
      </c>
      <c r="M329" s="305"/>
      <c r="N329" s="305"/>
      <c r="O329" s="305"/>
      <c r="P329" s="306" t="s">
        <v>442</v>
      </c>
      <c r="Q329" s="306"/>
      <c r="R329" s="306"/>
      <c r="S329" s="306"/>
      <c r="T329" s="307" t="s">
        <v>431</v>
      </c>
      <c r="U329" s="307"/>
      <c r="V329" s="307"/>
      <c r="W329" s="307"/>
    </row>
    <row r="330" spans="1:64" x14ac:dyDescent="0.2">
      <c r="C330" s="303"/>
      <c r="D330" s="303"/>
      <c r="E330" s="303"/>
      <c r="F330" s="303"/>
      <c r="G330" s="303"/>
      <c r="H330" s="308" t="s">
        <v>443</v>
      </c>
      <c r="I330" s="308"/>
      <c r="J330" s="309" t="s">
        <v>444</v>
      </c>
      <c r="K330" s="309"/>
      <c r="L330" s="310" t="s">
        <v>443</v>
      </c>
      <c r="M330" s="310"/>
      <c r="N330" s="311" t="s">
        <v>444</v>
      </c>
      <c r="O330" s="311"/>
      <c r="P330" s="312" t="s">
        <v>443</v>
      </c>
      <c r="Q330" s="312"/>
      <c r="R330" s="313" t="s">
        <v>444</v>
      </c>
      <c r="S330" s="313"/>
      <c r="T330" s="314" t="s">
        <v>443</v>
      </c>
      <c r="U330" s="314"/>
      <c r="V330" s="315" t="s">
        <v>444</v>
      </c>
      <c r="W330" s="315"/>
    </row>
    <row r="331" spans="1:64" ht="14.65" customHeight="1" x14ac:dyDescent="0.2">
      <c r="C331" s="314" t="s">
        <v>445</v>
      </c>
      <c r="D331" s="316" t="s">
        <v>446</v>
      </c>
      <c r="E331" s="317" t="s">
        <v>447</v>
      </c>
      <c r="F331" s="317"/>
      <c r="G331" s="317"/>
      <c r="H331" s="318">
        <v>3078</v>
      </c>
      <c r="I331" s="318"/>
      <c r="J331" s="319">
        <f>H331/H337</f>
        <v>0.1743119266055046</v>
      </c>
      <c r="K331" s="319"/>
      <c r="L331" s="320">
        <v>880</v>
      </c>
      <c r="M331" s="320"/>
      <c r="N331" s="321">
        <f>L331/L337</f>
        <v>0.14596118759329904</v>
      </c>
      <c r="O331" s="321"/>
      <c r="P331" s="322">
        <v>29</v>
      </c>
      <c r="Q331" s="322"/>
      <c r="R331" s="323">
        <f>P331/P337</f>
        <v>0.26363636363636361</v>
      </c>
      <c r="S331" s="323"/>
      <c r="T331" s="324">
        <f t="shared" ref="T331:T334" si="112">H331+L331+P331</f>
        <v>3987</v>
      </c>
      <c r="U331" s="324"/>
      <c r="V331" s="325">
        <f>T331/T337</f>
        <v>0.16754916792738275</v>
      </c>
      <c r="W331" s="325"/>
    </row>
    <row r="332" spans="1:64" x14ac:dyDescent="0.2">
      <c r="C332" s="314"/>
      <c r="D332" s="316"/>
      <c r="E332" s="317" t="s">
        <v>448</v>
      </c>
      <c r="F332" s="317"/>
      <c r="G332" s="317"/>
      <c r="H332" s="318">
        <v>687</v>
      </c>
      <c r="I332" s="318"/>
      <c r="J332" s="319">
        <f>H332/H337</f>
        <v>3.8905878355419643E-2</v>
      </c>
      <c r="K332" s="319"/>
      <c r="L332" s="320">
        <v>476</v>
      </c>
      <c r="M332" s="320"/>
      <c r="N332" s="321">
        <f>L332/L337</f>
        <v>7.8951733289102669E-2</v>
      </c>
      <c r="O332" s="321"/>
      <c r="P332" s="322">
        <v>0</v>
      </c>
      <c r="Q332" s="322"/>
      <c r="R332" s="323">
        <f>P332/P337</f>
        <v>0</v>
      </c>
      <c r="S332" s="323"/>
      <c r="T332" s="324">
        <f t="shared" si="112"/>
        <v>1163</v>
      </c>
      <c r="U332" s="324"/>
      <c r="V332" s="325">
        <f>T332/T337</f>
        <v>4.8873760295848043E-2</v>
      </c>
      <c r="W332" s="325"/>
    </row>
    <row r="333" spans="1:64" ht="14.65" customHeight="1" x14ac:dyDescent="0.2">
      <c r="C333" s="314"/>
      <c r="D333" s="316"/>
      <c r="E333" s="317" t="s">
        <v>449</v>
      </c>
      <c r="F333" s="317"/>
      <c r="G333" s="317"/>
      <c r="H333" s="318">
        <v>2</v>
      </c>
      <c r="I333" s="318"/>
      <c r="J333" s="319">
        <f>H333/H337</f>
        <v>1.1326311020500623E-4</v>
      </c>
      <c r="K333" s="319"/>
      <c r="L333" s="320">
        <v>9</v>
      </c>
      <c r="M333" s="320"/>
      <c r="N333" s="321">
        <f>L333/L337</f>
        <v>1.4927848731132857E-3</v>
      </c>
      <c r="O333" s="321"/>
      <c r="P333" s="322">
        <v>0</v>
      </c>
      <c r="Q333" s="322"/>
      <c r="R333" s="323">
        <f>P333/P337</f>
        <v>0</v>
      </c>
      <c r="S333" s="323"/>
      <c r="T333" s="324">
        <f t="shared" si="112"/>
        <v>11</v>
      </c>
      <c r="U333" s="324"/>
      <c r="V333" s="325">
        <f>T333/T337</f>
        <v>4.6226256513699781E-4</v>
      </c>
      <c r="W333" s="325"/>
    </row>
    <row r="334" spans="1:64" ht="14.65" customHeight="1" x14ac:dyDescent="0.2">
      <c r="C334" s="314"/>
      <c r="D334" s="316"/>
      <c r="E334" s="317" t="s">
        <v>450</v>
      </c>
      <c r="F334" s="317"/>
      <c r="G334" s="317"/>
      <c r="H334" s="318">
        <v>0</v>
      </c>
      <c r="I334" s="318"/>
      <c r="J334" s="319">
        <f>H334/H337</f>
        <v>0</v>
      </c>
      <c r="K334" s="319"/>
      <c r="L334" s="320">
        <v>3</v>
      </c>
      <c r="M334" s="320"/>
      <c r="N334" s="321">
        <f>L334/L337</f>
        <v>4.9759495770442864E-4</v>
      </c>
      <c r="O334" s="321"/>
      <c r="P334" s="322">
        <v>0</v>
      </c>
      <c r="Q334" s="322"/>
      <c r="R334" s="323">
        <f>P334/P337</f>
        <v>0</v>
      </c>
      <c r="S334" s="323"/>
      <c r="T334" s="324">
        <f t="shared" si="112"/>
        <v>3</v>
      </c>
      <c r="U334" s="324"/>
      <c r="V334" s="325">
        <f>T334/T337</f>
        <v>1.2607160867372669E-4</v>
      </c>
      <c r="W334" s="325"/>
    </row>
    <row r="335" spans="1:64" ht="14.65" customHeight="1" x14ac:dyDescent="0.2">
      <c r="C335" s="314"/>
      <c r="D335" s="316"/>
      <c r="E335" s="326" t="s">
        <v>406</v>
      </c>
      <c r="F335" s="326"/>
      <c r="G335" s="326"/>
      <c r="H335" s="318">
        <f>SUM(H331:H334)</f>
        <v>3767</v>
      </c>
      <c r="I335" s="318">
        <f>SUM(H335:H335)</f>
        <v>3767</v>
      </c>
      <c r="J335" s="319">
        <f>H335/H337</f>
        <v>0.21333106807112923</v>
      </c>
      <c r="K335" s="319"/>
      <c r="L335" s="320">
        <f>L331+L332+L333+L334</f>
        <v>1368</v>
      </c>
      <c r="M335" s="320">
        <f>SUM(L335:L335)</f>
        <v>1368</v>
      </c>
      <c r="N335" s="321">
        <f>L335/L337</f>
        <v>0.22690330071321943</v>
      </c>
      <c r="O335" s="321"/>
      <c r="P335" s="322">
        <v>30</v>
      </c>
      <c r="Q335" s="322"/>
      <c r="R335" s="323">
        <f>P335/P337</f>
        <v>0.27272727272727271</v>
      </c>
      <c r="S335" s="323"/>
      <c r="T335" s="324">
        <f>SUM(T331:T334)</f>
        <v>5164</v>
      </c>
      <c r="U335" s="324"/>
      <c r="V335" s="325">
        <f>T335/T337</f>
        <v>0.21701126239704152</v>
      </c>
      <c r="W335" s="325"/>
    </row>
    <row r="336" spans="1:64" ht="14.65" customHeight="1" x14ac:dyDescent="0.2">
      <c r="A336"/>
      <c r="C336" s="314"/>
      <c r="D336" s="316" t="s">
        <v>451</v>
      </c>
      <c r="E336" s="316"/>
      <c r="F336" s="316"/>
      <c r="G336" s="316"/>
      <c r="H336" s="318">
        <v>13891</v>
      </c>
      <c r="I336" s="318"/>
      <c r="J336" s="319">
        <f>H336/H337</f>
        <v>0.78666893192887077</v>
      </c>
      <c r="K336" s="319"/>
      <c r="L336" s="320">
        <v>4661</v>
      </c>
      <c r="M336" s="320"/>
      <c r="N336" s="321">
        <f>L336/L337</f>
        <v>0.7730966992867806</v>
      </c>
      <c r="O336" s="321"/>
      <c r="P336" s="322">
        <v>80</v>
      </c>
      <c r="Q336" s="322"/>
      <c r="R336" s="323">
        <f>P336/P337</f>
        <v>0.72727272727272729</v>
      </c>
      <c r="S336" s="323"/>
      <c r="T336" s="324">
        <f>H336+L336+P336</f>
        <v>18632</v>
      </c>
      <c r="U336" s="324"/>
      <c r="V336" s="325">
        <f>T336/T337</f>
        <v>0.78298873760295851</v>
      </c>
      <c r="W336" s="325"/>
    </row>
    <row r="337" spans="1:64" ht="15.75" customHeight="1" x14ac:dyDescent="0.2">
      <c r="A337"/>
      <c r="C337" s="327" t="s">
        <v>452</v>
      </c>
      <c r="D337" s="327"/>
      <c r="E337" s="327"/>
      <c r="F337" s="327"/>
      <c r="G337" s="327"/>
      <c r="H337" s="328">
        <f>H335+H336</f>
        <v>17658</v>
      </c>
      <c r="I337" s="328"/>
      <c r="J337" s="293">
        <f>H337/H337</f>
        <v>1</v>
      </c>
      <c r="K337" s="293"/>
      <c r="L337" s="328">
        <f>L335+L336</f>
        <v>6029</v>
      </c>
      <c r="M337" s="328"/>
      <c r="N337" s="293">
        <f>L337/L337</f>
        <v>1</v>
      </c>
      <c r="O337" s="293"/>
      <c r="P337" s="328">
        <f>P335+P336</f>
        <v>110</v>
      </c>
      <c r="Q337" s="328"/>
      <c r="R337" s="293">
        <f>P337/P337</f>
        <v>1</v>
      </c>
      <c r="S337" s="293"/>
      <c r="T337" s="329">
        <f>T335+T336</f>
        <v>23796</v>
      </c>
      <c r="U337" s="329"/>
      <c r="V337" s="330">
        <f>T337/T337</f>
        <v>1</v>
      </c>
      <c r="W337" s="330"/>
    </row>
    <row r="338" spans="1:64" x14ac:dyDescent="0.2">
      <c r="A338"/>
      <c r="B338"/>
      <c r="C338" s="267" t="s">
        <v>453</v>
      </c>
      <c r="D338" s="267"/>
      <c r="E338" s="267"/>
      <c r="F338" s="267"/>
      <c r="G338" s="267"/>
      <c r="H338" s="267">
        <f>SUM(H331:H335)</f>
        <v>7534</v>
      </c>
      <c r="I338" s="267">
        <f>SUM(I331:I335)</f>
        <v>3767</v>
      </c>
      <c r="J338" s="267"/>
      <c r="K338" s="267"/>
      <c r="L338" s="267">
        <f>SUM(L331:L335)</f>
        <v>2736</v>
      </c>
      <c r="M338" s="267">
        <f>SUM(M331:M335)</f>
        <v>1368</v>
      </c>
      <c r="N338" s="267"/>
      <c r="O338" s="267"/>
      <c r="P338" s="267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40" spans="1:64" ht="54" customHeight="1" x14ac:dyDescent="0.2">
      <c r="A340"/>
      <c r="B340"/>
      <c r="C340"/>
      <c r="D340" s="331" t="s">
        <v>454</v>
      </c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:64" ht="67.7" customHeight="1" x14ac:dyDescent="0.2">
      <c r="A341"/>
      <c r="B341"/>
      <c r="C341"/>
      <c r="D341" s="206" t="s">
        <v>409</v>
      </c>
      <c r="E341" s="207">
        <v>44107</v>
      </c>
      <c r="F341" s="207">
        <v>44108</v>
      </c>
      <c r="G341" s="207">
        <v>44109</v>
      </c>
      <c r="H341" s="207">
        <v>44110</v>
      </c>
      <c r="I341" s="207">
        <v>44111</v>
      </c>
      <c r="J341" s="207">
        <v>44112</v>
      </c>
      <c r="K341" s="207">
        <v>44113</v>
      </c>
      <c r="L341" s="207">
        <v>44114</v>
      </c>
      <c r="M341" s="207">
        <v>44115</v>
      </c>
      <c r="N341" s="207">
        <v>44116</v>
      </c>
      <c r="O341" s="207">
        <v>44117</v>
      </c>
      <c r="P341" s="207">
        <v>44118</v>
      </c>
      <c r="Q341" s="207">
        <v>44119</v>
      </c>
      <c r="R341" s="207">
        <v>44120</v>
      </c>
      <c r="S341" s="207">
        <v>44121</v>
      </c>
      <c r="T341" s="207">
        <v>44122</v>
      </c>
      <c r="U341" s="207">
        <v>44123</v>
      </c>
      <c r="V341" s="207">
        <v>44124</v>
      </c>
      <c r="W341" s="207">
        <v>44125</v>
      </c>
      <c r="X341" s="207">
        <v>44126</v>
      </c>
      <c r="Y341" s="207">
        <v>44127</v>
      </c>
      <c r="Z341" s="207">
        <v>44128</v>
      </c>
      <c r="AA341" s="207">
        <v>44129</v>
      </c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15" x14ac:dyDescent="0.2">
      <c r="A342"/>
      <c r="B342"/>
      <c r="C342"/>
      <c r="D342" s="208" t="s">
        <v>455</v>
      </c>
      <c r="E342" s="209">
        <v>4586</v>
      </c>
      <c r="F342" s="209">
        <v>4605</v>
      </c>
      <c r="G342" s="209">
        <v>4629</v>
      </c>
      <c r="H342" s="209">
        <v>4652</v>
      </c>
      <c r="I342" s="209">
        <v>4807</v>
      </c>
      <c r="J342" s="209">
        <v>4835</v>
      </c>
      <c r="K342" s="209">
        <v>4851</v>
      </c>
      <c r="L342" s="209">
        <v>4860</v>
      </c>
      <c r="M342" s="209">
        <v>4890</v>
      </c>
      <c r="N342" s="209">
        <v>4913</v>
      </c>
      <c r="O342" s="209">
        <v>4932</v>
      </c>
      <c r="P342" s="209">
        <v>4959</v>
      </c>
      <c r="Q342" s="209">
        <v>4980</v>
      </c>
      <c r="R342" s="209">
        <v>5001</v>
      </c>
      <c r="S342" s="209">
        <v>5012</v>
      </c>
      <c r="T342" s="209">
        <v>5023</v>
      </c>
      <c r="U342" s="209">
        <v>5044</v>
      </c>
      <c r="V342" s="209">
        <v>5062</v>
      </c>
      <c r="W342" s="209">
        <v>5086</v>
      </c>
      <c r="X342" s="209">
        <v>5109</v>
      </c>
      <c r="Y342" s="209">
        <v>5121</v>
      </c>
      <c r="Z342" s="209">
        <v>5143</v>
      </c>
      <c r="AA342" s="209">
        <v>5164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5" x14ac:dyDescent="0.2">
      <c r="A343"/>
      <c r="B343"/>
      <c r="C343"/>
      <c r="D343" s="210" t="s">
        <v>456</v>
      </c>
      <c r="E343" s="211">
        <v>16409</v>
      </c>
      <c r="F343" s="211">
        <v>16488</v>
      </c>
      <c r="G343" s="211">
        <v>16554</v>
      </c>
      <c r="H343" s="211">
        <v>16624</v>
      </c>
      <c r="I343" s="211">
        <v>17401</v>
      </c>
      <c r="J343" s="211">
        <v>17615</v>
      </c>
      <c r="K343" s="211">
        <v>17586</v>
      </c>
      <c r="L343" s="211">
        <v>17652</v>
      </c>
      <c r="M343" s="211">
        <v>17726</v>
      </c>
      <c r="N343" s="211">
        <v>17773</v>
      </c>
      <c r="O343" s="211">
        <v>17820</v>
      </c>
      <c r="P343" s="211">
        <v>17883</v>
      </c>
      <c r="Q343" s="211">
        <v>17975</v>
      </c>
      <c r="R343" s="211">
        <v>18035</v>
      </c>
      <c r="S343" s="211">
        <v>18102</v>
      </c>
      <c r="T343" s="211">
        <v>18179</v>
      </c>
      <c r="U343" s="211">
        <v>18218</v>
      </c>
      <c r="V343" s="211">
        <v>18264</v>
      </c>
      <c r="W343" s="211">
        <v>18351</v>
      </c>
      <c r="X343" s="211">
        <v>18426</v>
      </c>
      <c r="Y343" s="211">
        <v>18506</v>
      </c>
      <c r="Z343" s="211">
        <v>18578</v>
      </c>
      <c r="AA343" s="211">
        <v>18632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5" x14ac:dyDescent="0.2">
      <c r="A344"/>
      <c r="B344"/>
      <c r="C344" s="2"/>
      <c r="D344" s="212" t="s">
        <v>457</v>
      </c>
      <c r="E344" s="213">
        <f t="shared" ref="E344:X344" si="113">SUM(E342:E343)</f>
        <v>20995</v>
      </c>
      <c r="F344" s="213">
        <f t="shared" si="113"/>
        <v>21093</v>
      </c>
      <c r="G344" s="213">
        <f t="shared" si="113"/>
        <v>21183</v>
      </c>
      <c r="H344" s="213">
        <f t="shared" si="113"/>
        <v>21276</v>
      </c>
      <c r="I344" s="213">
        <f t="shared" si="113"/>
        <v>22208</v>
      </c>
      <c r="J344" s="213">
        <f t="shared" si="113"/>
        <v>22450</v>
      </c>
      <c r="K344" s="213">
        <f t="shared" si="113"/>
        <v>22437</v>
      </c>
      <c r="L344" s="213">
        <f t="shared" si="113"/>
        <v>22512</v>
      </c>
      <c r="M344" s="213">
        <f t="shared" si="113"/>
        <v>22616</v>
      </c>
      <c r="N344" s="213">
        <f t="shared" si="113"/>
        <v>22686</v>
      </c>
      <c r="O344" s="213">
        <f t="shared" si="113"/>
        <v>22752</v>
      </c>
      <c r="P344" s="213">
        <f t="shared" si="113"/>
        <v>22842</v>
      </c>
      <c r="Q344" s="213">
        <f t="shared" si="113"/>
        <v>22955</v>
      </c>
      <c r="R344" s="213">
        <f t="shared" si="113"/>
        <v>23036</v>
      </c>
      <c r="S344" s="213">
        <f t="shared" si="113"/>
        <v>23114</v>
      </c>
      <c r="T344" s="213">
        <f t="shared" si="113"/>
        <v>23202</v>
      </c>
      <c r="U344" s="213">
        <f t="shared" si="113"/>
        <v>23262</v>
      </c>
      <c r="V344" s="213">
        <f t="shared" si="113"/>
        <v>23326</v>
      </c>
      <c r="W344" s="213">
        <f t="shared" si="113"/>
        <v>23437</v>
      </c>
      <c r="X344" s="213">
        <f t="shared" si="113"/>
        <v>23535</v>
      </c>
      <c r="Y344" s="213">
        <f>Y342+Y343</f>
        <v>23627</v>
      </c>
      <c r="Z344" s="213">
        <f>Z342+Z343</f>
        <v>23721</v>
      </c>
      <c r="AA344" s="213">
        <f>AA342+AA343</f>
        <v>23796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x14ac:dyDescent="0.2">
      <c r="A345"/>
      <c r="B345"/>
      <c r="C345" s="2"/>
      <c r="D345" s="289" t="s">
        <v>458</v>
      </c>
      <c r="E345" s="289"/>
      <c r="F345" s="289"/>
      <c r="G345" s="289"/>
      <c r="H345" s="289"/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89"/>
      <c r="T345" s="289"/>
      <c r="U345" s="289"/>
      <c r="V345" s="289"/>
      <c r="W345" s="289"/>
      <c r="X345" s="289"/>
      <c r="Y345" s="289"/>
      <c r="Z345" s="289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x14ac:dyDescent="0.2">
      <c r="A346"/>
      <c r="B346"/>
      <c r="C346" s="2"/>
      <c r="D346" s="289" t="s">
        <v>459</v>
      </c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89"/>
      <c r="T346" s="289"/>
      <c r="U346" s="289"/>
      <c r="V346" s="289"/>
      <c r="W346" s="289"/>
      <c r="X346" s="289"/>
      <c r="Y346" s="289"/>
      <c r="Z346" s="289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4.65" customHeight="1" x14ac:dyDescent="0.2">
      <c r="B348"/>
      <c r="C348"/>
      <c r="D348" s="332" t="s">
        <v>460</v>
      </c>
      <c r="E348" s="332"/>
      <c r="F348" s="332"/>
      <c r="G348" s="332"/>
      <c r="H348" s="332"/>
      <c r="I348" s="332"/>
      <c r="J348" s="332"/>
      <c r="K348" s="332"/>
      <c r="L348" s="333" t="s">
        <v>461</v>
      </c>
      <c r="M348" s="333"/>
      <c r="N348" s="333"/>
      <c r="O348" s="333"/>
      <c r="P348" s="333"/>
      <c r="Q348" s="333"/>
      <c r="R348" s="333"/>
      <c r="S348" s="333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25.5" customHeight="1" x14ac:dyDescent="0.2">
      <c r="B349"/>
      <c r="C349"/>
      <c r="D349" s="332"/>
      <c r="E349" s="332"/>
      <c r="F349" s="332"/>
      <c r="G349" s="332"/>
      <c r="H349" s="332"/>
      <c r="I349" s="332"/>
      <c r="J349" s="332"/>
      <c r="K349" s="332"/>
      <c r="L349" s="334" t="s">
        <v>462</v>
      </c>
      <c r="M349" s="334"/>
      <c r="N349" s="334"/>
      <c r="O349" s="334"/>
      <c r="P349" s="335" t="s">
        <v>463</v>
      </c>
      <c r="Q349" s="335"/>
      <c r="R349" s="335"/>
      <c r="S349" s="335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14.65" customHeight="1" x14ac:dyDescent="0.2">
      <c r="D350" s="336" t="s">
        <v>408</v>
      </c>
      <c r="E350" s="336"/>
      <c r="F350" s="336"/>
      <c r="G350" s="336"/>
      <c r="H350" s="337" t="s">
        <v>409</v>
      </c>
      <c r="I350" s="337"/>
      <c r="J350" s="337"/>
      <c r="K350" s="337"/>
      <c r="L350" s="338" t="s">
        <v>464</v>
      </c>
      <c r="M350" s="338" t="s">
        <v>465</v>
      </c>
      <c r="N350" s="338" t="s">
        <v>412</v>
      </c>
      <c r="O350" s="338" t="s">
        <v>466</v>
      </c>
      <c r="P350" s="338" t="s">
        <v>464</v>
      </c>
      <c r="Q350" s="338" t="s">
        <v>465</v>
      </c>
      <c r="R350" s="338" t="s">
        <v>412</v>
      </c>
      <c r="S350" s="339" t="s">
        <v>466</v>
      </c>
    </row>
    <row r="351" spans="1:64" x14ac:dyDescent="0.2">
      <c r="D351" s="336"/>
      <c r="E351" s="336"/>
      <c r="F351" s="336"/>
      <c r="G351" s="336"/>
      <c r="H351" s="340" t="s">
        <v>467</v>
      </c>
      <c r="I351" s="340"/>
      <c r="J351" s="340"/>
      <c r="K351" s="340"/>
      <c r="L351" s="338"/>
      <c r="M351" s="338"/>
      <c r="N351" s="338"/>
      <c r="O351" s="338"/>
      <c r="P351" s="338"/>
      <c r="Q351" s="338"/>
      <c r="R351" s="338"/>
      <c r="S351" s="339"/>
    </row>
    <row r="352" spans="1:64" ht="17.100000000000001" customHeight="1" x14ac:dyDescent="0.2">
      <c r="D352" s="341" t="s">
        <v>402</v>
      </c>
      <c r="E352" s="341"/>
      <c r="F352" s="341"/>
      <c r="G352" s="341"/>
      <c r="H352" s="342" t="s">
        <v>456</v>
      </c>
      <c r="I352" s="342"/>
      <c r="J352" s="342"/>
      <c r="K352" s="342"/>
      <c r="L352" s="214">
        <v>10.58</v>
      </c>
      <c r="M352" s="215">
        <v>6.45</v>
      </c>
      <c r="N352" s="215">
        <v>3.62</v>
      </c>
      <c r="O352" s="216">
        <v>3.54</v>
      </c>
      <c r="P352" s="215">
        <v>7.12</v>
      </c>
      <c r="Q352" s="215">
        <v>6.04</v>
      </c>
      <c r="R352" s="215">
        <v>3.45</v>
      </c>
      <c r="S352" s="216">
        <v>1.75</v>
      </c>
    </row>
    <row r="353" spans="4:19" ht="17.100000000000001" customHeight="1" x14ac:dyDescent="0.2">
      <c r="D353" s="341"/>
      <c r="E353" s="341"/>
      <c r="F353" s="341"/>
      <c r="G353" s="341"/>
      <c r="H353" s="343" t="s">
        <v>468</v>
      </c>
      <c r="I353" s="343"/>
      <c r="J353" s="343"/>
      <c r="K353" s="343"/>
      <c r="L353" s="217">
        <v>11.16</v>
      </c>
      <c r="M353" s="218">
        <v>7.95</v>
      </c>
      <c r="N353" s="218">
        <v>20</v>
      </c>
      <c r="O353" s="219">
        <v>0</v>
      </c>
      <c r="P353" s="218">
        <v>12.75</v>
      </c>
      <c r="Q353" s="218">
        <v>8.5399999999999991</v>
      </c>
      <c r="R353" s="218">
        <v>20</v>
      </c>
      <c r="S353" s="219">
        <v>0</v>
      </c>
    </row>
    <row r="354" spans="4:19" ht="17.100000000000001" customHeight="1" x14ac:dyDescent="0.2">
      <c r="D354" s="344" t="s">
        <v>403</v>
      </c>
      <c r="E354" s="344"/>
      <c r="F354" s="344"/>
      <c r="G354" s="344"/>
      <c r="H354" s="345" t="s">
        <v>456</v>
      </c>
      <c r="I354" s="345"/>
      <c r="J354" s="345"/>
      <c r="K354" s="345"/>
      <c r="L354" s="220">
        <v>9.25</v>
      </c>
      <c r="M354" s="221">
        <v>6.08</v>
      </c>
      <c r="N354" s="221">
        <v>5.87</v>
      </c>
      <c r="O354" s="222">
        <v>4.75</v>
      </c>
      <c r="P354" s="221">
        <v>12.16</v>
      </c>
      <c r="Q354" s="221">
        <v>6.08</v>
      </c>
      <c r="R354" s="221">
        <v>5.04</v>
      </c>
      <c r="S354" s="222">
        <v>10.62</v>
      </c>
    </row>
    <row r="355" spans="4:19" ht="17.100000000000001" customHeight="1" x14ac:dyDescent="0.2">
      <c r="D355" s="344"/>
      <c r="E355" s="344"/>
      <c r="F355" s="344"/>
      <c r="G355" s="344"/>
      <c r="H355" s="345" t="s">
        <v>468</v>
      </c>
      <c r="I355" s="345"/>
      <c r="J355" s="345"/>
      <c r="K355" s="345"/>
      <c r="L355" s="220">
        <v>10.45</v>
      </c>
      <c r="M355" s="221">
        <v>8.1999999999999993</v>
      </c>
      <c r="N355" s="221">
        <v>0</v>
      </c>
      <c r="O355" s="222">
        <v>0</v>
      </c>
      <c r="P355" s="221">
        <v>12.95</v>
      </c>
      <c r="Q355" s="221">
        <v>8.1999999999999993</v>
      </c>
      <c r="R355" s="221">
        <v>0</v>
      </c>
      <c r="S355" s="222">
        <v>0</v>
      </c>
    </row>
    <row r="356" spans="4:19" ht="17.100000000000001" customHeight="1" x14ac:dyDescent="0.2">
      <c r="D356" s="346" t="s">
        <v>404</v>
      </c>
      <c r="E356" s="346"/>
      <c r="F356" s="346"/>
      <c r="G356" s="346"/>
      <c r="H356" s="347" t="s">
        <v>456</v>
      </c>
      <c r="I356" s="347"/>
      <c r="J356" s="347"/>
      <c r="K356" s="347"/>
      <c r="L356" s="223">
        <v>9.0399999999999991</v>
      </c>
      <c r="M356" s="224">
        <v>5.62</v>
      </c>
      <c r="N356" s="224">
        <v>2.7</v>
      </c>
      <c r="O356" s="225">
        <v>2.29</v>
      </c>
      <c r="P356" s="224">
        <v>11.37</v>
      </c>
      <c r="Q356" s="224">
        <v>6.62</v>
      </c>
      <c r="R356" s="224">
        <v>7.58</v>
      </c>
      <c r="S356" s="225">
        <v>5.79</v>
      </c>
    </row>
    <row r="357" spans="4:19" ht="17.100000000000001" customHeight="1" x14ac:dyDescent="0.2">
      <c r="D357" s="346"/>
      <c r="E357" s="346"/>
      <c r="F357" s="346"/>
      <c r="G357" s="346"/>
      <c r="H357" s="348" t="s">
        <v>468</v>
      </c>
      <c r="I357" s="348"/>
      <c r="J357" s="348"/>
      <c r="K357" s="348"/>
      <c r="L357" s="226">
        <v>9.8699999999999992</v>
      </c>
      <c r="M357" s="227">
        <v>3.87</v>
      </c>
      <c r="N357" s="227">
        <v>1.79</v>
      </c>
      <c r="O357" s="228">
        <v>0</v>
      </c>
      <c r="P357" s="227">
        <v>12.16</v>
      </c>
      <c r="Q357" s="227">
        <v>8.3699999999999992</v>
      </c>
      <c r="R357" s="227">
        <v>0</v>
      </c>
      <c r="S357" s="228">
        <v>0</v>
      </c>
    </row>
    <row r="358" spans="4:19" ht="17.100000000000001" customHeight="1" x14ac:dyDescent="0.2">
      <c r="D358" s="349" t="s">
        <v>405</v>
      </c>
      <c r="E358" s="349"/>
      <c r="F358" s="349"/>
      <c r="G358" s="349"/>
      <c r="H358" s="350" t="s">
        <v>456</v>
      </c>
      <c r="I358" s="350"/>
      <c r="J358" s="350"/>
      <c r="K358" s="350"/>
      <c r="L358" s="229">
        <v>7.58</v>
      </c>
      <c r="M358" s="230">
        <v>5.04</v>
      </c>
      <c r="N358" s="230">
        <v>3.45</v>
      </c>
      <c r="O358" s="231">
        <v>3.66</v>
      </c>
      <c r="P358" s="230">
        <v>9.6199999999999992</v>
      </c>
      <c r="Q358" s="230">
        <v>6.83</v>
      </c>
      <c r="R358" s="230">
        <v>7.62</v>
      </c>
      <c r="S358" s="231">
        <v>2.66</v>
      </c>
    </row>
    <row r="359" spans="4:19" ht="17.100000000000001" customHeight="1" x14ac:dyDescent="0.2">
      <c r="D359" s="349"/>
      <c r="E359" s="349"/>
      <c r="F359" s="349"/>
      <c r="G359" s="349"/>
      <c r="H359" s="351" t="s">
        <v>468</v>
      </c>
      <c r="I359" s="351"/>
      <c r="J359" s="351"/>
      <c r="K359" s="351"/>
      <c r="L359" s="232">
        <v>9.25</v>
      </c>
      <c r="M359" s="233">
        <v>4.87</v>
      </c>
      <c r="N359" s="233">
        <v>0</v>
      </c>
      <c r="O359" s="234">
        <v>0</v>
      </c>
      <c r="P359" s="233">
        <v>10.29</v>
      </c>
      <c r="Q359" s="233">
        <v>6.45</v>
      </c>
      <c r="R359" s="233">
        <v>0</v>
      </c>
      <c r="S359" s="234">
        <v>0</v>
      </c>
    </row>
    <row r="360" spans="4:19" ht="17.100000000000001" customHeight="1" x14ac:dyDescent="0.2">
      <c r="D360" s="352" t="s">
        <v>414</v>
      </c>
      <c r="E360" s="352"/>
      <c r="F360" s="352"/>
      <c r="G360" s="352"/>
      <c r="H360" s="353" t="s">
        <v>456</v>
      </c>
      <c r="I360" s="353"/>
      <c r="J360" s="353"/>
      <c r="K360" s="353"/>
      <c r="L360" s="235">
        <v>9.16</v>
      </c>
      <c r="M360" s="236">
        <v>5.91</v>
      </c>
      <c r="N360" s="236">
        <v>3.62</v>
      </c>
      <c r="O360" s="237">
        <v>3.16</v>
      </c>
      <c r="P360" s="236">
        <v>11.25</v>
      </c>
      <c r="Q360" s="236">
        <v>6.33</v>
      </c>
      <c r="R360" s="236">
        <v>3.45</v>
      </c>
      <c r="S360" s="237">
        <v>6.7</v>
      </c>
    </row>
    <row r="361" spans="4:19" ht="17.100000000000001" customHeight="1" x14ac:dyDescent="0.2">
      <c r="D361" s="352"/>
      <c r="E361" s="352"/>
      <c r="F361" s="352"/>
      <c r="G361" s="352"/>
      <c r="H361" s="354" t="s">
        <v>468</v>
      </c>
      <c r="I361" s="354"/>
      <c r="J361" s="354"/>
      <c r="K361" s="354"/>
      <c r="L361" s="238">
        <v>10.41</v>
      </c>
      <c r="M361" s="239">
        <v>6.54</v>
      </c>
      <c r="N361" s="239">
        <v>1.79</v>
      </c>
      <c r="O361" s="240">
        <v>0</v>
      </c>
      <c r="P361" s="239">
        <v>12.16</v>
      </c>
      <c r="Q361" s="239">
        <v>8.0399999999999991</v>
      </c>
      <c r="R361" s="239">
        <v>0</v>
      </c>
      <c r="S361" s="240">
        <v>0</v>
      </c>
    </row>
    <row r="362" spans="4:19" x14ac:dyDescent="0.2">
      <c r="D362" s="1" t="s">
        <v>469</v>
      </c>
    </row>
    <row r="363" spans="4:19" x14ac:dyDescent="0.2">
      <c r="D363" s="1" t="s">
        <v>470</v>
      </c>
    </row>
    <row r="364" spans="4:19" ht="25.5" customHeight="1" x14ac:dyDescent="0.2">
      <c r="E364" s="355" t="s">
        <v>471</v>
      </c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</row>
    <row r="365" spans="4:19" ht="26.25" customHeight="1" x14ac:dyDescent="0.2">
      <c r="E365" s="356" t="s">
        <v>472</v>
      </c>
      <c r="F365" s="356"/>
      <c r="G365" s="356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356"/>
    </row>
    <row r="366" spans="4:19" x14ac:dyDescent="0.2">
      <c r="E366" s="357" t="s">
        <v>473</v>
      </c>
      <c r="F366" s="357"/>
      <c r="G366" s="357"/>
      <c r="H366" s="357"/>
      <c r="I366" s="357"/>
      <c r="J366" s="357"/>
      <c r="K366" s="358" t="s">
        <v>443</v>
      </c>
      <c r="L366" s="358"/>
      <c r="M366" s="358"/>
      <c r="N366" s="358"/>
      <c r="O366" s="358"/>
      <c r="P366" s="359" t="s">
        <v>444</v>
      </c>
      <c r="Q366" s="359"/>
      <c r="R366" s="359"/>
      <c r="S366" s="359"/>
    </row>
    <row r="367" spans="4:19" x14ac:dyDescent="0.2">
      <c r="E367" s="360" t="s">
        <v>474</v>
      </c>
      <c r="F367" s="360"/>
      <c r="G367" s="360"/>
      <c r="H367" s="360"/>
      <c r="I367" s="360"/>
      <c r="J367" s="360"/>
      <c r="K367" s="361">
        <v>10467</v>
      </c>
      <c r="L367" s="361"/>
      <c r="M367" s="361"/>
      <c r="N367" s="361"/>
      <c r="O367" s="361"/>
      <c r="P367" s="362">
        <f>K367/K375</f>
        <v>0.59276248725790015</v>
      </c>
      <c r="Q367" s="362"/>
      <c r="R367" s="362"/>
      <c r="S367" s="362">
        <f t="shared" ref="S367:S375" si="114">SUM(P367:R367)</f>
        <v>0.59276248725790015</v>
      </c>
    </row>
    <row r="368" spans="4:19" ht="14.65" customHeight="1" x14ac:dyDescent="0.2">
      <c r="E368" s="360" t="s">
        <v>475</v>
      </c>
      <c r="F368" s="360"/>
      <c r="G368" s="360"/>
      <c r="H368" s="360"/>
      <c r="I368" s="360"/>
      <c r="J368" s="360"/>
      <c r="K368" s="361">
        <v>2172</v>
      </c>
      <c r="L368" s="361"/>
      <c r="M368" s="361"/>
      <c r="N368" s="361"/>
      <c r="O368" s="361"/>
      <c r="P368" s="362">
        <f>K368/K375</f>
        <v>0.12300373768263677</v>
      </c>
      <c r="Q368" s="362"/>
      <c r="R368" s="362"/>
      <c r="S368" s="362">
        <f t="shared" si="114"/>
        <v>0.12300373768263677</v>
      </c>
    </row>
    <row r="369" spans="3:19" ht="14.65" customHeight="1" x14ac:dyDescent="0.2">
      <c r="E369" s="360" t="s">
        <v>476</v>
      </c>
      <c r="F369" s="360"/>
      <c r="G369" s="360"/>
      <c r="H369" s="360"/>
      <c r="I369" s="360"/>
      <c r="J369" s="360"/>
      <c r="K369" s="361">
        <v>1236</v>
      </c>
      <c r="L369" s="361"/>
      <c r="M369" s="361"/>
      <c r="N369" s="361"/>
      <c r="O369" s="361"/>
      <c r="P369" s="362">
        <f>K369/K375</f>
        <v>6.9996602106693853E-2</v>
      </c>
      <c r="Q369" s="362"/>
      <c r="R369" s="362"/>
      <c r="S369" s="362">
        <f t="shared" si="114"/>
        <v>6.9996602106693853E-2</v>
      </c>
    </row>
    <row r="370" spans="3:19" x14ac:dyDescent="0.2">
      <c r="E370" s="360" t="s">
        <v>477</v>
      </c>
      <c r="F370" s="360"/>
      <c r="G370" s="360"/>
      <c r="H370" s="360"/>
      <c r="I370" s="360"/>
      <c r="J370" s="360"/>
      <c r="K370" s="361">
        <v>944</v>
      </c>
      <c r="L370" s="361"/>
      <c r="M370" s="361"/>
      <c r="N370" s="361"/>
      <c r="O370" s="361"/>
      <c r="P370" s="362">
        <f>K370/K375</f>
        <v>5.3460188016762937E-2</v>
      </c>
      <c r="Q370" s="362"/>
      <c r="R370" s="362"/>
      <c r="S370" s="362">
        <f t="shared" si="114"/>
        <v>5.3460188016762937E-2</v>
      </c>
    </row>
    <row r="371" spans="3:19" x14ac:dyDescent="0.2">
      <c r="E371" s="360" t="s">
        <v>478</v>
      </c>
      <c r="F371" s="360"/>
      <c r="G371" s="360"/>
      <c r="H371" s="360"/>
      <c r="I371" s="360"/>
      <c r="J371" s="360"/>
      <c r="K371" s="361">
        <v>792</v>
      </c>
      <c r="L371" s="361"/>
      <c r="M371" s="361"/>
      <c r="N371" s="361"/>
      <c r="O371" s="361"/>
      <c r="P371" s="362">
        <f>K371/K375</f>
        <v>4.4852191641182468E-2</v>
      </c>
      <c r="Q371" s="362"/>
      <c r="R371" s="362"/>
      <c r="S371" s="362">
        <f t="shared" si="114"/>
        <v>4.4852191641182468E-2</v>
      </c>
    </row>
    <row r="372" spans="3:19" x14ac:dyDescent="0.2">
      <c r="E372" s="360" t="s">
        <v>479</v>
      </c>
      <c r="F372" s="360"/>
      <c r="G372" s="360"/>
      <c r="H372" s="360"/>
      <c r="I372" s="360"/>
      <c r="J372" s="360"/>
      <c r="K372" s="361">
        <v>673</v>
      </c>
      <c r="L372" s="361"/>
      <c r="M372" s="361"/>
      <c r="N372" s="361"/>
      <c r="O372" s="361"/>
      <c r="P372" s="362">
        <f>K372/K375</f>
        <v>3.8113036583984593E-2</v>
      </c>
      <c r="Q372" s="362"/>
      <c r="R372" s="362"/>
      <c r="S372" s="362">
        <f t="shared" si="114"/>
        <v>3.8113036583984593E-2</v>
      </c>
    </row>
    <row r="373" spans="3:19" x14ac:dyDescent="0.2">
      <c r="E373" s="360" t="s">
        <v>480</v>
      </c>
      <c r="F373" s="360"/>
      <c r="G373" s="360"/>
      <c r="H373" s="360"/>
      <c r="I373" s="360"/>
      <c r="J373" s="360"/>
      <c r="K373" s="361">
        <f>441+209+121+91+89+91</f>
        <v>1042</v>
      </c>
      <c r="L373" s="361"/>
      <c r="M373" s="361"/>
      <c r="N373" s="361"/>
      <c r="O373" s="361"/>
      <c r="P373" s="362">
        <f>K373/K375</f>
        <v>5.9010080416808247E-2</v>
      </c>
      <c r="Q373" s="362"/>
      <c r="R373" s="362"/>
      <c r="S373" s="362">
        <f t="shared" si="114"/>
        <v>5.9010080416808247E-2</v>
      </c>
    </row>
    <row r="374" spans="3:19" x14ac:dyDescent="0.2">
      <c r="E374" s="360" t="s">
        <v>481</v>
      </c>
      <c r="F374" s="360"/>
      <c r="G374" s="360"/>
      <c r="H374" s="360"/>
      <c r="I374" s="360"/>
      <c r="J374" s="360"/>
      <c r="K374" s="361">
        <f>17658-17326</f>
        <v>332</v>
      </c>
      <c r="L374" s="361"/>
      <c r="M374" s="361"/>
      <c r="N374" s="361"/>
      <c r="O374" s="361"/>
      <c r="P374" s="362">
        <f>K374/K375</f>
        <v>1.8801676294031035E-2</v>
      </c>
      <c r="Q374" s="362"/>
      <c r="R374" s="362"/>
      <c r="S374" s="362">
        <f t="shared" si="114"/>
        <v>1.8801676294031035E-2</v>
      </c>
    </row>
    <row r="375" spans="3:19" x14ac:dyDescent="0.2">
      <c r="E375" s="363" t="s">
        <v>406</v>
      </c>
      <c r="F375" s="363"/>
      <c r="G375" s="363"/>
      <c r="H375" s="363"/>
      <c r="I375" s="363"/>
      <c r="J375" s="363"/>
      <c r="K375" s="364">
        <f>K367+K368+K369+K370+K371+K372+K373+K374</f>
        <v>17658</v>
      </c>
      <c r="L375" s="364"/>
      <c r="M375" s="364"/>
      <c r="N375" s="364"/>
      <c r="O375" s="364">
        <f>SUM(K375:N375)</f>
        <v>17658</v>
      </c>
      <c r="P375" s="365">
        <f>SUM(P367:P374)</f>
        <v>1</v>
      </c>
      <c r="Q375" s="365"/>
      <c r="R375" s="365"/>
      <c r="S375" s="365">
        <f t="shared" si="114"/>
        <v>1</v>
      </c>
    </row>
    <row r="376" spans="3:19" x14ac:dyDescent="0.2">
      <c r="E376" s="241" t="s">
        <v>482</v>
      </c>
      <c r="F376" s="241"/>
      <c r="G376" s="241"/>
      <c r="H376" s="242"/>
      <c r="I376" s="243"/>
      <c r="J376" s="243"/>
      <c r="K376" s="243"/>
      <c r="L376" s="243"/>
      <c r="M376" s="243"/>
      <c r="N376" s="243"/>
    </row>
    <row r="377" spans="3:19" x14ac:dyDescent="0.2">
      <c r="E377" s="241" t="s">
        <v>483</v>
      </c>
      <c r="F377" s="241"/>
      <c r="G377" s="241"/>
      <c r="H377" s="242"/>
      <c r="I377" s="243"/>
      <c r="J377" s="243"/>
      <c r="K377" s="243"/>
      <c r="L377" s="243"/>
      <c r="M377" s="243"/>
      <c r="N377" s="243"/>
    </row>
    <row r="378" spans="3:19" x14ac:dyDescent="0.2">
      <c r="C378"/>
      <c r="E378" s="244" t="s">
        <v>484</v>
      </c>
    </row>
  </sheetData>
  <sheetProtection selectLockedCells="1" selectUnlockedCells="1"/>
  <mergeCells count="275"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70:J370"/>
    <mergeCell ref="K370:O370"/>
    <mergeCell ref="P370:S370"/>
    <mergeCell ref="E371:J371"/>
    <mergeCell ref="K371:O371"/>
    <mergeCell ref="P371:S371"/>
    <mergeCell ref="E368:J368"/>
    <mergeCell ref="K368:O368"/>
    <mergeCell ref="P368:S368"/>
    <mergeCell ref="E369:J369"/>
    <mergeCell ref="K369:O369"/>
    <mergeCell ref="P369:S369"/>
    <mergeCell ref="E364:S364"/>
    <mergeCell ref="E365:S365"/>
    <mergeCell ref="E366:J366"/>
    <mergeCell ref="K366:O366"/>
    <mergeCell ref="P366:S366"/>
    <mergeCell ref="E367:J367"/>
    <mergeCell ref="K367:O367"/>
    <mergeCell ref="P367:S367"/>
    <mergeCell ref="D358:G359"/>
    <mergeCell ref="H358:K358"/>
    <mergeCell ref="H359:K359"/>
    <mergeCell ref="D360:G361"/>
    <mergeCell ref="H360:K360"/>
    <mergeCell ref="H361:K361"/>
    <mergeCell ref="D354:G355"/>
    <mergeCell ref="H354:K354"/>
    <mergeCell ref="H355:K355"/>
    <mergeCell ref="D356:G357"/>
    <mergeCell ref="H356:K356"/>
    <mergeCell ref="H357:K357"/>
    <mergeCell ref="P350:P351"/>
    <mergeCell ref="Q350:Q351"/>
    <mergeCell ref="R350:R351"/>
    <mergeCell ref="S350:S351"/>
    <mergeCell ref="H351:K351"/>
    <mergeCell ref="D352:G353"/>
    <mergeCell ref="H352:K352"/>
    <mergeCell ref="H353:K353"/>
    <mergeCell ref="D348:K349"/>
    <mergeCell ref="L348:S348"/>
    <mergeCell ref="L349:O349"/>
    <mergeCell ref="P349:S349"/>
    <mergeCell ref="D350:G351"/>
    <mergeCell ref="H350:K350"/>
    <mergeCell ref="L350:L351"/>
    <mergeCell ref="M350:M351"/>
    <mergeCell ref="N350:N351"/>
    <mergeCell ref="O350:O351"/>
    <mergeCell ref="T337:U337"/>
    <mergeCell ref="V337:W337"/>
    <mergeCell ref="C338:P338"/>
    <mergeCell ref="D340:AA340"/>
    <mergeCell ref="D345:Z345"/>
    <mergeCell ref="D346:Z346"/>
    <mergeCell ref="R336:S336"/>
    <mergeCell ref="T336:U336"/>
    <mergeCell ref="V336:W336"/>
    <mergeCell ref="C337:G337"/>
    <mergeCell ref="H337:I337"/>
    <mergeCell ref="J337:K337"/>
    <mergeCell ref="L337:M337"/>
    <mergeCell ref="N337:O337"/>
    <mergeCell ref="P337:Q337"/>
    <mergeCell ref="R337:S337"/>
    <mergeCell ref="D336:G336"/>
    <mergeCell ref="H336:I336"/>
    <mergeCell ref="J336:K336"/>
    <mergeCell ref="L336:M336"/>
    <mergeCell ref="N336:O336"/>
    <mergeCell ref="P336:Q336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R332:S332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E332:G332"/>
    <mergeCell ref="H332:I332"/>
    <mergeCell ref="J332:K332"/>
    <mergeCell ref="L332:M332"/>
    <mergeCell ref="N332:O332"/>
    <mergeCell ref="P332:Q332"/>
    <mergeCell ref="L331:M331"/>
    <mergeCell ref="N331:O331"/>
    <mergeCell ref="P331:Q331"/>
    <mergeCell ref="R331:S331"/>
    <mergeCell ref="T331:U331"/>
    <mergeCell ref="V331:W331"/>
    <mergeCell ref="N330:O330"/>
    <mergeCell ref="P330:Q330"/>
    <mergeCell ref="R330:S330"/>
    <mergeCell ref="T330:U330"/>
    <mergeCell ref="V330:W330"/>
    <mergeCell ref="C331:C336"/>
    <mergeCell ref="D331:D335"/>
    <mergeCell ref="E331:G331"/>
    <mergeCell ref="H331:I331"/>
    <mergeCell ref="J331:K331"/>
    <mergeCell ref="D322:M322"/>
    <mergeCell ref="D323:AA323"/>
    <mergeCell ref="C329:G330"/>
    <mergeCell ref="H329:K329"/>
    <mergeCell ref="L329:O329"/>
    <mergeCell ref="P329:S329"/>
    <mergeCell ref="T329:W329"/>
    <mergeCell ref="H330:I330"/>
    <mergeCell ref="J330:K330"/>
    <mergeCell ref="L330:M330"/>
    <mergeCell ref="A314:K314"/>
    <mergeCell ref="D315:M315"/>
    <mergeCell ref="D316:D317"/>
    <mergeCell ref="E316:G316"/>
    <mergeCell ref="H316:J316"/>
    <mergeCell ref="K316:M316"/>
    <mergeCell ref="H307:I307"/>
    <mergeCell ref="H308:I308"/>
    <mergeCell ref="H309:I309"/>
    <mergeCell ref="H310:I310"/>
    <mergeCell ref="H311:I311"/>
    <mergeCell ref="A313:N313"/>
    <mergeCell ref="M300:N300"/>
    <mergeCell ref="H301:I301"/>
    <mergeCell ref="H302:I302"/>
    <mergeCell ref="H303:I303"/>
    <mergeCell ref="H304:I304"/>
    <mergeCell ref="H306:I306"/>
    <mergeCell ref="C283:C286"/>
    <mergeCell ref="C287:C290"/>
    <mergeCell ref="C291:C294"/>
    <mergeCell ref="C295:D295"/>
    <mergeCell ref="H299:I299"/>
    <mergeCell ref="H300:I300"/>
    <mergeCell ref="A266:D266"/>
    <mergeCell ref="A267:D267"/>
    <mergeCell ref="A268:D268"/>
    <mergeCell ref="C270:AA273"/>
    <mergeCell ref="C275:C278"/>
    <mergeCell ref="C279:C282"/>
    <mergeCell ref="A260:D263"/>
    <mergeCell ref="E260:L261"/>
    <mergeCell ref="E262:H262"/>
    <mergeCell ref="I262:L262"/>
    <mergeCell ref="A264:D264"/>
    <mergeCell ref="A265:D265"/>
    <mergeCell ref="A253:D253"/>
    <mergeCell ref="A254:D254"/>
    <mergeCell ref="A255:D255"/>
    <mergeCell ref="A256:D256"/>
    <mergeCell ref="A257:N257"/>
    <mergeCell ref="A259:L259"/>
    <mergeCell ref="W249:X250"/>
    <mergeCell ref="E250:H250"/>
    <mergeCell ref="I250:L250"/>
    <mergeCell ref="M250:P250"/>
    <mergeCell ref="Q250:T250"/>
    <mergeCell ref="A252:D252"/>
    <mergeCell ref="A243:D243"/>
    <mergeCell ref="A244:D244"/>
    <mergeCell ref="A245:N245"/>
    <mergeCell ref="A247:X247"/>
    <mergeCell ref="A248:D251"/>
    <mergeCell ref="E248:T248"/>
    <mergeCell ref="U248:X248"/>
    <mergeCell ref="E249:L249"/>
    <mergeCell ref="M249:T249"/>
    <mergeCell ref="U249:V250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8"/>
  <sheetViews>
    <sheetView topLeftCell="A346" workbookViewId="0">
      <selection activeCell="E364" sqref="E364:S364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44130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18</v>
      </c>
      <c r="G13" s="30">
        <f t="shared" ref="G13:G14" si="0">E13-F13</f>
        <v>2</v>
      </c>
      <c r="H13" s="31">
        <f t="shared" ref="H13:H14" si="1">F13/E13</f>
        <v>0.9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2</v>
      </c>
      <c r="G14" s="30">
        <f t="shared" si="0"/>
        <v>6</v>
      </c>
      <c r="H14" s="31">
        <f t="shared" si="1"/>
        <v>0.25</v>
      </c>
      <c r="I14" s="30">
        <v>10</v>
      </c>
      <c r="J14" s="29">
        <v>10</v>
      </c>
      <c r="K14" s="30">
        <f t="shared" si="2"/>
        <v>0</v>
      </c>
      <c r="L14" s="32">
        <f t="shared" si="3"/>
        <v>1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3</v>
      </c>
      <c r="G16" s="30">
        <f t="shared" ref="G16:G17" si="4">E16-F16</f>
        <v>2</v>
      </c>
      <c r="H16" s="31">
        <f t="shared" ref="H16:H17" si="5">F16/E16</f>
        <v>0.6</v>
      </c>
      <c r="I16" s="30">
        <v>5</v>
      </c>
      <c r="J16" s="29">
        <v>5</v>
      </c>
      <c r="K16" s="30">
        <f t="shared" ref="K16:K17" si="6">I16-J16</f>
        <v>0</v>
      </c>
      <c r="L16" s="32">
        <f t="shared" ref="L16:L17" si="7">J16/I16</f>
        <v>1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45</v>
      </c>
      <c r="G17" s="30">
        <f t="shared" si="4"/>
        <v>15</v>
      </c>
      <c r="H17" s="31">
        <f t="shared" si="5"/>
        <v>0.75</v>
      </c>
      <c r="I17" s="30">
        <v>70</v>
      </c>
      <c r="J17" s="29">
        <v>46</v>
      </c>
      <c r="K17" s="30">
        <f t="shared" si="6"/>
        <v>24</v>
      </c>
      <c r="L17" s="32">
        <f t="shared" si="7"/>
        <v>0.65714285714285714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51</v>
      </c>
      <c r="F19" s="29">
        <v>51</v>
      </c>
      <c r="G19" s="30">
        <f>E19-F19</f>
        <v>0</v>
      </c>
      <c r="H19" s="31">
        <f>F19/E19</f>
        <v>1</v>
      </c>
      <c r="I19" s="30">
        <v>73</v>
      </c>
      <c r="J19" s="29">
        <v>73</v>
      </c>
      <c r="K19" s="30">
        <f>I19-J19</f>
        <v>0</v>
      </c>
      <c r="L19" s="32">
        <f>J19/I19</f>
        <v>1</v>
      </c>
      <c r="M19" s="40">
        <v>5</v>
      </c>
      <c r="N19" s="37">
        <v>2</v>
      </c>
      <c r="O19" s="35">
        <f t="shared" ref="O19:O20" si="8">M19-N19</f>
        <v>3</v>
      </c>
      <c r="P19" s="31">
        <f t="shared" ref="P19:P20" si="9">N19/M19</f>
        <v>0.4</v>
      </c>
      <c r="Q19" s="40"/>
      <c r="R19" s="29"/>
      <c r="S19" s="30"/>
      <c r="T19" s="32"/>
      <c r="U19" s="37"/>
      <c r="V19" s="37"/>
      <c r="W19" s="37"/>
      <c r="X19" s="38">
        <v>4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3</v>
      </c>
      <c r="O20" s="35">
        <f t="shared" si="8"/>
        <v>2</v>
      </c>
      <c r="P20" s="31">
        <f t="shared" si="9"/>
        <v>0.6</v>
      </c>
      <c r="Q20" s="40">
        <v>10</v>
      </c>
      <c r="R20" s="29">
        <v>6</v>
      </c>
      <c r="S20" s="30">
        <f>Q20-R20</f>
        <v>4</v>
      </c>
      <c r="T20" s="32">
        <f>R20/Q20</f>
        <v>0.6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2</v>
      </c>
      <c r="G22" s="30">
        <f>E22-F22</f>
        <v>3</v>
      </c>
      <c r="H22" s="31">
        <f>F22/E22</f>
        <v>0.4</v>
      </c>
      <c r="I22" s="30">
        <v>8</v>
      </c>
      <c r="J22" s="29">
        <v>0</v>
      </c>
      <c r="K22" s="30">
        <f>I22-J22</f>
        <v>8</v>
      </c>
      <c r="L22" s="32">
        <f>J22/I22</f>
        <v>0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33</v>
      </c>
      <c r="G24" s="30">
        <f t="shared" ref="G24:G25" si="10">E24-F24</f>
        <v>0</v>
      </c>
      <c r="H24" s="31">
        <f t="shared" ref="H24:H25" si="11">F24/E24</f>
        <v>1</v>
      </c>
      <c r="I24" s="30">
        <v>48</v>
      </c>
      <c r="J24" s="29">
        <v>26</v>
      </c>
      <c r="K24" s="30">
        <f t="shared" ref="K24:K25" si="12">I24-J24</f>
        <v>22</v>
      </c>
      <c r="L24" s="32">
        <f t="shared" ref="L24:L25" si="13">J24/I24</f>
        <v>0.54166666666666663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3</v>
      </c>
      <c r="S24" s="30">
        <f>Q24-R24</f>
        <v>7</v>
      </c>
      <c r="T24" s="32">
        <f>R24/Q24</f>
        <v>0.3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52</v>
      </c>
      <c r="F25" s="29">
        <v>41</v>
      </c>
      <c r="G25" s="30">
        <f t="shared" si="10"/>
        <v>11</v>
      </c>
      <c r="H25" s="31">
        <f t="shared" si="11"/>
        <v>0.78846153846153844</v>
      </c>
      <c r="I25" s="41">
        <v>90</v>
      </c>
      <c r="J25" s="42">
        <v>70</v>
      </c>
      <c r="K25" s="30">
        <f t="shared" si="12"/>
        <v>20</v>
      </c>
      <c r="L25" s="32">
        <f t="shared" si="13"/>
        <v>0.77777777777777779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8</v>
      </c>
      <c r="J27" s="29">
        <v>6</v>
      </c>
      <c r="K27" s="30">
        <f>I27-J27</f>
        <v>2</v>
      </c>
      <c r="L27" s="32">
        <f>J27/I27</f>
        <v>0.75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38</v>
      </c>
      <c r="F29" s="29">
        <v>24</v>
      </c>
      <c r="G29" s="30">
        <f t="shared" ref="G29:G30" si="14">E29-F29</f>
        <v>14</v>
      </c>
      <c r="H29" s="31">
        <f t="shared" ref="H29:H30" si="15">F29/E29</f>
        <v>0.63157894736842102</v>
      </c>
      <c r="I29" s="30">
        <v>15</v>
      </c>
      <c r="J29" s="29">
        <v>5</v>
      </c>
      <c r="K29" s="30">
        <f>I29-J29</f>
        <v>10</v>
      </c>
      <c r="L29" s="32">
        <f>J29/I29</f>
        <v>0.33333333333333331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4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/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6</v>
      </c>
      <c r="G34" s="30">
        <f t="shared" ref="G34:G35" si="16">E34-F34</f>
        <v>2</v>
      </c>
      <c r="H34" s="31">
        <f t="shared" ref="H34:H35" si="17">F34/E34</f>
        <v>0.75</v>
      </c>
      <c r="I34" s="30">
        <v>10</v>
      </c>
      <c r="J34" s="29">
        <v>8</v>
      </c>
      <c r="K34" s="30">
        <f t="shared" ref="K34:K35" si="18">I34-J34</f>
        <v>2</v>
      </c>
      <c r="L34" s="32">
        <f t="shared" ref="L34:L35" si="19">J34/I34</f>
        <v>0.8</v>
      </c>
      <c r="M34" s="40"/>
      <c r="N34" s="37"/>
      <c r="O34" s="35"/>
      <c r="P34" s="31"/>
      <c r="Q34" s="40"/>
      <c r="R34" s="29"/>
      <c r="S34" s="30"/>
      <c r="T34" s="32"/>
      <c r="U34" s="37">
        <v>2</v>
      </c>
      <c r="V34" s="37">
        <v>2</v>
      </c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106</v>
      </c>
      <c r="G35" s="30">
        <f t="shared" si="16"/>
        <v>19</v>
      </c>
      <c r="H35" s="31">
        <f t="shared" si="17"/>
        <v>0.84799999999999998</v>
      </c>
      <c r="I35" s="30">
        <v>212</v>
      </c>
      <c r="J35" s="29">
        <v>58</v>
      </c>
      <c r="K35" s="30">
        <f t="shared" si="18"/>
        <v>154</v>
      </c>
      <c r="L35" s="32">
        <f t="shared" si="19"/>
        <v>0.27358490566037735</v>
      </c>
      <c r="M35" s="40"/>
      <c r="N35" s="37"/>
      <c r="O35" s="35"/>
      <c r="P35" s="31"/>
      <c r="Q35" s="40"/>
      <c r="R35" s="29"/>
      <c r="S35" s="30"/>
      <c r="T35" s="32"/>
      <c r="U35" s="37">
        <v>4</v>
      </c>
      <c r="V35" s="37">
        <v>5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3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1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19</v>
      </c>
      <c r="G50" s="30">
        <f>E50-F50</f>
        <v>11</v>
      </c>
      <c r="H50" s="31">
        <f>F50/E50</f>
        <v>0.6333333333333333</v>
      </c>
      <c r="I50" s="30">
        <v>34</v>
      </c>
      <c r="J50" s="29">
        <v>20</v>
      </c>
      <c r="K50" s="30">
        <f>I50-J50</f>
        <v>14</v>
      </c>
      <c r="L50" s="32">
        <f>J50/I50</f>
        <v>0.58823529411764708</v>
      </c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>
        <v>1</v>
      </c>
      <c r="V51" s="37">
        <v>1</v>
      </c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>
        <v>1</v>
      </c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2</v>
      </c>
      <c r="G65" s="30">
        <f>E65-F65</f>
        <v>2</v>
      </c>
      <c r="H65" s="31">
        <f>F65/E65</f>
        <v>0.5</v>
      </c>
      <c r="I65" s="30">
        <v>4</v>
      </c>
      <c r="J65" s="29">
        <v>3</v>
      </c>
      <c r="K65" s="30">
        <f>I65-J65</f>
        <v>1</v>
      </c>
      <c r="L65" s="32">
        <f>J65/I65</f>
        <v>0.75</v>
      </c>
      <c r="M65" s="40"/>
      <c r="N65" s="37"/>
      <c r="O65" s="35"/>
      <c r="P65" s="31"/>
      <c r="Q65" s="40"/>
      <c r="R65" s="29"/>
      <c r="S65" s="30"/>
      <c r="T65" s="32"/>
      <c r="U65" s="37">
        <v>1</v>
      </c>
      <c r="V65" s="37"/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5</v>
      </c>
      <c r="G67" s="30">
        <f>E67-F67</f>
        <v>15</v>
      </c>
      <c r="H67" s="31">
        <f>F67/E67</f>
        <v>0.25</v>
      </c>
      <c r="I67" s="30">
        <v>60</v>
      </c>
      <c r="J67" s="29">
        <v>10</v>
      </c>
      <c r="K67" s="30">
        <f>I67-J67</f>
        <v>50</v>
      </c>
      <c r="L67" s="32">
        <f>J67/I67</f>
        <v>0.16666666666666666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1</v>
      </c>
      <c r="K71" s="30">
        <f>I71-J71</f>
        <v>19</v>
      </c>
      <c r="L71" s="32">
        <f>J71/I71</f>
        <v>0.05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2</v>
      </c>
      <c r="G73" s="30">
        <f t="shared" ref="G73:G74" si="20">E73-F73</f>
        <v>2</v>
      </c>
      <c r="H73" s="31">
        <f t="shared" ref="H73:H74" si="21">F73/E73</f>
        <v>0.5</v>
      </c>
      <c r="I73" s="30">
        <v>8</v>
      </c>
      <c r="J73" s="29">
        <v>2</v>
      </c>
      <c r="K73" s="30">
        <f t="shared" ref="K73:K74" si="22">I73-J73</f>
        <v>6</v>
      </c>
      <c r="L73" s="32">
        <f t="shared" ref="L73:L74" si="23">J73/I73</f>
        <v>0.25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3</v>
      </c>
      <c r="K74" s="30">
        <f t="shared" si="22"/>
        <v>1</v>
      </c>
      <c r="L74" s="32">
        <f t="shared" si="23"/>
        <v>0.75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9</v>
      </c>
      <c r="G80" s="30">
        <f t="shared" ref="G80:G84" si="24">E80-F80</f>
        <v>11</v>
      </c>
      <c r="H80" s="31">
        <f t="shared" ref="H80:H84" si="25">F80/E80</f>
        <v>0.45</v>
      </c>
      <c r="I80" s="30">
        <v>20</v>
      </c>
      <c r="J80" s="29">
        <v>0</v>
      </c>
      <c r="K80" s="30">
        <f t="shared" ref="K80:K84" si="26">I80-J80</f>
        <v>20</v>
      </c>
      <c r="L80" s="32">
        <f t="shared" ref="L80:L84" si="27">J80/I80</f>
        <v>0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2</v>
      </c>
      <c r="G81" s="30">
        <f t="shared" si="24"/>
        <v>2</v>
      </c>
      <c r="H81" s="31">
        <f t="shared" si="25"/>
        <v>0.5</v>
      </c>
      <c r="I81" s="30">
        <v>6</v>
      </c>
      <c r="J81" s="29">
        <v>4</v>
      </c>
      <c r="K81" s="30">
        <f t="shared" si="26"/>
        <v>2</v>
      </c>
      <c r="L81" s="32">
        <f t="shared" si="27"/>
        <v>0.66666666666666663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2</v>
      </c>
      <c r="V81" s="37">
        <v>2</v>
      </c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526</v>
      </c>
      <c r="F82" s="45">
        <f>SUM(F10:F81)</f>
        <v>398</v>
      </c>
      <c r="G82" s="45">
        <f t="shared" si="24"/>
        <v>128</v>
      </c>
      <c r="H82" s="10">
        <f t="shared" si="25"/>
        <v>0.75665399239543729</v>
      </c>
      <c r="I82" s="9">
        <f>SUM(I10:I81)</f>
        <v>715</v>
      </c>
      <c r="J82" s="9">
        <f>SUM(J10:J81)</f>
        <v>350</v>
      </c>
      <c r="K82" s="9">
        <f t="shared" si="26"/>
        <v>365</v>
      </c>
      <c r="L82" s="46">
        <f t="shared" si="27"/>
        <v>0.48951048951048953</v>
      </c>
      <c r="M82" s="45">
        <f>SUM(M10:M81)</f>
        <v>16</v>
      </c>
      <c r="N82" s="45">
        <f>SUM(N10:N81)</f>
        <v>5</v>
      </c>
      <c r="O82" s="47">
        <f t="shared" ref="O82:O83" si="30">M82-N82</f>
        <v>11</v>
      </c>
      <c r="P82" s="10">
        <f t="shared" ref="P82:P83" si="31">N82/M82</f>
        <v>0.3125</v>
      </c>
      <c r="Q82" s="45">
        <f>SUM(Q10:Q81)</f>
        <v>22</v>
      </c>
      <c r="R82" s="45">
        <f>SUM(R10:R81)</f>
        <v>9</v>
      </c>
      <c r="S82" s="9">
        <f t="shared" si="28"/>
        <v>13</v>
      </c>
      <c r="T82" s="46">
        <f t="shared" si="29"/>
        <v>0.40909090909090912</v>
      </c>
      <c r="U82" s="45">
        <f>SUM(U10:U81)</f>
        <v>14</v>
      </c>
      <c r="V82" s="45">
        <f>SUM(V10:V81)</f>
        <v>22</v>
      </c>
      <c r="W82" s="45">
        <f>SUM(W10:W81)</f>
        <v>1</v>
      </c>
      <c r="X82" s="48">
        <f>SUM(X10:X81)</f>
        <v>4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3</v>
      </c>
      <c r="F83" s="53">
        <v>0</v>
      </c>
      <c r="G83" s="54">
        <f t="shared" si="24"/>
        <v>3</v>
      </c>
      <c r="H83" s="55">
        <f t="shared" si="25"/>
        <v>0</v>
      </c>
      <c r="I83" s="54">
        <v>6</v>
      </c>
      <c r="J83" s="53">
        <v>2</v>
      </c>
      <c r="K83" s="56">
        <f t="shared" si="26"/>
        <v>4</v>
      </c>
      <c r="L83" s="57">
        <f t="shared" si="27"/>
        <v>0.33333333333333331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2</v>
      </c>
      <c r="R83" s="53">
        <v>0</v>
      </c>
      <c r="S83" s="56">
        <f t="shared" si="28"/>
        <v>2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12</v>
      </c>
      <c r="J84" s="61">
        <v>6</v>
      </c>
      <c r="K84" s="64">
        <f t="shared" si="26"/>
        <v>6</v>
      </c>
      <c r="L84" s="65">
        <f t="shared" si="27"/>
        <v>0.5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3</v>
      </c>
      <c r="G87" s="62">
        <f>E87-F87</f>
        <v>7</v>
      </c>
      <c r="H87" s="63">
        <f>F87/E87</f>
        <v>0.3</v>
      </c>
      <c r="I87" s="62">
        <v>20</v>
      </c>
      <c r="J87" s="61">
        <v>3</v>
      </c>
      <c r="K87" s="64">
        <f>I87-J87</f>
        <v>17</v>
      </c>
      <c r="L87" s="65">
        <f>J87/I87</f>
        <v>0.15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1</v>
      </c>
      <c r="G89" s="62">
        <f>E89-F89</f>
        <v>9</v>
      </c>
      <c r="H89" s="63">
        <f>F89/E89</f>
        <v>0.1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>
        <v>1</v>
      </c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>
        <v>1</v>
      </c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2</v>
      </c>
      <c r="G100" s="62">
        <f>E100-F100</f>
        <v>8</v>
      </c>
      <c r="H100" s="63">
        <f>F100/E100</f>
        <v>0.2</v>
      </c>
      <c r="I100" s="62">
        <v>10</v>
      </c>
      <c r="J100" s="61">
        <v>5</v>
      </c>
      <c r="K100" s="64">
        <f>I100-J100</f>
        <v>5</v>
      </c>
      <c r="L100" s="65">
        <f>J100/I100</f>
        <v>0.5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/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4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>
        <v>1</v>
      </c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40</v>
      </c>
      <c r="F106" s="61">
        <v>18</v>
      </c>
      <c r="G106" s="62">
        <f>E106-F106</f>
        <v>22</v>
      </c>
      <c r="H106" s="63">
        <f>F106/E106</f>
        <v>0.45</v>
      </c>
      <c r="I106" s="62">
        <v>52</v>
      </c>
      <c r="J106" s="61">
        <v>28</v>
      </c>
      <c r="K106" s="64">
        <f>I106-J106</f>
        <v>24</v>
      </c>
      <c r="L106" s="65">
        <f>J106/I106</f>
        <v>0.53846153846153844</v>
      </c>
      <c r="M106" s="62"/>
      <c r="N106" s="61"/>
      <c r="O106" s="64"/>
      <c r="P106" s="63"/>
      <c r="Q106" s="62"/>
      <c r="R106" s="61"/>
      <c r="S106" s="64"/>
      <c r="T106" s="65"/>
      <c r="U106" s="66">
        <v>11</v>
      </c>
      <c r="V106" s="61">
        <v>12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/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1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9</v>
      </c>
      <c r="G109" s="62">
        <f t="shared" ref="G109:G111" si="32">E109-F109</f>
        <v>21</v>
      </c>
      <c r="H109" s="63">
        <f t="shared" ref="H109:H111" si="33">F109/E109</f>
        <v>0.3</v>
      </c>
      <c r="I109" s="62">
        <v>27</v>
      </c>
      <c r="J109" s="61">
        <v>7</v>
      </c>
      <c r="K109" s="64">
        <f t="shared" ref="K109:K111" si="34">I109-J109</f>
        <v>20</v>
      </c>
      <c r="L109" s="65">
        <f t="shared" ref="L109:L111" si="35">J109/I109</f>
        <v>0.25925925925925924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>
        <v>1</v>
      </c>
      <c r="W109" s="61"/>
      <c r="X109" s="67"/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4</v>
      </c>
      <c r="K110" s="64">
        <f t="shared" si="34"/>
        <v>24</v>
      </c>
      <c r="L110" s="65">
        <f t="shared" si="35"/>
        <v>0.14285714285714285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0</v>
      </c>
      <c r="K111" s="64">
        <f t="shared" si="34"/>
        <v>4</v>
      </c>
      <c r="L111" s="65">
        <f t="shared" si="35"/>
        <v>0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8</v>
      </c>
      <c r="G128" s="62">
        <f t="shared" ref="G128:G129" si="36">E128-F128</f>
        <v>6</v>
      </c>
      <c r="H128" s="63">
        <f t="shared" ref="H128:H129" si="37">F128/E128</f>
        <v>0.5714285714285714</v>
      </c>
      <c r="I128" s="62">
        <v>14</v>
      </c>
      <c r="J128" s="61">
        <v>1</v>
      </c>
      <c r="K128" s="64">
        <f>I128-J128</f>
        <v>13</v>
      </c>
      <c r="L128" s="65">
        <f>J128/I128</f>
        <v>7.1428571428571425E-2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13</v>
      </c>
      <c r="G129" s="62">
        <f t="shared" si="36"/>
        <v>11</v>
      </c>
      <c r="H129" s="63">
        <f t="shared" si="37"/>
        <v>0.54166666666666663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>
        <v>1</v>
      </c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162</v>
      </c>
      <c r="F137" s="70">
        <f>SUM(F83:F136)</f>
        <v>65</v>
      </c>
      <c r="G137" s="70">
        <f t="shared" ref="G137:G138" si="38">E137-F137</f>
        <v>97</v>
      </c>
      <c r="H137" s="71">
        <f t="shared" ref="H137:H138" si="39">F137/E137</f>
        <v>0.40123456790123457</v>
      </c>
      <c r="I137" s="70">
        <f>SUM(I83:I136)</f>
        <v>180</v>
      </c>
      <c r="J137" s="70">
        <f>SUM(J83:J136)</f>
        <v>56</v>
      </c>
      <c r="K137" s="72">
        <f t="shared" ref="K137:K138" si="40">I137-J137</f>
        <v>124</v>
      </c>
      <c r="L137" s="73">
        <f t="shared" ref="L137:L138" si="41">J137/I137</f>
        <v>0.31111111111111112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2</v>
      </c>
      <c r="R137" s="70">
        <f>SUM(R83:R136)</f>
        <v>0</v>
      </c>
      <c r="S137" s="72">
        <f>Q137-R137</f>
        <v>2</v>
      </c>
      <c r="T137" s="73">
        <f>R137/Q137</f>
        <v>0</v>
      </c>
      <c r="U137" s="69">
        <f>SUM(U83:U136)</f>
        <v>18</v>
      </c>
      <c r="V137" s="70">
        <f>SUM(V83:V136)</f>
        <v>25</v>
      </c>
      <c r="W137" s="70">
        <f>SUM(W83:W136)</f>
        <v>0</v>
      </c>
      <c r="X137" s="74">
        <f>SUM(X83:X136)</f>
        <v>2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4</v>
      </c>
      <c r="G138" s="78">
        <f t="shared" si="38"/>
        <v>11</v>
      </c>
      <c r="H138" s="79">
        <f t="shared" si="39"/>
        <v>0.26666666666666666</v>
      </c>
      <c r="I138" s="78">
        <v>10</v>
      </c>
      <c r="J138" s="77">
        <v>3</v>
      </c>
      <c r="K138" s="80">
        <f t="shared" si="40"/>
        <v>7</v>
      </c>
      <c r="L138" s="81">
        <f t="shared" si="41"/>
        <v>0.3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2</v>
      </c>
      <c r="G141" s="87">
        <f>E141-F141</f>
        <v>8</v>
      </c>
      <c r="H141" s="88">
        <f>F141/E141</f>
        <v>0.2</v>
      </c>
      <c r="I141" s="87">
        <v>5</v>
      </c>
      <c r="J141" s="83">
        <v>0</v>
      </c>
      <c r="K141" s="89">
        <f>I141-J141</f>
        <v>5</v>
      </c>
      <c r="L141" s="90">
        <f>J141/I141</f>
        <v>0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4</v>
      </c>
      <c r="G147" s="87">
        <f t="shared" ref="G147:G148" si="42">E147-F147</f>
        <v>6</v>
      </c>
      <c r="H147" s="88">
        <f t="shared" ref="H147:H148" si="43">F147/E147</f>
        <v>0.4</v>
      </c>
      <c r="I147" s="87">
        <v>10</v>
      </c>
      <c r="J147" s="83">
        <v>6</v>
      </c>
      <c r="K147" s="89">
        <f t="shared" ref="K147:K148" si="44">I147-J147</f>
        <v>4</v>
      </c>
      <c r="L147" s="90">
        <f t="shared" ref="L147:L148" si="45">J147/I147</f>
        <v>0.6</v>
      </c>
      <c r="M147" s="87"/>
      <c r="N147" s="83"/>
      <c r="O147" s="89"/>
      <c r="P147" s="88"/>
      <c r="Q147" s="87"/>
      <c r="R147" s="83"/>
      <c r="S147" s="89"/>
      <c r="T147" s="90"/>
      <c r="U147" s="82"/>
      <c r="V147" s="83">
        <v>1</v>
      </c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1</v>
      </c>
      <c r="G148" s="87">
        <f t="shared" si="42"/>
        <v>9</v>
      </c>
      <c r="H148" s="88">
        <f t="shared" si="43"/>
        <v>0.1</v>
      </c>
      <c r="I148" s="87">
        <v>5</v>
      </c>
      <c r="J148" s="83">
        <v>1</v>
      </c>
      <c r="K148" s="89">
        <f t="shared" si="44"/>
        <v>4</v>
      </c>
      <c r="L148" s="90">
        <f t="shared" si="45"/>
        <v>0.2</v>
      </c>
      <c r="M148" s="87"/>
      <c r="N148" s="83"/>
      <c r="O148" s="89"/>
      <c r="P148" s="88"/>
      <c r="Q148" s="87"/>
      <c r="R148" s="83"/>
      <c r="S148" s="89"/>
      <c r="T148" s="90"/>
      <c r="U148" s="82">
        <v>2</v>
      </c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2</v>
      </c>
      <c r="G157" s="87">
        <f t="shared" ref="G157:G158" si="46">E157-F157</f>
        <v>4</v>
      </c>
      <c r="H157" s="88">
        <f t="shared" ref="H157:H158" si="47">F157/E157</f>
        <v>0.33333333333333331</v>
      </c>
      <c r="I157" s="87">
        <v>6</v>
      </c>
      <c r="J157" s="83">
        <v>2</v>
      </c>
      <c r="K157" s="89">
        <f t="shared" ref="K157:K158" si="48">I157-J157</f>
        <v>4</v>
      </c>
      <c r="L157" s="90">
        <f t="shared" ref="L157:L158" si="49">J157/I157</f>
        <v>0.33333333333333331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>
        <v>1</v>
      </c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3</v>
      </c>
      <c r="G158" s="87">
        <f t="shared" si="46"/>
        <v>7</v>
      </c>
      <c r="H158" s="88">
        <f t="shared" si="47"/>
        <v>0.3</v>
      </c>
      <c r="I158" s="87">
        <v>10</v>
      </c>
      <c r="J158" s="83">
        <v>0</v>
      </c>
      <c r="K158" s="89">
        <f t="shared" si="48"/>
        <v>10</v>
      </c>
      <c r="L158" s="90">
        <f t="shared" si="49"/>
        <v>0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2</v>
      </c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>
        <v>1</v>
      </c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2</v>
      </c>
      <c r="G170" s="87">
        <f t="shared" ref="G170:G173" si="50">E170-F170</f>
        <v>8</v>
      </c>
      <c r="H170" s="88">
        <f t="shared" ref="H170:H173" si="51">F170/E170</f>
        <v>0.2</v>
      </c>
      <c r="I170" s="87">
        <v>5</v>
      </c>
      <c r="J170" s="83">
        <v>0</v>
      </c>
      <c r="K170" s="89">
        <f t="shared" ref="K170:K172" si="52">I170-J170</f>
        <v>5</v>
      </c>
      <c r="L170" s="90">
        <f t="shared" ref="L170:L172" si="53">J170/I170</f>
        <v>0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11</v>
      </c>
      <c r="G171" s="87">
        <f t="shared" si="50"/>
        <v>14</v>
      </c>
      <c r="H171" s="88">
        <f t="shared" si="51"/>
        <v>0.44</v>
      </c>
      <c r="I171" s="87">
        <v>20</v>
      </c>
      <c r="J171" s="83">
        <v>14</v>
      </c>
      <c r="K171" s="89">
        <f t="shared" si="52"/>
        <v>6</v>
      </c>
      <c r="L171" s="90">
        <f t="shared" si="53"/>
        <v>0.7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12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7</v>
      </c>
      <c r="G172" s="87">
        <f t="shared" si="50"/>
        <v>3</v>
      </c>
      <c r="H172" s="88">
        <f t="shared" si="51"/>
        <v>0.7</v>
      </c>
      <c r="I172" s="87">
        <v>10</v>
      </c>
      <c r="J172" s="83">
        <v>6</v>
      </c>
      <c r="K172" s="89">
        <f t="shared" si="52"/>
        <v>4</v>
      </c>
      <c r="L172" s="90">
        <f t="shared" si="53"/>
        <v>0.6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4</v>
      </c>
      <c r="S172" s="89">
        <f>Q172-R172</f>
        <v>14</v>
      </c>
      <c r="T172" s="90">
        <f>R172/Q172</f>
        <v>0.22222222222222221</v>
      </c>
      <c r="U172" s="82">
        <v>2</v>
      </c>
      <c r="V172" s="83">
        <v>1</v>
      </c>
      <c r="W172" s="83"/>
      <c r="X172" s="84">
        <v>1</v>
      </c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3</v>
      </c>
      <c r="G173" s="87">
        <f t="shared" si="50"/>
        <v>7</v>
      </c>
      <c r="H173" s="88">
        <f t="shared" si="51"/>
        <v>0.3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/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/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8</v>
      </c>
      <c r="G176" s="87">
        <f>E176-F176</f>
        <v>12</v>
      </c>
      <c r="H176" s="88">
        <f>F176/E176</f>
        <v>0.4</v>
      </c>
      <c r="I176" s="87">
        <v>20</v>
      </c>
      <c r="J176" s="83">
        <v>9</v>
      </c>
      <c r="K176" s="89">
        <f>I176-J176</f>
        <v>11</v>
      </c>
      <c r="L176" s="90">
        <f>J176/I176</f>
        <v>0.45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3</v>
      </c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4</v>
      </c>
      <c r="G179" s="87">
        <f>E179-F179</f>
        <v>8</v>
      </c>
      <c r="H179" s="88">
        <f>F179/E179</f>
        <v>0.33333333333333331</v>
      </c>
      <c r="I179" s="87">
        <v>12</v>
      </c>
      <c r="J179" s="83">
        <v>3</v>
      </c>
      <c r="K179" s="89">
        <f>I179-J179</f>
        <v>9</v>
      </c>
      <c r="L179" s="90">
        <f>J179/I179</f>
        <v>0.25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1</v>
      </c>
      <c r="S179" s="89">
        <f>Q179-R179</f>
        <v>1</v>
      </c>
      <c r="T179" s="88">
        <f>R179/Q179</f>
        <v>0.5</v>
      </c>
      <c r="U179" s="82">
        <v>3</v>
      </c>
      <c r="V179" s="83">
        <v>2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51</v>
      </c>
      <c r="G181" s="45">
        <f t="shared" ref="G181:G182" si="54">E181-F181</f>
        <v>97</v>
      </c>
      <c r="H181" s="10">
        <f t="shared" ref="H181:H182" si="55">F181/E181</f>
        <v>0.34459459459459457</v>
      </c>
      <c r="I181" s="45">
        <f>SUM(I138:I180)</f>
        <v>113</v>
      </c>
      <c r="J181" s="45">
        <f>SUM(J138:J180)</f>
        <v>44</v>
      </c>
      <c r="K181" s="9">
        <f t="shared" ref="K181:K182" si="56">I181-J181</f>
        <v>69</v>
      </c>
      <c r="L181" s="46">
        <f t="shared" ref="L181:L182" si="57">J181/I181</f>
        <v>0.38938053097345132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5</v>
      </c>
      <c r="S181" s="9">
        <f>Q181-R181</f>
        <v>15</v>
      </c>
      <c r="T181" s="46">
        <f>R181/Q181</f>
        <v>0.25</v>
      </c>
      <c r="U181" s="44">
        <f>SUM(U138:U180)</f>
        <v>11</v>
      </c>
      <c r="V181" s="45">
        <f>SUM(V138:V180)</f>
        <v>26</v>
      </c>
      <c r="W181" s="45">
        <f>SUM(W138:W180)</f>
        <v>1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4</v>
      </c>
      <c r="G182" s="96">
        <f t="shared" si="54"/>
        <v>26</v>
      </c>
      <c r="H182" s="97">
        <f t="shared" si="55"/>
        <v>0.13333333333333333</v>
      </c>
      <c r="I182" s="96">
        <v>40</v>
      </c>
      <c r="J182" s="95">
        <v>3</v>
      </c>
      <c r="K182" s="98">
        <f t="shared" si="56"/>
        <v>37</v>
      </c>
      <c r="L182" s="99">
        <f t="shared" si="57"/>
        <v>7.4999999999999997E-2</v>
      </c>
      <c r="M182" s="100"/>
      <c r="N182" s="101"/>
      <c r="O182" s="102"/>
      <c r="P182" s="103"/>
      <c r="Q182" s="100"/>
      <c r="R182" s="101"/>
      <c r="S182" s="102"/>
      <c r="T182" s="104"/>
      <c r="U182" s="101"/>
      <c r="V182" s="101">
        <v>1</v>
      </c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45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8</v>
      </c>
      <c r="G186" s="100">
        <f>E186-F186</f>
        <v>5</v>
      </c>
      <c r="H186" s="103">
        <f>F186/E186</f>
        <v>0.61538461538461542</v>
      </c>
      <c r="I186" s="100">
        <v>20</v>
      </c>
      <c r="J186" s="101">
        <v>7</v>
      </c>
      <c r="K186" s="102">
        <f>I186-J186</f>
        <v>13</v>
      </c>
      <c r="L186" s="104">
        <f>J186/I186</f>
        <v>0.35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0</v>
      </c>
      <c r="S187" s="102">
        <f>Q187-R187</f>
        <v>14</v>
      </c>
      <c r="T187" s="104">
        <f>R187/Q187</f>
        <v>0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4</v>
      </c>
      <c r="G191" s="100">
        <f t="shared" ref="G191:G192" si="58">E191-F191</f>
        <v>46</v>
      </c>
      <c r="H191" s="103">
        <f t="shared" ref="H191:H192" si="59">F191/E191</f>
        <v>0.08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25</v>
      </c>
      <c r="G192" s="100">
        <f t="shared" si="58"/>
        <v>41</v>
      </c>
      <c r="H192" s="103">
        <f t="shared" si="59"/>
        <v>0.37878787878787878</v>
      </c>
      <c r="I192" s="100">
        <v>96</v>
      </c>
      <c r="J192" s="101">
        <v>57</v>
      </c>
      <c r="K192" s="102">
        <f>I192-J192</f>
        <v>39</v>
      </c>
      <c r="L192" s="104">
        <f>J192/I192</f>
        <v>0.59375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4</v>
      </c>
      <c r="V192" s="101">
        <v>14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/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/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2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1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>
        <v>1</v>
      </c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9</v>
      </c>
      <c r="G216" s="100">
        <f>E216-F216</f>
        <v>1</v>
      </c>
      <c r="H216" s="103">
        <f>F216/E216</f>
        <v>0.9</v>
      </c>
      <c r="I216" s="100">
        <v>10</v>
      </c>
      <c r="J216" s="101">
        <v>6</v>
      </c>
      <c r="K216" s="102">
        <f>I216-J216</f>
        <v>4</v>
      </c>
      <c r="L216" s="104">
        <f>J216/I216</f>
        <v>0.6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1</v>
      </c>
      <c r="K218" s="102">
        <f>I218-J218</f>
        <v>9</v>
      </c>
      <c r="L218" s="104">
        <f>J218/I218</f>
        <v>0.1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>
        <v>1</v>
      </c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2</v>
      </c>
      <c r="G226" s="100">
        <f>E226-F226</f>
        <v>8</v>
      </c>
      <c r="H226" s="103">
        <f>F226/E226</f>
        <v>0.2</v>
      </c>
      <c r="I226" s="100">
        <v>9</v>
      </c>
      <c r="J226" s="101">
        <v>1</v>
      </c>
      <c r="K226" s="102">
        <f>I226-J226</f>
        <v>8</v>
      </c>
      <c r="L226" s="104">
        <f>J226/I226</f>
        <v>0.1111111111111111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>
        <v>1</v>
      </c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4</v>
      </c>
      <c r="K235" s="102">
        <f t="shared" ref="K235:K237" si="62">I235-J235</f>
        <v>56</v>
      </c>
      <c r="L235" s="104">
        <f t="shared" ref="L235:L237" si="63">J235/I235</f>
        <v>6.6666666666666666E-2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2</v>
      </c>
      <c r="K236" s="102">
        <f t="shared" si="62"/>
        <v>12</v>
      </c>
      <c r="L236" s="104">
        <f t="shared" si="63"/>
        <v>0.14285714285714285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>
        <v>1</v>
      </c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56</v>
      </c>
      <c r="G243" s="45">
        <f>E243-F243</f>
        <v>150</v>
      </c>
      <c r="H243" s="10">
        <f t="shared" ref="H243:H244" si="64">F243/E243</f>
        <v>0.27184466019417475</v>
      </c>
      <c r="I243" s="45">
        <f>SUM(I182:I242)</f>
        <v>263</v>
      </c>
      <c r="J243" s="45">
        <f>SUM(J182:J242)</f>
        <v>81</v>
      </c>
      <c r="K243" s="45">
        <f>I243-J243</f>
        <v>182</v>
      </c>
      <c r="L243" s="46">
        <f t="shared" ref="L243:L244" si="65">J243/I243</f>
        <v>0.30798479087452474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0</v>
      </c>
      <c r="S243" s="45">
        <f>Q243-R243</f>
        <v>14</v>
      </c>
      <c r="T243" s="46">
        <f t="shared" ref="T243:T244" si="67">R243/Q243</f>
        <v>0</v>
      </c>
      <c r="U243" s="45">
        <f>SUM(U182:U242)</f>
        <v>5</v>
      </c>
      <c r="V243" s="45">
        <f>SUM(V182:V242)</f>
        <v>76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1042</v>
      </c>
      <c r="F244" s="108">
        <f>F82+F137+F181+F243</f>
        <v>570</v>
      </c>
      <c r="G244" s="108">
        <f>G82+G137+G181+G243</f>
        <v>472</v>
      </c>
      <c r="H244" s="109">
        <f t="shared" si="64"/>
        <v>0.54702495201535506</v>
      </c>
      <c r="I244" s="108">
        <f>I82+I137+I181+I243</f>
        <v>1271</v>
      </c>
      <c r="J244" s="108">
        <f>J82+J137+J181+J243</f>
        <v>531</v>
      </c>
      <c r="K244" s="108">
        <f>K82+K137+K181+K243</f>
        <v>740</v>
      </c>
      <c r="L244" s="110">
        <f t="shared" si="65"/>
        <v>0.41778127458693942</v>
      </c>
      <c r="M244" s="108">
        <f>M82+M137+M181+M243</f>
        <v>44</v>
      </c>
      <c r="N244" s="108">
        <f>N82+N137+N181+N243</f>
        <v>6</v>
      </c>
      <c r="O244" s="108">
        <f>O82+O137+O181+O243</f>
        <v>38</v>
      </c>
      <c r="P244" s="109">
        <f t="shared" si="66"/>
        <v>0.13636363636363635</v>
      </c>
      <c r="Q244" s="108">
        <f>Q82+Q137+Q181+Q243</f>
        <v>58</v>
      </c>
      <c r="R244" s="108">
        <f>R82+R137+R181+R243</f>
        <v>14</v>
      </c>
      <c r="S244" s="108">
        <f>S82+S137+S181+S243</f>
        <v>44</v>
      </c>
      <c r="T244" s="110">
        <f t="shared" si="67"/>
        <v>0.2413793103448276</v>
      </c>
      <c r="U244" s="107">
        <f>U82+U137+U181+U243</f>
        <v>48</v>
      </c>
      <c r="V244" s="108">
        <f>V82+V137+V181+V243</f>
        <v>149</v>
      </c>
      <c r="W244" s="108">
        <f>W82+W137+W181+W243</f>
        <v>2</v>
      </c>
      <c r="X244" s="111">
        <f>X82+X137+X181+X243</f>
        <v>7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18.2" customHeight="1" x14ac:dyDescent="0.2">
      <c r="A247" s="271" t="s">
        <v>399</v>
      </c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</row>
    <row r="248" spans="1:64" ht="30" customHeight="1" x14ac:dyDescent="0.2">
      <c r="A248" s="272" t="s">
        <v>400</v>
      </c>
      <c r="B248" s="272" t="s">
        <v>5</v>
      </c>
      <c r="C248" s="272" t="s">
        <v>6</v>
      </c>
      <c r="D248" s="272" t="s">
        <v>7</v>
      </c>
      <c r="E248" s="273" t="s">
        <v>8</v>
      </c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55" t="s">
        <v>401</v>
      </c>
      <c r="V248" s="255"/>
      <c r="W248" s="255"/>
      <c r="X248" s="255"/>
    </row>
    <row r="249" spans="1:64" ht="14.65" customHeight="1" x14ac:dyDescent="0.2">
      <c r="A249" s="272"/>
      <c r="B249" s="272"/>
      <c r="C249" s="272"/>
      <c r="D249" s="272"/>
      <c r="E249" s="273" t="s">
        <v>10</v>
      </c>
      <c r="F249" s="273"/>
      <c r="G249" s="273"/>
      <c r="H249" s="273"/>
      <c r="I249" s="273"/>
      <c r="J249" s="273"/>
      <c r="K249" s="273"/>
      <c r="L249" s="273"/>
      <c r="M249" s="273" t="s">
        <v>11</v>
      </c>
      <c r="N249" s="273"/>
      <c r="O249" s="273"/>
      <c r="P249" s="273"/>
      <c r="Q249" s="273"/>
      <c r="R249" s="273"/>
      <c r="S249" s="273"/>
      <c r="T249" s="273"/>
      <c r="U249" s="274" t="s">
        <v>10</v>
      </c>
      <c r="V249" s="274"/>
      <c r="W249" s="255" t="s">
        <v>12</v>
      </c>
      <c r="X249" s="255"/>
    </row>
    <row r="250" spans="1:64" ht="14.65" customHeight="1" x14ac:dyDescent="0.2">
      <c r="A250" s="272"/>
      <c r="B250" s="272"/>
      <c r="C250" s="272"/>
      <c r="D250" s="272"/>
      <c r="E250" s="273" t="s">
        <v>13</v>
      </c>
      <c r="F250" s="273"/>
      <c r="G250" s="273"/>
      <c r="H250" s="273"/>
      <c r="I250" s="273" t="s">
        <v>14</v>
      </c>
      <c r="J250" s="273"/>
      <c r="K250" s="273"/>
      <c r="L250" s="273"/>
      <c r="M250" s="273" t="s">
        <v>13</v>
      </c>
      <c r="N250" s="273"/>
      <c r="O250" s="273"/>
      <c r="P250" s="273"/>
      <c r="Q250" s="273" t="s">
        <v>14</v>
      </c>
      <c r="R250" s="273"/>
      <c r="S250" s="273"/>
      <c r="T250" s="273"/>
      <c r="U250" s="274"/>
      <c r="V250" s="274"/>
      <c r="W250" s="255"/>
      <c r="X250" s="255"/>
    </row>
    <row r="251" spans="1:64" ht="22.5" x14ac:dyDescent="0.2">
      <c r="A251" s="272"/>
      <c r="B251" s="272"/>
      <c r="C251" s="272"/>
      <c r="D251" s="272"/>
      <c r="E251" s="114" t="s">
        <v>15</v>
      </c>
      <c r="F251" s="114" t="s">
        <v>16</v>
      </c>
      <c r="G251" s="114" t="s">
        <v>17</v>
      </c>
      <c r="H251" s="115" t="s">
        <v>18</v>
      </c>
      <c r="I251" s="114" t="s">
        <v>15</v>
      </c>
      <c r="J251" s="114" t="s">
        <v>16</v>
      </c>
      <c r="K251" s="114" t="s">
        <v>17</v>
      </c>
      <c r="L251" s="114" t="s">
        <v>18</v>
      </c>
      <c r="M251" s="114" t="s">
        <v>15</v>
      </c>
      <c r="N251" s="114" t="s">
        <v>16</v>
      </c>
      <c r="O251" s="114" t="s">
        <v>17</v>
      </c>
      <c r="P251" s="115" t="s">
        <v>18</v>
      </c>
      <c r="Q251" s="114" t="s">
        <v>15</v>
      </c>
      <c r="R251" s="114" t="s">
        <v>16</v>
      </c>
      <c r="S251" s="114" t="s">
        <v>17</v>
      </c>
      <c r="T251" s="114" t="s">
        <v>18</v>
      </c>
      <c r="U251" s="114" t="s">
        <v>13</v>
      </c>
      <c r="V251" s="114" t="s">
        <v>19</v>
      </c>
      <c r="W251" s="114" t="s">
        <v>13</v>
      </c>
      <c r="X251" s="7" t="s">
        <v>19</v>
      </c>
    </row>
    <row r="252" spans="1:64" ht="15.75" x14ac:dyDescent="0.2">
      <c r="A252" s="275" t="s">
        <v>402</v>
      </c>
      <c r="B252" s="275"/>
      <c r="C252" s="275"/>
      <c r="D252" s="275"/>
      <c r="E252" s="116">
        <f>E82</f>
        <v>526</v>
      </c>
      <c r="F252" s="117">
        <f>F82</f>
        <v>398</v>
      </c>
      <c r="G252" s="116">
        <f>G82</f>
        <v>128</v>
      </c>
      <c r="H252" s="118">
        <f t="shared" ref="H252:H253" si="68">F252/E252</f>
        <v>0.75665399239543729</v>
      </c>
      <c r="I252" s="116">
        <f t="shared" ref="I252:O252" si="69">(I82)</f>
        <v>715</v>
      </c>
      <c r="J252" s="117">
        <f t="shared" si="69"/>
        <v>350</v>
      </c>
      <c r="K252" s="116">
        <f t="shared" si="69"/>
        <v>365</v>
      </c>
      <c r="L252" s="118">
        <f t="shared" si="69"/>
        <v>0.48951048951048953</v>
      </c>
      <c r="M252" s="116">
        <f t="shared" si="69"/>
        <v>16</v>
      </c>
      <c r="N252" s="117">
        <f t="shared" si="69"/>
        <v>5</v>
      </c>
      <c r="O252" s="116">
        <f t="shared" si="69"/>
        <v>11</v>
      </c>
      <c r="P252" s="118">
        <f t="shared" ref="P252:X252" si="70">P82</f>
        <v>0.3125</v>
      </c>
      <c r="Q252" s="116">
        <f t="shared" si="70"/>
        <v>22</v>
      </c>
      <c r="R252" s="117">
        <f t="shared" si="70"/>
        <v>9</v>
      </c>
      <c r="S252" s="116">
        <f t="shared" si="70"/>
        <v>13</v>
      </c>
      <c r="T252" s="118">
        <f t="shared" si="70"/>
        <v>0.40909090909090912</v>
      </c>
      <c r="U252" s="119">
        <f t="shared" si="70"/>
        <v>14</v>
      </c>
      <c r="V252" s="119">
        <f t="shared" si="70"/>
        <v>22</v>
      </c>
      <c r="W252" s="119">
        <f t="shared" si="70"/>
        <v>1</v>
      </c>
      <c r="X252" s="120">
        <f t="shared" si="70"/>
        <v>4</v>
      </c>
    </row>
    <row r="253" spans="1:64" ht="15.75" x14ac:dyDescent="0.2">
      <c r="A253" s="276" t="s">
        <v>403</v>
      </c>
      <c r="B253" s="276"/>
      <c r="C253" s="276"/>
      <c r="D253" s="276"/>
      <c r="E253" s="121">
        <f>E137</f>
        <v>162</v>
      </c>
      <c r="F253" s="122">
        <f>F137</f>
        <v>65</v>
      </c>
      <c r="G253" s="121">
        <f>G137</f>
        <v>97</v>
      </c>
      <c r="H253" s="123">
        <f t="shared" si="68"/>
        <v>0.40123456790123457</v>
      </c>
      <c r="I253" s="121">
        <f>I137</f>
        <v>180</v>
      </c>
      <c r="J253" s="122">
        <f>J137</f>
        <v>56</v>
      </c>
      <c r="K253" s="121">
        <f>K137</f>
        <v>124</v>
      </c>
      <c r="L253" s="123">
        <f>L137</f>
        <v>0.31111111111111112</v>
      </c>
      <c r="M253" s="121">
        <f>(M137)</f>
        <v>2</v>
      </c>
      <c r="N253" s="122">
        <f>(N137)</f>
        <v>0</v>
      </c>
      <c r="O253" s="121">
        <f>(O137)</f>
        <v>2</v>
      </c>
      <c r="P253" s="123">
        <f>(P137)</f>
        <v>0</v>
      </c>
      <c r="Q253" s="121">
        <f t="shared" ref="Q253:X253" si="71">Q137</f>
        <v>2</v>
      </c>
      <c r="R253" s="122">
        <f t="shared" si="71"/>
        <v>0</v>
      </c>
      <c r="S253" s="121">
        <f t="shared" si="71"/>
        <v>2</v>
      </c>
      <c r="T253" s="123">
        <f t="shared" si="71"/>
        <v>0</v>
      </c>
      <c r="U253" s="122">
        <f t="shared" si="71"/>
        <v>18</v>
      </c>
      <c r="V253" s="122">
        <f t="shared" si="71"/>
        <v>25</v>
      </c>
      <c r="W253" s="122">
        <f t="shared" si="71"/>
        <v>0</v>
      </c>
      <c r="X253" s="124">
        <f t="shared" si="71"/>
        <v>2</v>
      </c>
    </row>
    <row r="254" spans="1:64" ht="15.75" x14ac:dyDescent="0.2">
      <c r="A254" s="277" t="s">
        <v>404</v>
      </c>
      <c r="B254" s="277"/>
      <c r="C254" s="277"/>
      <c r="D254" s="277"/>
      <c r="E254" s="125">
        <f t="shared" ref="E254:X254" si="72">E181</f>
        <v>148</v>
      </c>
      <c r="F254" s="126">
        <f t="shared" si="72"/>
        <v>51</v>
      </c>
      <c r="G254" s="125">
        <f t="shared" si="72"/>
        <v>97</v>
      </c>
      <c r="H254" s="127">
        <f t="shared" si="72"/>
        <v>0.34459459459459457</v>
      </c>
      <c r="I254" s="125">
        <f t="shared" si="72"/>
        <v>113</v>
      </c>
      <c r="J254" s="126">
        <f t="shared" si="72"/>
        <v>44</v>
      </c>
      <c r="K254" s="125">
        <f t="shared" si="72"/>
        <v>69</v>
      </c>
      <c r="L254" s="127">
        <f t="shared" si="72"/>
        <v>0.38938053097345132</v>
      </c>
      <c r="M254" s="125">
        <f t="shared" si="72"/>
        <v>11</v>
      </c>
      <c r="N254" s="126">
        <f t="shared" si="72"/>
        <v>0</v>
      </c>
      <c r="O254" s="125">
        <f t="shared" si="72"/>
        <v>11</v>
      </c>
      <c r="P254" s="127">
        <f t="shared" si="72"/>
        <v>0</v>
      </c>
      <c r="Q254" s="125">
        <f t="shared" si="72"/>
        <v>20</v>
      </c>
      <c r="R254" s="126">
        <f t="shared" si="72"/>
        <v>5</v>
      </c>
      <c r="S254" s="125">
        <f t="shared" si="72"/>
        <v>15</v>
      </c>
      <c r="T254" s="127">
        <f t="shared" si="72"/>
        <v>0.25</v>
      </c>
      <c r="U254" s="128">
        <f t="shared" si="72"/>
        <v>11</v>
      </c>
      <c r="V254" s="128">
        <f t="shared" si="72"/>
        <v>26</v>
      </c>
      <c r="W254" s="128">
        <f t="shared" si="72"/>
        <v>1</v>
      </c>
      <c r="X254" s="129">
        <f t="shared" si="72"/>
        <v>1</v>
      </c>
    </row>
    <row r="255" spans="1:64" ht="15.75" x14ac:dyDescent="0.2">
      <c r="A255" s="278" t="s">
        <v>405</v>
      </c>
      <c r="B255" s="278"/>
      <c r="C255" s="278"/>
      <c r="D255" s="278"/>
      <c r="E255" s="130">
        <f t="shared" ref="E255:E256" si="73">E243</f>
        <v>206</v>
      </c>
      <c r="F255" s="131">
        <f t="shared" ref="F255:F256" si="74">F243</f>
        <v>56</v>
      </c>
      <c r="G255" s="130">
        <f t="shared" ref="G255:G256" si="75">G243</f>
        <v>150</v>
      </c>
      <c r="H255" s="132">
        <f t="shared" ref="H255:H256" si="76">H243</f>
        <v>0.27184466019417475</v>
      </c>
      <c r="I255" s="130">
        <f t="shared" ref="I255:I256" si="77">I243</f>
        <v>263</v>
      </c>
      <c r="J255" s="131">
        <f t="shared" ref="J255:J256" si="78">J243</f>
        <v>81</v>
      </c>
      <c r="K255" s="130">
        <f t="shared" ref="K255:K256" si="79">K243</f>
        <v>182</v>
      </c>
      <c r="L255" s="132">
        <f t="shared" ref="L255:L256" si="80">L243</f>
        <v>0.30798479087452474</v>
      </c>
      <c r="M255" s="130">
        <f t="shared" ref="M255:M256" si="81">M243</f>
        <v>15</v>
      </c>
      <c r="N255" s="131">
        <f t="shared" ref="N255:N256" si="82">N243</f>
        <v>1</v>
      </c>
      <c r="O255" s="130">
        <f t="shared" ref="O255:O256" si="83">O243</f>
        <v>14</v>
      </c>
      <c r="P255" s="132">
        <f t="shared" ref="P255:P256" si="84">P243</f>
        <v>6.6666666666666666E-2</v>
      </c>
      <c r="Q255" s="130">
        <f t="shared" ref="Q255:Q256" si="85">Q243</f>
        <v>14</v>
      </c>
      <c r="R255" s="131">
        <f t="shared" ref="R255:R256" si="86">R243</f>
        <v>0</v>
      </c>
      <c r="S255" s="130">
        <f t="shared" ref="S255:S256" si="87">S243</f>
        <v>14</v>
      </c>
      <c r="T255" s="132">
        <f t="shared" ref="T255:T256" si="88">T243</f>
        <v>0</v>
      </c>
      <c r="U255" s="131">
        <f t="shared" ref="U255:U256" si="89">U243</f>
        <v>5</v>
      </c>
      <c r="V255" s="131">
        <f t="shared" ref="V255:V256" si="90">V243</f>
        <v>76</v>
      </c>
      <c r="W255" s="131">
        <f t="shared" ref="W255:W256" si="91">W243</f>
        <v>0</v>
      </c>
      <c r="X255" s="133">
        <f t="shared" ref="X255:X256" si="92">X243</f>
        <v>0</v>
      </c>
    </row>
    <row r="256" spans="1:64" ht="15.75" x14ac:dyDescent="0.2">
      <c r="A256" s="279" t="s">
        <v>406</v>
      </c>
      <c r="B256" s="279"/>
      <c r="C256" s="279"/>
      <c r="D256" s="279"/>
      <c r="E256" s="134">
        <f t="shared" si="73"/>
        <v>1042</v>
      </c>
      <c r="F256" s="134">
        <f t="shared" si="74"/>
        <v>570</v>
      </c>
      <c r="G256" s="134">
        <f t="shared" si="75"/>
        <v>472</v>
      </c>
      <c r="H256" s="135">
        <f t="shared" si="76"/>
        <v>0.54702495201535506</v>
      </c>
      <c r="I256" s="134">
        <f t="shared" si="77"/>
        <v>1271</v>
      </c>
      <c r="J256" s="134">
        <f t="shared" si="78"/>
        <v>531</v>
      </c>
      <c r="K256" s="134">
        <f t="shared" si="79"/>
        <v>740</v>
      </c>
      <c r="L256" s="135">
        <f t="shared" si="80"/>
        <v>0.41778127458693942</v>
      </c>
      <c r="M256" s="134">
        <f t="shared" si="81"/>
        <v>44</v>
      </c>
      <c r="N256" s="134">
        <f t="shared" si="82"/>
        <v>6</v>
      </c>
      <c r="O256" s="134">
        <f t="shared" si="83"/>
        <v>38</v>
      </c>
      <c r="P256" s="135">
        <f t="shared" si="84"/>
        <v>0.13636363636363635</v>
      </c>
      <c r="Q256" s="134">
        <f t="shared" si="85"/>
        <v>58</v>
      </c>
      <c r="R256" s="134">
        <f t="shared" si="86"/>
        <v>14</v>
      </c>
      <c r="S256" s="134">
        <f t="shared" si="87"/>
        <v>44</v>
      </c>
      <c r="T256" s="135">
        <f t="shared" si="88"/>
        <v>0.2413793103448276</v>
      </c>
      <c r="U256" s="134">
        <f t="shared" si="89"/>
        <v>48</v>
      </c>
      <c r="V256" s="134">
        <f t="shared" si="90"/>
        <v>149</v>
      </c>
      <c r="W256" s="134">
        <f t="shared" si="91"/>
        <v>2</v>
      </c>
      <c r="X256" s="136">
        <f t="shared" si="92"/>
        <v>7</v>
      </c>
    </row>
    <row r="257" spans="1:41" x14ac:dyDescent="0.2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1"/>
      <c r="P257" s="112"/>
      <c r="Q257" s="1"/>
      <c r="R257" s="1"/>
      <c r="S257" s="1"/>
      <c r="T257" s="113"/>
    </row>
    <row r="258" spans="1:41" x14ac:dyDescent="0.2">
      <c r="A258" s="2"/>
      <c r="B258" s="2"/>
      <c r="C258" s="2"/>
      <c r="D258" s="2"/>
      <c r="H258" s="2"/>
      <c r="O258" s="1"/>
      <c r="P258" s="112"/>
      <c r="Q258" s="1"/>
      <c r="R258" s="1"/>
      <c r="S258" s="1"/>
      <c r="T258" s="113"/>
    </row>
    <row r="259" spans="1:41" ht="18.2" customHeight="1" x14ac:dyDescent="0.2">
      <c r="A259" s="271" t="s">
        <v>399</v>
      </c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O259" s="1"/>
      <c r="P259" s="112"/>
      <c r="Q259" s="1"/>
      <c r="R259" s="1"/>
      <c r="S259" s="1"/>
      <c r="T259" s="113"/>
    </row>
    <row r="260" spans="1:41" ht="14.65" customHeight="1" x14ac:dyDescent="0.2">
      <c r="A260" s="272" t="s">
        <v>400</v>
      </c>
      <c r="B260" s="272" t="s">
        <v>5</v>
      </c>
      <c r="C260" s="272" t="s">
        <v>6</v>
      </c>
      <c r="D260" s="272" t="s">
        <v>7</v>
      </c>
      <c r="E260" s="280" t="s">
        <v>8</v>
      </c>
      <c r="F260" s="280"/>
      <c r="G260" s="280"/>
      <c r="H260" s="280"/>
      <c r="I260" s="280"/>
      <c r="J260" s="280"/>
      <c r="K260" s="280"/>
      <c r="L260" s="280"/>
      <c r="O260" s="1"/>
      <c r="P260" s="112"/>
      <c r="Q260" s="1"/>
      <c r="R260" s="1"/>
      <c r="S260" s="1"/>
      <c r="T260" s="113"/>
    </row>
    <row r="261" spans="1:41" x14ac:dyDescent="0.2">
      <c r="A261" s="272"/>
      <c r="B261" s="272"/>
      <c r="C261" s="272"/>
      <c r="D261" s="272"/>
      <c r="E261" s="280"/>
      <c r="F261" s="280"/>
      <c r="G261" s="280"/>
      <c r="H261" s="280"/>
      <c r="I261" s="280"/>
      <c r="J261" s="280"/>
      <c r="K261" s="280"/>
      <c r="L261" s="280"/>
      <c r="O261" s="1"/>
      <c r="P261" s="112"/>
      <c r="Q261" s="1"/>
      <c r="R261" s="1"/>
      <c r="S261" s="1"/>
      <c r="T261" s="113"/>
    </row>
    <row r="262" spans="1:41" ht="14.65" customHeight="1" x14ac:dyDescent="0.2">
      <c r="A262" s="272"/>
      <c r="B262" s="272"/>
      <c r="C262" s="272"/>
      <c r="D262" s="272"/>
      <c r="E262" s="273" t="s">
        <v>13</v>
      </c>
      <c r="F262" s="273"/>
      <c r="G262" s="273"/>
      <c r="H262" s="273"/>
      <c r="I262" s="280" t="s">
        <v>14</v>
      </c>
      <c r="J262" s="280"/>
      <c r="K262" s="280"/>
      <c r="L262" s="280"/>
      <c r="O262" s="1"/>
      <c r="P262" s="112"/>
      <c r="Q262" s="1"/>
      <c r="R262" s="1"/>
      <c r="S262" s="1"/>
      <c r="T262" s="113"/>
    </row>
    <row r="263" spans="1:41" ht="22.5" x14ac:dyDescent="0.2">
      <c r="A263" s="272"/>
      <c r="B263" s="272"/>
      <c r="C263" s="272"/>
      <c r="D263" s="272"/>
      <c r="E263" s="114" t="s">
        <v>15</v>
      </c>
      <c r="F263" s="114" t="s">
        <v>16</v>
      </c>
      <c r="G263" s="114" t="s">
        <v>17</v>
      </c>
      <c r="H263" s="115" t="s">
        <v>18</v>
      </c>
      <c r="I263" s="114" t="s">
        <v>15</v>
      </c>
      <c r="J263" s="114" t="s">
        <v>16</v>
      </c>
      <c r="K263" s="114" t="s">
        <v>17</v>
      </c>
      <c r="L263" s="7" t="s">
        <v>18</v>
      </c>
      <c r="O263" s="1"/>
      <c r="P263" s="112"/>
      <c r="Q263" s="1"/>
      <c r="R263" s="1"/>
      <c r="S263" s="1"/>
      <c r="T263" s="113"/>
    </row>
    <row r="264" spans="1:41" ht="15.75" x14ac:dyDescent="0.2">
      <c r="A264" s="275" t="s">
        <v>402</v>
      </c>
      <c r="B264" s="275"/>
      <c r="C264" s="275"/>
      <c r="D264" s="275"/>
      <c r="E264" s="116">
        <f t="shared" ref="E264:E268" si="93">E252+M252</f>
        <v>542</v>
      </c>
      <c r="F264" s="117">
        <f t="shared" ref="F264:F268" si="94">F252+N252</f>
        <v>403</v>
      </c>
      <c r="G264" s="116">
        <f t="shared" ref="G264:G268" si="95">G252+O252</f>
        <v>139</v>
      </c>
      <c r="H264" s="118">
        <f t="shared" ref="H264:H268" si="96">F264/E264</f>
        <v>0.74354243542435428</v>
      </c>
      <c r="I264" s="116">
        <f t="shared" ref="I264:I268" si="97">I252+Q252</f>
        <v>737</v>
      </c>
      <c r="J264" s="117">
        <f t="shared" ref="J264:J268" si="98">J252+R252</f>
        <v>359</v>
      </c>
      <c r="K264" s="116">
        <f t="shared" ref="K264:K268" si="99">K252+S252</f>
        <v>378</v>
      </c>
      <c r="L264" s="137">
        <f t="shared" ref="L264:L268" si="100">J264/I264</f>
        <v>0.48710990502035278</v>
      </c>
      <c r="O264" s="1"/>
      <c r="P264" s="112"/>
      <c r="Q264" s="1"/>
      <c r="R264" s="1"/>
      <c r="S264" s="1"/>
      <c r="T264" s="113"/>
    </row>
    <row r="265" spans="1:41" ht="15.75" x14ac:dyDescent="0.2">
      <c r="A265" s="281" t="s">
        <v>403</v>
      </c>
      <c r="B265" s="281"/>
      <c r="C265" s="281"/>
      <c r="D265" s="281"/>
      <c r="E265" s="138">
        <f t="shared" si="93"/>
        <v>164</v>
      </c>
      <c r="F265" s="139">
        <f t="shared" si="94"/>
        <v>65</v>
      </c>
      <c r="G265" s="138">
        <f t="shared" si="95"/>
        <v>99</v>
      </c>
      <c r="H265" s="140">
        <f t="shared" si="96"/>
        <v>0.39634146341463417</v>
      </c>
      <c r="I265" s="138">
        <f t="shared" si="97"/>
        <v>182</v>
      </c>
      <c r="J265" s="139">
        <f t="shared" si="98"/>
        <v>56</v>
      </c>
      <c r="K265" s="138">
        <f t="shared" si="99"/>
        <v>126</v>
      </c>
      <c r="L265" s="141">
        <f t="shared" si="100"/>
        <v>0.30769230769230771</v>
      </c>
      <c r="O265" s="1"/>
      <c r="P265" s="112"/>
      <c r="Q265" s="1"/>
      <c r="R265" s="1"/>
      <c r="S265" s="1"/>
      <c r="T265" s="113"/>
    </row>
    <row r="266" spans="1:41" ht="15.75" x14ac:dyDescent="0.2">
      <c r="A266" s="277" t="s">
        <v>404</v>
      </c>
      <c r="B266" s="277"/>
      <c r="C266" s="277"/>
      <c r="D266" s="277"/>
      <c r="E266" s="125">
        <f t="shared" si="93"/>
        <v>159</v>
      </c>
      <c r="F266" s="126">
        <f t="shared" si="94"/>
        <v>51</v>
      </c>
      <c r="G266" s="125">
        <f t="shared" si="95"/>
        <v>108</v>
      </c>
      <c r="H266" s="127">
        <f t="shared" si="96"/>
        <v>0.32075471698113206</v>
      </c>
      <c r="I266" s="125">
        <f t="shared" si="97"/>
        <v>133</v>
      </c>
      <c r="J266" s="126">
        <f t="shared" si="98"/>
        <v>49</v>
      </c>
      <c r="K266" s="125">
        <f t="shared" si="99"/>
        <v>84</v>
      </c>
      <c r="L266" s="142">
        <f t="shared" si="100"/>
        <v>0.36842105263157893</v>
      </c>
      <c r="O266" s="1"/>
      <c r="P266" s="112"/>
      <c r="Q266" s="1"/>
      <c r="R266" s="1"/>
      <c r="S266" s="1"/>
      <c r="T266" s="113"/>
    </row>
    <row r="267" spans="1:41" ht="15.75" x14ac:dyDescent="0.2">
      <c r="A267" s="278" t="s">
        <v>405</v>
      </c>
      <c r="B267" s="278"/>
      <c r="C267" s="278"/>
      <c r="D267" s="278"/>
      <c r="E267" s="130">
        <f t="shared" si="93"/>
        <v>221</v>
      </c>
      <c r="F267" s="131">
        <f t="shared" si="94"/>
        <v>57</v>
      </c>
      <c r="G267" s="130">
        <f t="shared" si="95"/>
        <v>164</v>
      </c>
      <c r="H267" s="132">
        <f t="shared" si="96"/>
        <v>0.25791855203619912</v>
      </c>
      <c r="I267" s="130">
        <f t="shared" si="97"/>
        <v>277</v>
      </c>
      <c r="J267" s="131">
        <f t="shared" si="98"/>
        <v>81</v>
      </c>
      <c r="K267" s="130">
        <f t="shared" si="99"/>
        <v>196</v>
      </c>
      <c r="L267" s="143">
        <f t="shared" si="100"/>
        <v>0.29241877256317689</v>
      </c>
      <c r="O267" s="1"/>
      <c r="P267" s="112"/>
      <c r="Q267" s="1"/>
      <c r="R267" s="1"/>
      <c r="S267" s="1"/>
      <c r="T267" s="113"/>
    </row>
    <row r="268" spans="1:41" ht="15.75" x14ac:dyDescent="0.2">
      <c r="A268" s="282" t="s">
        <v>406</v>
      </c>
      <c r="B268" s="282"/>
      <c r="C268" s="282"/>
      <c r="D268" s="282"/>
      <c r="E268" s="144">
        <f t="shared" si="93"/>
        <v>1086</v>
      </c>
      <c r="F268" s="134">
        <f t="shared" si="94"/>
        <v>576</v>
      </c>
      <c r="G268" s="144">
        <f t="shared" si="95"/>
        <v>510</v>
      </c>
      <c r="H268" s="145">
        <f t="shared" si="96"/>
        <v>0.53038674033149169</v>
      </c>
      <c r="I268" s="144">
        <f t="shared" si="97"/>
        <v>1329</v>
      </c>
      <c r="J268" s="134">
        <f t="shared" si="98"/>
        <v>545</v>
      </c>
      <c r="K268" s="144">
        <f t="shared" si="99"/>
        <v>784</v>
      </c>
      <c r="L268" s="146">
        <f t="shared" si="100"/>
        <v>0.41008276899924756</v>
      </c>
      <c r="O268" s="1"/>
      <c r="P268" s="112"/>
      <c r="Q268" s="1"/>
      <c r="R268" s="1"/>
      <c r="S268" s="1"/>
      <c r="T268" s="113"/>
    </row>
    <row r="269" spans="1:41" x14ac:dyDescent="0.2">
      <c r="A269" s="2"/>
      <c r="B269" s="2"/>
      <c r="C269" s="2"/>
      <c r="D269" s="2"/>
      <c r="H269" s="2"/>
      <c r="O269" s="1"/>
      <c r="P269" s="112"/>
      <c r="Q269" s="1"/>
      <c r="R269" s="1"/>
      <c r="S269" s="1"/>
      <c r="T269" s="113"/>
    </row>
    <row r="270" spans="1:41" ht="14.65" customHeight="1" x14ac:dyDescent="0.2">
      <c r="A270" s="2"/>
      <c r="B270" s="2"/>
      <c r="C270" s="283" t="s">
        <v>407</v>
      </c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1:41" x14ac:dyDescent="0.2">
      <c r="A271" s="2"/>
      <c r="B271" s="2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x14ac:dyDescent="0.2">
      <c r="A272" s="2"/>
      <c r="B272" s="2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2"/>
      <c r="B273" s="2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ht="55.5" customHeight="1" x14ac:dyDescent="0.2">
      <c r="A274" s="2"/>
      <c r="B274" s="2"/>
      <c r="C274" s="147" t="s">
        <v>408</v>
      </c>
      <c r="D274" s="148" t="s">
        <v>409</v>
      </c>
      <c r="E274" s="149">
        <v>44108</v>
      </c>
      <c r="F274" s="149">
        <v>44109</v>
      </c>
      <c r="G274" s="149">
        <v>44110</v>
      </c>
      <c r="H274" s="149">
        <v>44111</v>
      </c>
      <c r="I274" s="149">
        <v>44112</v>
      </c>
      <c r="J274" s="149">
        <v>44113</v>
      </c>
      <c r="K274" s="149">
        <v>44114</v>
      </c>
      <c r="L274" s="149">
        <v>44115</v>
      </c>
      <c r="M274" s="149">
        <v>44116</v>
      </c>
      <c r="N274" s="149">
        <v>44117</v>
      </c>
      <c r="O274" s="149">
        <v>44118</v>
      </c>
      <c r="P274" s="149">
        <v>44119</v>
      </c>
      <c r="Q274" s="149">
        <v>44120</v>
      </c>
      <c r="R274" s="149">
        <v>44121</v>
      </c>
      <c r="S274" s="149">
        <v>44122</v>
      </c>
      <c r="T274" s="149">
        <v>44123</v>
      </c>
      <c r="U274" s="149">
        <v>44124</v>
      </c>
      <c r="V274" s="149">
        <v>44125</v>
      </c>
      <c r="W274" s="149">
        <v>44126</v>
      </c>
      <c r="X274" s="149">
        <v>44127</v>
      </c>
      <c r="Y274" s="149">
        <v>44128</v>
      </c>
      <c r="Z274" s="149">
        <v>44129</v>
      </c>
      <c r="AA274" s="149">
        <v>44130</v>
      </c>
      <c r="AB274"/>
      <c r="AC274"/>
      <c r="AD274"/>
      <c r="AE274"/>
      <c r="AF274"/>
      <c r="AG274"/>
      <c r="AH274"/>
      <c r="AI274"/>
      <c r="AJ274"/>
      <c r="AK274"/>
    </row>
    <row r="275" spans="1:41" x14ac:dyDescent="0.2">
      <c r="A275" s="2"/>
      <c r="B275" s="2"/>
      <c r="C275" s="284" t="s">
        <v>402</v>
      </c>
      <c r="D275" s="150" t="s">
        <v>410</v>
      </c>
      <c r="E275" s="151">
        <v>0.79</v>
      </c>
      <c r="F275" s="151">
        <v>0.78</v>
      </c>
      <c r="G275" s="151">
        <v>0.77</v>
      </c>
      <c r="H275" s="151">
        <v>0.76</v>
      </c>
      <c r="I275" s="151">
        <v>0.75</v>
      </c>
      <c r="J275" s="151">
        <v>0.74</v>
      </c>
      <c r="K275" s="151">
        <v>0.73</v>
      </c>
      <c r="L275" s="151">
        <v>0.73</v>
      </c>
      <c r="M275" s="151">
        <v>0.72</v>
      </c>
      <c r="N275" s="151">
        <v>0.72</v>
      </c>
      <c r="O275" s="151">
        <v>0.72</v>
      </c>
      <c r="P275" s="151">
        <v>0.71</v>
      </c>
      <c r="Q275" s="151">
        <v>0.72</v>
      </c>
      <c r="R275" s="151">
        <v>0.72</v>
      </c>
      <c r="S275" s="151">
        <v>0.73</v>
      </c>
      <c r="T275" s="151">
        <v>0.74</v>
      </c>
      <c r="U275" s="151">
        <v>0.74</v>
      </c>
      <c r="V275" s="151">
        <v>0.75</v>
      </c>
      <c r="W275" s="151">
        <v>0.76</v>
      </c>
      <c r="X275" s="151">
        <v>0.76</v>
      </c>
      <c r="Y275" s="151">
        <v>0.77</v>
      </c>
      <c r="Z275" s="151">
        <v>0.76</v>
      </c>
      <c r="AA275" s="151">
        <v>0.76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2"/>
      <c r="B276" s="2"/>
      <c r="C276" s="284"/>
      <c r="D276" s="152" t="s">
        <v>411</v>
      </c>
      <c r="E276" s="153">
        <v>0.48</v>
      </c>
      <c r="F276" s="153">
        <v>0.47</v>
      </c>
      <c r="G276" s="153">
        <v>0.47</v>
      </c>
      <c r="H276" s="153">
        <v>0.46</v>
      </c>
      <c r="I276" s="153">
        <v>0.46</v>
      </c>
      <c r="J276" s="153">
        <v>0.46</v>
      </c>
      <c r="K276" s="153">
        <v>0.46</v>
      </c>
      <c r="L276" s="153">
        <v>0.46</v>
      </c>
      <c r="M276" s="153">
        <v>0.46</v>
      </c>
      <c r="N276" s="153">
        <v>0.45</v>
      </c>
      <c r="O276" s="153">
        <v>0.45</v>
      </c>
      <c r="P276" s="153">
        <v>0.46</v>
      </c>
      <c r="Q276" s="153">
        <v>0.46</v>
      </c>
      <c r="R276" s="153">
        <v>0.47</v>
      </c>
      <c r="S276" s="153">
        <v>0.47</v>
      </c>
      <c r="T276" s="153">
        <v>0.48</v>
      </c>
      <c r="U276" s="153">
        <v>0.48</v>
      </c>
      <c r="V276" s="153">
        <v>0.48</v>
      </c>
      <c r="W276" s="153">
        <v>0.47</v>
      </c>
      <c r="X276" s="153">
        <v>0.47</v>
      </c>
      <c r="Y276" s="153">
        <v>0.47</v>
      </c>
      <c r="Z276" s="153">
        <v>0.47</v>
      </c>
      <c r="AA276" s="153">
        <v>0.47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2"/>
      <c r="B277" s="2"/>
      <c r="C277" s="284"/>
      <c r="D277" s="152" t="s">
        <v>412</v>
      </c>
      <c r="E277" s="153">
        <v>0.66</v>
      </c>
      <c r="F277" s="153">
        <v>0.63</v>
      </c>
      <c r="G277" s="153">
        <v>0.65</v>
      </c>
      <c r="H277" s="153">
        <v>0.63</v>
      </c>
      <c r="I277" s="153">
        <v>0.61</v>
      </c>
      <c r="J277" s="153">
        <v>0.57000000000000006</v>
      </c>
      <c r="K277" s="153">
        <v>0.54</v>
      </c>
      <c r="L277" s="153">
        <v>0.46</v>
      </c>
      <c r="M277" s="153">
        <v>0.45</v>
      </c>
      <c r="N277" s="153">
        <v>0.44</v>
      </c>
      <c r="O277" s="153">
        <v>0.43</v>
      </c>
      <c r="P277" s="153">
        <v>0.41</v>
      </c>
      <c r="Q277" s="153">
        <v>0.39</v>
      </c>
      <c r="R277" s="153">
        <v>0.38</v>
      </c>
      <c r="S277" s="153">
        <v>0.41</v>
      </c>
      <c r="T277" s="153">
        <v>0.42</v>
      </c>
      <c r="U277" s="153">
        <v>0.42</v>
      </c>
      <c r="V277" s="153">
        <v>0.42</v>
      </c>
      <c r="W277" s="153">
        <v>0.43</v>
      </c>
      <c r="X277" s="153">
        <v>0.44</v>
      </c>
      <c r="Y277" s="153">
        <v>0.43</v>
      </c>
      <c r="Z277" s="153">
        <v>0.45</v>
      </c>
      <c r="AA277" s="153">
        <v>0.42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2"/>
      <c r="B278" s="2"/>
      <c r="C278" s="284"/>
      <c r="D278" s="154" t="s">
        <v>413</v>
      </c>
      <c r="E278" s="155">
        <v>0.4</v>
      </c>
      <c r="F278" s="155">
        <v>0.38</v>
      </c>
      <c r="G278" s="155">
        <v>0.4</v>
      </c>
      <c r="H278" s="155">
        <v>0.42</v>
      </c>
      <c r="I278" s="155">
        <v>0.44</v>
      </c>
      <c r="J278" s="155">
        <v>0.44</v>
      </c>
      <c r="K278" s="155">
        <v>0.4</v>
      </c>
      <c r="L278" s="155">
        <v>0.42</v>
      </c>
      <c r="M278" s="155">
        <v>0.45</v>
      </c>
      <c r="N278" s="155">
        <v>0.44</v>
      </c>
      <c r="O278" s="155">
        <v>0.42</v>
      </c>
      <c r="P278" s="155">
        <v>0.4</v>
      </c>
      <c r="Q278" s="155">
        <v>0.42</v>
      </c>
      <c r="R278" s="155">
        <v>0.47</v>
      </c>
      <c r="S278" s="155">
        <v>0.46</v>
      </c>
      <c r="T278" s="155">
        <v>0.44</v>
      </c>
      <c r="U278" s="155">
        <v>0.42</v>
      </c>
      <c r="V278" s="155">
        <v>0.42</v>
      </c>
      <c r="W278" s="155">
        <v>0.43</v>
      </c>
      <c r="X278" s="155">
        <v>0.42</v>
      </c>
      <c r="Y278" s="155">
        <v>0.4</v>
      </c>
      <c r="Z278" s="155">
        <v>0.44</v>
      </c>
      <c r="AA278" s="155">
        <v>0.44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5" t="s">
        <v>403</v>
      </c>
      <c r="D279" s="156" t="s">
        <v>410</v>
      </c>
      <c r="E279" s="157">
        <v>0.59</v>
      </c>
      <c r="F279" s="157">
        <v>0.59</v>
      </c>
      <c r="G279" s="157">
        <v>0.57999999999999996</v>
      </c>
      <c r="H279" s="157">
        <v>0.57999999999999996</v>
      </c>
      <c r="I279" s="157">
        <v>0.57999999999999996</v>
      </c>
      <c r="J279" s="157">
        <v>0.57000000000000006</v>
      </c>
      <c r="K279" s="157">
        <v>0.57999999999999996</v>
      </c>
      <c r="L279" s="157">
        <v>0.57000000000000006</v>
      </c>
      <c r="M279" s="157">
        <v>0.57000000000000006</v>
      </c>
      <c r="N279" s="157">
        <v>0.57000000000000006</v>
      </c>
      <c r="O279" s="157">
        <v>0.56000000000000005</v>
      </c>
      <c r="P279" s="157">
        <v>0.55000000000000004</v>
      </c>
      <c r="Q279" s="157">
        <v>0.54</v>
      </c>
      <c r="R279" s="157">
        <v>0.53</v>
      </c>
      <c r="S279" s="157">
        <v>0.51</v>
      </c>
      <c r="T279" s="157">
        <v>0.5</v>
      </c>
      <c r="U279" s="157">
        <v>0.48</v>
      </c>
      <c r="V279" s="157">
        <v>0.47</v>
      </c>
      <c r="W279" s="157">
        <v>0.45</v>
      </c>
      <c r="X279" s="157">
        <v>0.44</v>
      </c>
      <c r="Y279" s="157">
        <v>0.42</v>
      </c>
      <c r="Z279" s="157">
        <v>0.41</v>
      </c>
      <c r="AA279" s="157">
        <v>0.41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5"/>
      <c r="D280" s="156" t="s">
        <v>411</v>
      </c>
      <c r="E280" s="157">
        <v>0.5</v>
      </c>
      <c r="F280" s="157">
        <v>0.49</v>
      </c>
      <c r="G280" s="157">
        <v>0.49</v>
      </c>
      <c r="H280" s="157">
        <v>0.49</v>
      </c>
      <c r="I280" s="157">
        <v>0.47</v>
      </c>
      <c r="J280" s="157">
        <v>0.46</v>
      </c>
      <c r="K280" s="157">
        <v>0.43</v>
      </c>
      <c r="L280" s="157">
        <v>0.42</v>
      </c>
      <c r="M280" s="157">
        <v>0.41</v>
      </c>
      <c r="N280" s="157">
        <v>0.41</v>
      </c>
      <c r="O280" s="157">
        <v>0.4</v>
      </c>
      <c r="P280" s="157">
        <v>0.4</v>
      </c>
      <c r="Q280" s="157">
        <v>0.4</v>
      </c>
      <c r="R280" s="157">
        <v>0</v>
      </c>
      <c r="S280" s="157">
        <v>0.4</v>
      </c>
      <c r="T280" s="157">
        <v>0.4</v>
      </c>
      <c r="U280" s="157">
        <v>0.41</v>
      </c>
      <c r="V280" s="157">
        <v>0.41</v>
      </c>
      <c r="W280" s="157">
        <v>0.41</v>
      </c>
      <c r="X280" s="157">
        <v>0.4</v>
      </c>
      <c r="Y280" s="157">
        <v>0.39</v>
      </c>
      <c r="Z280" s="157">
        <v>0.39</v>
      </c>
      <c r="AA280" s="157">
        <v>0.37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5"/>
      <c r="D281" s="156" t="s">
        <v>412</v>
      </c>
      <c r="E281" s="157">
        <v>0.5</v>
      </c>
      <c r="F281" s="157">
        <v>0.5</v>
      </c>
      <c r="G281" s="157">
        <v>0.43</v>
      </c>
      <c r="H281" s="157">
        <v>0.36</v>
      </c>
      <c r="I281" s="157">
        <v>0.36</v>
      </c>
      <c r="J281" s="157">
        <v>0.36</v>
      </c>
      <c r="K281" s="157">
        <v>0.36</v>
      </c>
      <c r="L281" s="157">
        <v>0.36</v>
      </c>
      <c r="M281" s="157">
        <v>0.36</v>
      </c>
      <c r="N281" s="157">
        <v>0.43</v>
      </c>
      <c r="O281" s="157">
        <v>0.5</v>
      </c>
      <c r="P281" s="157">
        <v>0.5</v>
      </c>
      <c r="Q281" s="157">
        <v>0.5</v>
      </c>
      <c r="R281" s="157">
        <v>0.5</v>
      </c>
      <c r="S281" s="157">
        <v>0.43</v>
      </c>
      <c r="T281" s="157">
        <v>0.36</v>
      </c>
      <c r="U281" s="157">
        <v>0.28999999999999998</v>
      </c>
      <c r="V281" s="157">
        <v>0.21</v>
      </c>
      <c r="W281" s="157">
        <v>0.14000000000000001</v>
      </c>
      <c r="X281" s="157">
        <v>7.0000000000000007E-2</v>
      </c>
      <c r="Y281" s="157">
        <v>0</v>
      </c>
      <c r="Z281" s="157">
        <v>0</v>
      </c>
      <c r="AA281" s="157">
        <v>0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5"/>
      <c r="D282" s="156" t="s">
        <v>413</v>
      </c>
      <c r="E282" s="157">
        <v>0</v>
      </c>
      <c r="F282" s="157">
        <v>0</v>
      </c>
      <c r="G282" s="157">
        <v>0</v>
      </c>
      <c r="H282" s="157">
        <v>0</v>
      </c>
      <c r="I282" s="157">
        <v>0</v>
      </c>
      <c r="J282" s="157">
        <v>0</v>
      </c>
      <c r="K282" s="157">
        <v>0</v>
      </c>
      <c r="L282" s="157">
        <v>0</v>
      </c>
      <c r="M282" s="157">
        <v>0</v>
      </c>
      <c r="N282" s="157">
        <v>0</v>
      </c>
      <c r="O282" s="157">
        <v>0</v>
      </c>
      <c r="P282" s="157">
        <v>0</v>
      </c>
      <c r="Q282" s="157">
        <v>0</v>
      </c>
      <c r="R282" s="157">
        <v>0</v>
      </c>
      <c r="S282" s="157">
        <v>0</v>
      </c>
      <c r="T282" s="157">
        <v>0</v>
      </c>
      <c r="U282" s="157">
        <v>0</v>
      </c>
      <c r="V282" s="157">
        <v>0</v>
      </c>
      <c r="W282" s="157">
        <v>0</v>
      </c>
      <c r="X282" s="157">
        <v>0</v>
      </c>
      <c r="Y282" s="157">
        <v>0</v>
      </c>
      <c r="Z282" s="157">
        <v>0</v>
      </c>
      <c r="AA282" s="157">
        <v>0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6" t="s">
        <v>404</v>
      </c>
      <c r="D283" s="158" t="s">
        <v>410</v>
      </c>
      <c r="E283" s="159">
        <v>0.48</v>
      </c>
      <c r="F283" s="159">
        <v>0.48</v>
      </c>
      <c r="G283" s="159">
        <v>0.46</v>
      </c>
      <c r="H283" s="159">
        <v>0.46</v>
      </c>
      <c r="I283" s="159">
        <v>0.45</v>
      </c>
      <c r="J283" s="159">
        <v>0.45</v>
      </c>
      <c r="K283" s="159">
        <v>0.45</v>
      </c>
      <c r="L283" s="159">
        <v>0.45</v>
      </c>
      <c r="M283" s="159">
        <v>0.45</v>
      </c>
      <c r="N283" s="159">
        <v>0.46</v>
      </c>
      <c r="O283" s="159">
        <v>0.46</v>
      </c>
      <c r="P283" s="159">
        <v>0.47</v>
      </c>
      <c r="Q283" s="159">
        <v>0.47</v>
      </c>
      <c r="R283" s="159">
        <v>0.46</v>
      </c>
      <c r="S283" s="159">
        <v>0.44</v>
      </c>
      <c r="T283" s="159">
        <v>0.44</v>
      </c>
      <c r="U283" s="159">
        <v>0.43</v>
      </c>
      <c r="V283" s="159">
        <v>0.42</v>
      </c>
      <c r="W283" s="159">
        <v>0.41</v>
      </c>
      <c r="X283" s="159">
        <v>0.39</v>
      </c>
      <c r="Y283" s="159">
        <v>0.39</v>
      </c>
      <c r="Z283" s="159">
        <v>0.38</v>
      </c>
      <c r="AA283" s="159">
        <v>0.37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6"/>
      <c r="D284" s="160" t="s">
        <v>411</v>
      </c>
      <c r="E284" s="161">
        <v>0.36</v>
      </c>
      <c r="F284" s="161">
        <v>0.4</v>
      </c>
      <c r="G284" s="161">
        <v>0.45</v>
      </c>
      <c r="H284" s="161">
        <v>0.5</v>
      </c>
      <c r="I284" s="161">
        <v>0.5</v>
      </c>
      <c r="J284" s="161">
        <v>0.52</v>
      </c>
      <c r="K284" s="161">
        <v>0.52</v>
      </c>
      <c r="L284" s="161">
        <v>0.52</v>
      </c>
      <c r="M284" s="161">
        <v>0.53</v>
      </c>
      <c r="N284" s="161">
        <v>0.52</v>
      </c>
      <c r="O284" s="161">
        <v>0.52</v>
      </c>
      <c r="P284" s="161">
        <v>0.52</v>
      </c>
      <c r="Q284" s="161">
        <v>0.52</v>
      </c>
      <c r="R284" s="161">
        <v>0.52</v>
      </c>
      <c r="S284" s="161">
        <v>0.51</v>
      </c>
      <c r="T284" s="161">
        <v>0.49</v>
      </c>
      <c r="U284" s="161">
        <v>0.47</v>
      </c>
      <c r="V284" s="161">
        <v>0.45</v>
      </c>
      <c r="W284" s="161">
        <v>0.44</v>
      </c>
      <c r="X284" s="161">
        <v>0.43</v>
      </c>
      <c r="Y284" s="161">
        <v>0.42</v>
      </c>
      <c r="Z284" s="161">
        <v>0.42</v>
      </c>
      <c r="AA284" s="161">
        <v>0.42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6"/>
      <c r="D285" s="160" t="s">
        <v>412</v>
      </c>
      <c r="E285" s="161">
        <v>0.13</v>
      </c>
      <c r="F285" s="161">
        <v>0.14000000000000001</v>
      </c>
      <c r="G285" s="161">
        <v>0.13</v>
      </c>
      <c r="H285" s="161">
        <v>0.12</v>
      </c>
      <c r="I285" s="161">
        <v>0.09</v>
      </c>
      <c r="J285" s="161">
        <v>0.06</v>
      </c>
      <c r="K285" s="161">
        <v>0.05</v>
      </c>
      <c r="L285" s="161">
        <v>0.04</v>
      </c>
      <c r="M285" s="161">
        <v>0.03</v>
      </c>
      <c r="N285" s="161">
        <v>0.03</v>
      </c>
      <c r="O285" s="161">
        <v>0.03</v>
      </c>
      <c r="P285" s="161">
        <v>0.04</v>
      </c>
      <c r="Q285" s="161">
        <v>0.06</v>
      </c>
      <c r="R285" s="161">
        <v>0.08</v>
      </c>
      <c r="S285" s="161">
        <v>0.09</v>
      </c>
      <c r="T285" s="161">
        <v>0.09</v>
      </c>
      <c r="U285" s="161">
        <v>0.08</v>
      </c>
      <c r="V285" s="161">
        <v>0.06</v>
      </c>
      <c r="W285" s="161">
        <v>0.05</v>
      </c>
      <c r="X285" s="161">
        <v>0.03</v>
      </c>
      <c r="Y285" s="161">
        <v>0.03</v>
      </c>
      <c r="Z285" s="161">
        <v>0.01</v>
      </c>
      <c r="AA285" s="161">
        <v>0.01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6"/>
      <c r="D286" s="162" t="s">
        <v>413</v>
      </c>
      <c r="E286" s="163">
        <v>0.09</v>
      </c>
      <c r="F286" s="163">
        <v>0.1</v>
      </c>
      <c r="G286" s="163">
        <v>0.1</v>
      </c>
      <c r="H286" s="163">
        <v>0.1</v>
      </c>
      <c r="I286" s="163">
        <v>0.45</v>
      </c>
      <c r="J286" s="163">
        <v>0.1</v>
      </c>
      <c r="K286" s="163">
        <v>0.09</v>
      </c>
      <c r="L286" s="163">
        <v>0.08</v>
      </c>
      <c r="M286" s="163">
        <v>0.06</v>
      </c>
      <c r="N286" s="163">
        <v>0.05</v>
      </c>
      <c r="O286" s="163">
        <v>0.05</v>
      </c>
      <c r="P286" s="163">
        <v>0.04</v>
      </c>
      <c r="Q286" s="163">
        <v>0.04</v>
      </c>
      <c r="R286" s="163">
        <v>0.04</v>
      </c>
      <c r="S286" s="163">
        <v>0.05</v>
      </c>
      <c r="T286" s="163">
        <v>0.06</v>
      </c>
      <c r="U286" s="163">
        <v>0.05</v>
      </c>
      <c r="V286" s="163">
        <v>0.04</v>
      </c>
      <c r="W286" s="163">
        <v>0.04</v>
      </c>
      <c r="X286" s="163">
        <v>0.06</v>
      </c>
      <c r="Y286" s="163">
        <v>0.09</v>
      </c>
      <c r="Z286" s="163">
        <v>0.11</v>
      </c>
      <c r="AA286" s="163">
        <v>0.14000000000000001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7" t="s">
        <v>405</v>
      </c>
      <c r="D287" s="164" t="s">
        <v>410</v>
      </c>
      <c r="E287" s="165">
        <v>0.49</v>
      </c>
      <c r="F287" s="165">
        <v>0.48</v>
      </c>
      <c r="G287" s="165">
        <v>0.47</v>
      </c>
      <c r="H287" s="165">
        <v>0.47</v>
      </c>
      <c r="I287" s="165">
        <v>0.45</v>
      </c>
      <c r="J287" s="165">
        <v>0.44</v>
      </c>
      <c r="K287" s="165">
        <v>0.43</v>
      </c>
      <c r="L287" s="165">
        <v>0.43</v>
      </c>
      <c r="M287" s="165">
        <v>0.42</v>
      </c>
      <c r="N287" s="165">
        <v>0.42</v>
      </c>
      <c r="O287" s="165">
        <v>0.4</v>
      </c>
      <c r="P287" s="165">
        <v>0.4</v>
      </c>
      <c r="Q287" s="165">
        <v>0.39</v>
      </c>
      <c r="R287" s="165">
        <v>0.37</v>
      </c>
      <c r="S287" s="165">
        <v>0.36</v>
      </c>
      <c r="T287" s="165">
        <v>0.34</v>
      </c>
      <c r="U287" s="165">
        <v>0.33</v>
      </c>
      <c r="V287" s="165">
        <v>0.31</v>
      </c>
      <c r="W287" s="165">
        <v>0.28999999999999998</v>
      </c>
      <c r="X287" s="165">
        <v>0.28000000000000003</v>
      </c>
      <c r="Y287" s="165">
        <v>0.27</v>
      </c>
      <c r="Z287" s="165">
        <v>0.27</v>
      </c>
      <c r="AA287" s="165">
        <v>0.27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7"/>
      <c r="D288" s="164" t="s">
        <v>411</v>
      </c>
      <c r="E288" s="165">
        <v>0.43</v>
      </c>
      <c r="F288" s="165">
        <v>0.44</v>
      </c>
      <c r="G288" s="165">
        <v>0.44</v>
      </c>
      <c r="H288" s="165">
        <v>0.44</v>
      </c>
      <c r="I288" s="165">
        <v>0.44</v>
      </c>
      <c r="J288" s="165">
        <v>0.44</v>
      </c>
      <c r="K288" s="165">
        <v>0.41</v>
      </c>
      <c r="L288" s="165">
        <v>0.39</v>
      </c>
      <c r="M288" s="165">
        <v>0.37</v>
      </c>
      <c r="N288" s="165">
        <v>0.35</v>
      </c>
      <c r="O288" s="165">
        <v>0.32</v>
      </c>
      <c r="P288" s="165">
        <v>0.31</v>
      </c>
      <c r="Q288" s="165">
        <v>0.3</v>
      </c>
      <c r="R288" s="165">
        <v>0.3</v>
      </c>
      <c r="S288" s="165">
        <v>0.31</v>
      </c>
      <c r="T288" s="165">
        <v>0.31</v>
      </c>
      <c r="U288" s="165">
        <v>0.31</v>
      </c>
      <c r="V288" s="165">
        <v>0.32</v>
      </c>
      <c r="W288" s="165">
        <v>0.32</v>
      </c>
      <c r="X288" s="165">
        <v>0.33</v>
      </c>
      <c r="Y288" s="165">
        <v>0.32</v>
      </c>
      <c r="Z288" s="165">
        <v>0.32</v>
      </c>
      <c r="AA288" s="165">
        <v>0.32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7"/>
      <c r="D289" s="164" t="s">
        <v>412</v>
      </c>
      <c r="E289" s="165">
        <v>0.12</v>
      </c>
      <c r="F289" s="165">
        <v>0.12</v>
      </c>
      <c r="G289" s="165">
        <v>0.14000000000000001</v>
      </c>
      <c r="H289" s="165">
        <v>0.14000000000000001</v>
      </c>
      <c r="I289" s="165">
        <v>0.14000000000000001</v>
      </c>
      <c r="J289" s="165">
        <v>0.13</v>
      </c>
      <c r="K289" s="165">
        <v>0.11</v>
      </c>
      <c r="L289" s="165">
        <v>0.11</v>
      </c>
      <c r="M289" s="165">
        <v>0.1</v>
      </c>
      <c r="N289" s="165">
        <v>0.09</v>
      </c>
      <c r="O289" s="165">
        <v>7.0000000000000007E-2</v>
      </c>
      <c r="P289" s="165">
        <v>0.06</v>
      </c>
      <c r="Q289" s="165">
        <v>0.06</v>
      </c>
      <c r="R289" s="165">
        <v>7.0000000000000007E-2</v>
      </c>
      <c r="S289" s="165">
        <v>7.0000000000000007E-2</v>
      </c>
      <c r="T289" s="165">
        <v>0.06</v>
      </c>
      <c r="U289" s="165">
        <v>0.05</v>
      </c>
      <c r="V289" s="165">
        <v>0.04</v>
      </c>
      <c r="W289" s="165">
        <v>0.03</v>
      </c>
      <c r="X289" s="165">
        <v>0.02</v>
      </c>
      <c r="Y289" s="165">
        <v>0.02</v>
      </c>
      <c r="Z289" s="165">
        <v>0.02</v>
      </c>
      <c r="AA289" s="165">
        <v>0.03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7"/>
      <c r="D290" s="164" t="s">
        <v>413</v>
      </c>
      <c r="E290" s="165">
        <v>0.13</v>
      </c>
      <c r="F290" s="165">
        <v>0.16</v>
      </c>
      <c r="G290" s="165">
        <v>0.19</v>
      </c>
      <c r="H290" s="165">
        <v>0.21</v>
      </c>
      <c r="I290" s="165">
        <v>0.22</v>
      </c>
      <c r="J290" s="165">
        <v>0.22</v>
      </c>
      <c r="K290" s="165">
        <v>0.2</v>
      </c>
      <c r="L290" s="165">
        <v>0.17</v>
      </c>
      <c r="M290" s="165">
        <v>0.14000000000000001</v>
      </c>
      <c r="N290" s="165">
        <v>0.1</v>
      </c>
      <c r="O290" s="165">
        <v>0.06</v>
      </c>
      <c r="P290" s="165">
        <v>0.03</v>
      </c>
      <c r="Q290" s="165">
        <v>0</v>
      </c>
      <c r="R290" s="165">
        <v>0</v>
      </c>
      <c r="S290" s="165">
        <v>0</v>
      </c>
      <c r="T290" s="165">
        <v>0</v>
      </c>
      <c r="U290" s="165">
        <v>0</v>
      </c>
      <c r="V290" s="165">
        <v>0</v>
      </c>
      <c r="W290" s="165">
        <v>0</v>
      </c>
      <c r="X290" s="165">
        <v>0</v>
      </c>
      <c r="Y290" s="165">
        <v>0</v>
      </c>
      <c r="Z290" s="165">
        <v>0</v>
      </c>
      <c r="AA290" s="165">
        <v>0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8" t="s">
        <v>414</v>
      </c>
      <c r="D291" s="166" t="s">
        <v>410</v>
      </c>
      <c r="E291" s="167">
        <v>0.66</v>
      </c>
      <c r="F291" s="167">
        <v>0.65</v>
      </c>
      <c r="G291" s="167">
        <v>0.64</v>
      </c>
      <c r="H291" s="167">
        <v>0.64</v>
      </c>
      <c r="I291" s="167">
        <v>0.63</v>
      </c>
      <c r="J291" s="167">
        <v>0.62</v>
      </c>
      <c r="K291" s="167">
        <v>0.61</v>
      </c>
      <c r="L291" s="167">
        <v>0.61</v>
      </c>
      <c r="M291" s="245">
        <v>0.61</v>
      </c>
      <c r="N291" s="245">
        <v>0.61</v>
      </c>
      <c r="O291" s="245">
        <v>0.60000000000000009</v>
      </c>
      <c r="P291" s="245">
        <v>0.59</v>
      </c>
      <c r="Q291" s="245">
        <v>0.59</v>
      </c>
      <c r="R291" s="245">
        <v>0.59</v>
      </c>
      <c r="S291" s="245">
        <v>0.57999999999999996</v>
      </c>
      <c r="T291" s="245">
        <v>0.57999999999999996</v>
      </c>
      <c r="U291" s="245">
        <v>0.57999999999999996</v>
      </c>
      <c r="V291" s="245">
        <v>0.57999999999999996</v>
      </c>
      <c r="W291" s="245">
        <v>0.56999999999999995</v>
      </c>
      <c r="X291" s="245">
        <v>0.56999999999999995</v>
      </c>
      <c r="Y291" s="245">
        <v>0.56000000000000005</v>
      </c>
      <c r="Z291" s="245">
        <v>0.56000000000000005</v>
      </c>
      <c r="AA291" s="245">
        <v>0.55000000000000004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8"/>
      <c r="D292" s="168" t="s">
        <v>413</v>
      </c>
      <c r="E292" s="169">
        <v>0.45</v>
      </c>
      <c r="F292" s="169">
        <v>0.45</v>
      </c>
      <c r="G292" s="169">
        <v>0.46</v>
      </c>
      <c r="H292" s="169">
        <v>0.47</v>
      </c>
      <c r="I292" s="169">
        <v>0.46</v>
      </c>
      <c r="J292" s="169">
        <v>0.46</v>
      </c>
      <c r="K292" s="169">
        <v>0.45</v>
      </c>
      <c r="L292" s="169">
        <v>0.45</v>
      </c>
      <c r="M292" s="169">
        <v>0.44</v>
      </c>
      <c r="N292" s="169">
        <v>0.43</v>
      </c>
      <c r="O292" s="169">
        <v>0.42</v>
      </c>
      <c r="P292" s="169">
        <v>0.42</v>
      </c>
      <c r="Q292" s="169">
        <v>0.42</v>
      </c>
      <c r="R292" s="169">
        <v>0.43</v>
      </c>
      <c r="S292" s="169">
        <v>0.43</v>
      </c>
      <c r="T292" s="169">
        <v>0.43</v>
      </c>
      <c r="U292" s="169">
        <v>0.43</v>
      </c>
      <c r="V292" s="169">
        <v>0.43</v>
      </c>
      <c r="W292" s="169">
        <v>0.43</v>
      </c>
      <c r="X292" s="169">
        <v>0.43</v>
      </c>
      <c r="Y292" s="169">
        <v>0.42</v>
      </c>
      <c r="Z292" s="169">
        <v>0.42</v>
      </c>
      <c r="AA292" s="169">
        <v>0.42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8"/>
      <c r="D293" s="168" t="s">
        <v>412</v>
      </c>
      <c r="E293" s="169">
        <v>0.34</v>
      </c>
      <c r="F293" s="169">
        <v>0.33</v>
      </c>
      <c r="G293" s="169">
        <v>0.34</v>
      </c>
      <c r="H293" s="169">
        <v>0.32</v>
      </c>
      <c r="I293" s="169">
        <v>0.31</v>
      </c>
      <c r="J293" s="169">
        <v>0.28999999999999998</v>
      </c>
      <c r="K293" s="169">
        <v>0.27</v>
      </c>
      <c r="L293" s="169">
        <v>0.24</v>
      </c>
      <c r="M293" s="169">
        <v>0.22</v>
      </c>
      <c r="N293" s="169">
        <v>0.22</v>
      </c>
      <c r="O293" s="169">
        <v>0.21</v>
      </c>
      <c r="P293" s="169">
        <v>0.2</v>
      </c>
      <c r="Q293" s="169">
        <v>0.2</v>
      </c>
      <c r="R293" s="169">
        <v>0.2</v>
      </c>
      <c r="S293" s="169">
        <v>0.21</v>
      </c>
      <c r="T293" s="169">
        <v>0.21</v>
      </c>
      <c r="U293" s="169">
        <v>0.2</v>
      </c>
      <c r="V293" s="169">
        <v>0.19</v>
      </c>
      <c r="W293" s="169">
        <v>0.19</v>
      </c>
      <c r="X293" s="169">
        <v>0.18</v>
      </c>
      <c r="Y293" s="169">
        <v>0.17</v>
      </c>
      <c r="Z293" s="169">
        <v>0.17</v>
      </c>
      <c r="AA293" s="169">
        <v>0.17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8"/>
      <c r="D294" s="170" t="s">
        <v>413</v>
      </c>
      <c r="E294" s="171">
        <v>0.21</v>
      </c>
      <c r="F294" s="171">
        <v>0.21</v>
      </c>
      <c r="G294" s="171">
        <v>0.23</v>
      </c>
      <c r="H294" s="171">
        <v>0.24</v>
      </c>
      <c r="I294" s="171">
        <v>0.25</v>
      </c>
      <c r="J294" s="171">
        <v>0.25</v>
      </c>
      <c r="K294" s="171">
        <v>0.23</v>
      </c>
      <c r="L294" s="171">
        <v>0.23</v>
      </c>
      <c r="M294" s="171">
        <v>0.22</v>
      </c>
      <c r="N294" s="171">
        <v>0.21</v>
      </c>
      <c r="O294" s="171">
        <v>0.19</v>
      </c>
      <c r="P294" s="171">
        <v>0.17</v>
      </c>
      <c r="Q294" s="171">
        <v>0.17</v>
      </c>
      <c r="R294" s="171">
        <v>0.19</v>
      </c>
      <c r="S294" s="171">
        <v>0.19</v>
      </c>
      <c r="T294" s="171">
        <v>0.18</v>
      </c>
      <c r="U294" s="171">
        <v>0.18</v>
      </c>
      <c r="V294" s="171">
        <v>0.17</v>
      </c>
      <c r="W294" s="171">
        <v>0.18</v>
      </c>
      <c r="X294" s="171">
        <v>0.18</v>
      </c>
      <c r="Y294" s="171">
        <v>0.18</v>
      </c>
      <c r="Z294" s="171">
        <v>0.21</v>
      </c>
      <c r="AA294" s="171">
        <v>0.21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9" t="s">
        <v>415</v>
      </c>
      <c r="D295" s="289"/>
      <c r="E295"/>
      <c r="F295"/>
      <c r="H295" s="2"/>
    </row>
    <row r="296" spans="1:37" x14ac:dyDescent="0.2">
      <c r="A296" s="2"/>
      <c r="B296" s="2"/>
      <c r="C296" s="172" t="s">
        <v>416</v>
      </c>
      <c r="D296"/>
      <c r="E296"/>
      <c r="F296"/>
      <c r="H296" s="2"/>
    </row>
    <row r="297" spans="1:37" x14ac:dyDescent="0.2">
      <c r="A297" s="2"/>
      <c r="B297" s="2"/>
      <c r="C297" s="2"/>
      <c r="D297" s="2"/>
      <c r="H297" s="2"/>
      <c r="O297" s="1"/>
      <c r="P297" s="112"/>
      <c r="Q297" s="1"/>
      <c r="R297" s="1"/>
      <c r="S297" s="1"/>
      <c r="T297" s="113"/>
    </row>
    <row r="298" spans="1:37" s="175" customFormat="1" ht="11.25" x14ac:dyDescent="0.2">
      <c r="A298" s="173"/>
      <c r="B298" s="173"/>
      <c r="C298" s="173"/>
      <c r="D298" s="173"/>
      <c r="E298" s="2"/>
      <c r="F298" s="2"/>
      <c r="G298" s="2"/>
      <c r="H298" s="3"/>
      <c r="I298" s="2"/>
      <c r="J298" s="2"/>
      <c r="K298" s="2"/>
      <c r="L298" s="2"/>
      <c r="M298" s="2"/>
      <c r="N298" s="2"/>
      <c r="O298" s="2"/>
      <c r="P298" s="3"/>
      <c r="Q298" s="2"/>
      <c r="R298" s="2"/>
      <c r="S298" s="2"/>
      <c r="T298" s="4"/>
      <c r="U298" s="174"/>
      <c r="V298" s="5"/>
      <c r="W298" s="174"/>
      <c r="X298" s="174"/>
    </row>
    <row r="299" spans="1:37" s="175" customFormat="1" ht="21.95" customHeight="1" x14ac:dyDescent="0.2">
      <c r="A299" s="173"/>
      <c r="B299" s="173"/>
      <c r="C299" s="173"/>
      <c r="D299" s="176" t="s">
        <v>417</v>
      </c>
      <c r="E299" s="177" t="s">
        <v>15</v>
      </c>
      <c r="F299" s="177" t="s">
        <v>16</v>
      </c>
      <c r="G299" s="177" t="s">
        <v>17</v>
      </c>
      <c r="H299" s="290" t="s">
        <v>18</v>
      </c>
      <c r="I299" s="290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4"/>
      <c r="U299" s="174"/>
      <c r="V299" s="5"/>
      <c r="W299" s="174"/>
      <c r="X299" s="174"/>
    </row>
    <row r="300" spans="1:37" ht="14.65" customHeight="1" x14ac:dyDescent="0.2">
      <c r="D300" s="178" t="s">
        <v>410</v>
      </c>
      <c r="E300" s="179">
        <f>E244</f>
        <v>1042</v>
      </c>
      <c r="F300" s="179">
        <f>F244</f>
        <v>570</v>
      </c>
      <c r="G300" s="179">
        <f>G244</f>
        <v>472</v>
      </c>
      <c r="H300" s="291">
        <f t="shared" ref="H300:H304" si="101">F300/E300</f>
        <v>0.54702495201535506</v>
      </c>
      <c r="I300" s="291"/>
      <c r="M300" s="292"/>
      <c r="N300" s="292"/>
    </row>
    <row r="301" spans="1:37" ht="14.65" customHeight="1" x14ac:dyDescent="0.2">
      <c r="D301" s="178" t="s">
        <v>418</v>
      </c>
      <c r="E301" s="179">
        <f>I244</f>
        <v>1271</v>
      </c>
      <c r="F301" s="179">
        <f>J244</f>
        <v>531</v>
      </c>
      <c r="G301" s="179">
        <f>K244</f>
        <v>740</v>
      </c>
      <c r="H301" s="291">
        <f t="shared" si="101"/>
        <v>0.41778127458693942</v>
      </c>
      <c r="I301" s="291"/>
    </row>
    <row r="302" spans="1:37" ht="14.65" customHeight="1" x14ac:dyDescent="0.2">
      <c r="D302" s="178" t="s">
        <v>412</v>
      </c>
      <c r="E302" s="179">
        <f>M244</f>
        <v>44</v>
      </c>
      <c r="F302" s="179">
        <f>N244</f>
        <v>6</v>
      </c>
      <c r="G302" s="179">
        <f>O244</f>
        <v>38</v>
      </c>
      <c r="H302" s="291">
        <f t="shared" si="101"/>
        <v>0.13636363636363635</v>
      </c>
      <c r="I302" s="291"/>
    </row>
    <row r="303" spans="1:37" ht="14.65" customHeight="1" x14ac:dyDescent="0.2">
      <c r="D303" s="178" t="s">
        <v>419</v>
      </c>
      <c r="E303" s="179">
        <f>Q244</f>
        <v>58</v>
      </c>
      <c r="F303" s="179">
        <f>R244</f>
        <v>14</v>
      </c>
      <c r="G303" s="179">
        <f>S244</f>
        <v>44</v>
      </c>
      <c r="H303" s="291">
        <f t="shared" si="101"/>
        <v>0.2413793103448276</v>
      </c>
      <c r="I303" s="291"/>
    </row>
    <row r="304" spans="1:37" ht="14.65" customHeight="1" x14ac:dyDescent="0.2">
      <c r="D304" s="180" t="s">
        <v>406</v>
      </c>
      <c r="E304" s="144">
        <f>SUM(E300:E303)</f>
        <v>2415</v>
      </c>
      <c r="F304" s="144">
        <f>SUM(F300:F303)</f>
        <v>1121</v>
      </c>
      <c r="G304" s="144">
        <f>SUM(G300:G303)</f>
        <v>1294</v>
      </c>
      <c r="H304" s="293">
        <f t="shared" si="101"/>
        <v>0.46418219461697724</v>
      </c>
      <c r="I304" s="293"/>
    </row>
    <row r="306" spans="1:14" ht="87" customHeight="1" x14ac:dyDescent="0.2">
      <c r="D306" s="176" t="s">
        <v>420</v>
      </c>
      <c r="E306" s="181" t="s">
        <v>421</v>
      </c>
      <c r="F306" s="181" t="s">
        <v>422</v>
      </c>
      <c r="G306" s="181" t="s">
        <v>423</v>
      </c>
      <c r="H306" s="294" t="s">
        <v>424</v>
      </c>
      <c r="I306" s="294"/>
    </row>
    <row r="307" spans="1:14" ht="14.65" customHeight="1" x14ac:dyDescent="0.2">
      <c r="D307" s="178" t="s">
        <v>410</v>
      </c>
      <c r="E307" s="179">
        <f t="shared" ref="E307:E310" si="102">F300</f>
        <v>570</v>
      </c>
      <c r="F307" s="179">
        <f>U244</f>
        <v>48</v>
      </c>
      <c r="G307" s="179">
        <v>61</v>
      </c>
      <c r="H307" s="295">
        <f t="shared" ref="H307:H310" si="103">E307+F307+G307</f>
        <v>679</v>
      </c>
      <c r="I307" s="295">
        <f>SUM(E307:H307)</f>
        <v>1358</v>
      </c>
      <c r="J307" s="4"/>
    </row>
    <row r="308" spans="1:14" ht="14.65" customHeight="1" x14ac:dyDescent="0.2">
      <c r="D308" s="178" t="s">
        <v>418</v>
      </c>
      <c r="E308" s="179">
        <f t="shared" si="102"/>
        <v>531</v>
      </c>
      <c r="F308" s="179">
        <f>V244</f>
        <v>149</v>
      </c>
      <c r="G308" s="179">
        <v>106</v>
      </c>
      <c r="H308" s="295">
        <f t="shared" si="103"/>
        <v>786</v>
      </c>
      <c r="I308" s="295"/>
    </row>
    <row r="309" spans="1:14" ht="14.65" customHeight="1" x14ac:dyDescent="0.2">
      <c r="D309" s="178" t="s">
        <v>412</v>
      </c>
      <c r="E309" s="179">
        <f t="shared" si="102"/>
        <v>6</v>
      </c>
      <c r="F309" s="179">
        <f>W244</f>
        <v>2</v>
      </c>
      <c r="G309" s="182">
        <v>0</v>
      </c>
      <c r="H309" s="295">
        <f t="shared" si="103"/>
        <v>8</v>
      </c>
      <c r="I309" s="295"/>
    </row>
    <row r="310" spans="1:14" ht="14.65" customHeight="1" x14ac:dyDescent="0.2">
      <c r="D310" s="178" t="s">
        <v>419</v>
      </c>
      <c r="E310" s="179">
        <f t="shared" si="102"/>
        <v>14</v>
      </c>
      <c r="F310" s="179">
        <f>X244</f>
        <v>7</v>
      </c>
      <c r="G310" s="182">
        <v>2</v>
      </c>
      <c r="H310" s="295">
        <f t="shared" si="103"/>
        <v>23</v>
      </c>
      <c r="I310" s="295"/>
    </row>
    <row r="311" spans="1:14" ht="14.65" customHeight="1" x14ac:dyDescent="0.2">
      <c r="D311" s="180" t="s">
        <v>406</v>
      </c>
      <c r="E311" s="183">
        <f>SUM(E307:E310)</f>
        <v>1121</v>
      </c>
      <c r="F311" s="183">
        <f>SUM(F307:F310)</f>
        <v>206</v>
      </c>
      <c r="G311" s="183">
        <f>SUM(G307:G310)</f>
        <v>169</v>
      </c>
      <c r="H311" s="296">
        <f>H307+H308+H309+H310</f>
        <v>1496</v>
      </c>
      <c r="I311" s="296">
        <f>F311+G311+H311</f>
        <v>1871</v>
      </c>
    </row>
    <row r="313" spans="1:14" x14ac:dyDescent="0.2">
      <c r="A313" s="267" t="s">
        <v>425</v>
      </c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</row>
    <row r="314" spans="1:14" x14ac:dyDescent="0.2">
      <c r="A314" s="267" t="s">
        <v>426</v>
      </c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</row>
    <row r="315" spans="1:14" ht="25.35" customHeight="1" x14ac:dyDescent="0.2">
      <c r="A315" s="2"/>
      <c r="B315" s="2"/>
      <c r="C315" s="2"/>
      <c r="D315" s="297" t="s">
        <v>427</v>
      </c>
      <c r="E315" s="297" t="s">
        <v>428</v>
      </c>
      <c r="F315" s="297"/>
      <c r="G315" s="297"/>
      <c r="H315" s="297"/>
      <c r="I315" s="297"/>
      <c r="J315" s="297"/>
      <c r="K315" s="297"/>
      <c r="L315" s="297"/>
      <c r="M315" s="297"/>
    </row>
    <row r="316" spans="1:14" ht="14.65" customHeight="1" x14ac:dyDescent="0.2">
      <c r="A316" s="2"/>
      <c r="B316" s="2"/>
      <c r="C316" s="2"/>
      <c r="D316" s="298" t="s">
        <v>409</v>
      </c>
      <c r="E316" s="299" t="s">
        <v>429</v>
      </c>
      <c r="F316" s="299"/>
      <c r="G316" s="299"/>
      <c r="H316" s="300" t="s">
        <v>430</v>
      </c>
      <c r="I316" s="300"/>
      <c r="J316" s="300"/>
      <c r="K316" s="301" t="s">
        <v>431</v>
      </c>
      <c r="L316" s="301"/>
      <c r="M316" s="301"/>
    </row>
    <row r="317" spans="1:14" ht="18" x14ac:dyDescent="0.2">
      <c r="A317" s="2"/>
      <c r="B317" s="2"/>
      <c r="C317" s="2"/>
      <c r="D317" s="298"/>
      <c r="E317" s="184" t="s">
        <v>432</v>
      </c>
      <c r="F317" s="184" t="s">
        <v>433</v>
      </c>
      <c r="G317" s="184" t="s">
        <v>406</v>
      </c>
      <c r="H317" s="185" t="s">
        <v>434</v>
      </c>
      <c r="I317" s="185" t="s">
        <v>433</v>
      </c>
      <c r="J317" s="185" t="s">
        <v>406</v>
      </c>
      <c r="K317" s="186" t="s">
        <v>432</v>
      </c>
      <c r="L317" s="186" t="s">
        <v>433</v>
      </c>
      <c r="M317" s="187" t="s">
        <v>406</v>
      </c>
    </row>
    <row r="318" spans="1:14" x14ac:dyDescent="0.2">
      <c r="A318" s="2"/>
      <c r="B318" s="2"/>
      <c r="C318" s="2"/>
      <c r="D318" s="188" t="s">
        <v>13</v>
      </c>
      <c r="E318" s="189">
        <f t="shared" ref="E318:E320" si="104">K318-H318</f>
        <v>364</v>
      </c>
      <c r="F318" s="189">
        <v>262</v>
      </c>
      <c r="G318" s="189">
        <f t="shared" ref="G318:G320" si="105">SUM(E318:F318)</f>
        <v>626</v>
      </c>
      <c r="H318" s="190">
        <v>22</v>
      </c>
      <c r="I318" s="190">
        <v>39</v>
      </c>
      <c r="J318" s="190">
        <f t="shared" ref="J318:J319" si="106">SUM(H318:I318)</f>
        <v>61</v>
      </c>
      <c r="K318" s="191">
        <f t="shared" ref="K318:K319" si="107">M318-L318</f>
        <v>386</v>
      </c>
      <c r="L318" s="191">
        <f t="shared" ref="L318:L319" si="108">F318+I318</f>
        <v>301</v>
      </c>
      <c r="M318" s="192">
        <f t="shared" ref="M318:M319" si="109">H307+H309</f>
        <v>687</v>
      </c>
    </row>
    <row r="319" spans="1:14" x14ac:dyDescent="0.2">
      <c r="A319" s="2"/>
      <c r="B319" s="2"/>
      <c r="C319" s="2"/>
      <c r="D319" s="188" t="s">
        <v>435</v>
      </c>
      <c r="E319" s="189">
        <f t="shared" si="104"/>
        <v>392</v>
      </c>
      <c r="F319" s="189">
        <v>309</v>
      </c>
      <c r="G319" s="189">
        <f t="shared" si="105"/>
        <v>701</v>
      </c>
      <c r="H319" s="190">
        <v>19</v>
      </c>
      <c r="I319" s="190">
        <v>89</v>
      </c>
      <c r="J319" s="190">
        <f t="shared" si="106"/>
        <v>108</v>
      </c>
      <c r="K319" s="191">
        <f t="shared" si="107"/>
        <v>411</v>
      </c>
      <c r="L319" s="191">
        <f t="shared" si="108"/>
        <v>398</v>
      </c>
      <c r="M319" s="192">
        <f t="shared" si="109"/>
        <v>809</v>
      </c>
    </row>
    <row r="320" spans="1:14" x14ac:dyDescent="0.2">
      <c r="A320" s="2"/>
      <c r="B320" s="2"/>
      <c r="C320" s="2"/>
      <c r="D320" s="193" t="s">
        <v>436</v>
      </c>
      <c r="E320" s="194">
        <f t="shared" si="104"/>
        <v>756</v>
      </c>
      <c r="F320" s="194">
        <f>SUM(F318:F319)</f>
        <v>571</v>
      </c>
      <c r="G320" s="194">
        <f t="shared" si="105"/>
        <v>1327</v>
      </c>
      <c r="H320" s="195">
        <f t="shared" ref="H320:M320" si="110">SUM(H318:H319)</f>
        <v>41</v>
      </c>
      <c r="I320" s="195">
        <f t="shared" si="110"/>
        <v>128</v>
      </c>
      <c r="J320" s="195">
        <f t="shared" si="110"/>
        <v>169</v>
      </c>
      <c r="K320" s="196">
        <f t="shared" si="110"/>
        <v>797</v>
      </c>
      <c r="L320" s="196">
        <f t="shared" si="110"/>
        <v>699</v>
      </c>
      <c r="M320" s="197">
        <f t="shared" si="110"/>
        <v>1496</v>
      </c>
    </row>
    <row r="321" spans="1:64" x14ac:dyDescent="0.2">
      <c r="A321" s="2"/>
      <c r="B321" s="2"/>
      <c r="C321" s="2"/>
      <c r="D321" s="172" t="s">
        <v>416</v>
      </c>
    </row>
    <row r="322" spans="1:64" ht="14.65" customHeight="1" x14ac:dyDescent="0.2">
      <c r="A322" s="2"/>
      <c r="B322" s="2"/>
      <c r="C322" s="2"/>
      <c r="D322" s="289" t="s">
        <v>437</v>
      </c>
      <c r="E322" s="289"/>
      <c r="F322" s="289"/>
      <c r="G322" s="289"/>
      <c r="H322" s="289"/>
      <c r="I322" s="289"/>
      <c r="J322" s="289"/>
      <c r="K322" s="289"/>
      <c r="L322" s="289"/>
      <c r="M322" s="289"/>
    </row>
    <row r="323" spans="1:64" ht="25.7" customHeight="1" x14ac:dyDescent="0.2">
      <c r="A323"/>
      <c r="B323"/>
      <c r="C323" s="2"/>
      <c r="D323" s="302" t="s">
        <v>427</v>
      </c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  <c r="AA323" s="30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:64" ht="58.5" customHeight="1" x14ac:dyDescent="0.2">
      <c r="A324"/>
      <c r="B324"/>
      <c r="C324" s="2"/>
      <c r="D324" s="198" t="s">
        <v>409</v>
      </c>
      <c r="E324" s="199">
        <v>44108</v>
      </c>
      <c r="F324" s="199">
        <v>44109</v>
      </c>
      <c r="G324" s="199">
        <v>44110</v>
      </c>
      <c r="H324" s="199">
        <v>44111</v>
      </c>
      <c r="I324" s="199">
        <v>44112</v>
      </c>
      <c r="J324" s="199">
        <v>44113</v>
      </c>
      <c r="K324" s="199">
        <v>44114</v>
      </c>
      <c r="L324" s="199">
        <v>44115</v>
      </c>
      <c r="M324" s="199">
        <v>44116</v>
      </c>
      <c r="N324" s="199">
        <v>44117</v>
      </c>
      <c r="O324" s="199">
        <v>44118</v>
      </c>
      <c r="P324" s="199">
        <v>44119</v>
      </c>
      <c r="Q324" s="199">
        <v>44120</v>
      </c>
      <c r="R324" s="199">
        <v>44121</v>
      </c>
      <c r="S324" s="199">
        <v>44122</v>
      </c>
      <c r="T324" s="199">
        <v>44123</v>
      </c>
      <c r="U324" s="199">
        <v>44124</v>
      </c>
      <c r="V324" s="199">
        <v>44125</v>
      </c>
      <c r="W324" s="199">
        <v>44126</v>
      </c>
      <c r="X324" s="199">
        <v>44127</v>
      </c>
      <c r="Y324" s="199">
        <v>44128</v>
      </c>
      <c r="Z324" s="199">
        <v>44129</v>
      </c>
      <c r="AA324" s="199">
        <v>44130</v>
      </c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22.7" customHeight="1" x14ac:dyDescent="0.2">
      <c r="A325"/>
      <c r="B325"/>
      <c r="C325" s="2"/>
      <c r="D325" s="200" t="s">
        <v>13</v>
      </c>
      <c r="E325" s="201">
        <v>794</v>
      </c>
      <c r="F325" s="201">
        <v>795</v>
      </c>
      <c r="G325" s="201">
        <v>783</v>
      </c>
      <c r="H325" s="201">
        <v>820</v>
      </c>
      <c r="I325" s="201">
        <v>788</v>
      </c>
      <c r="J325" s="201">
        <v>774</v>
      </c>
      <c r="K325" s="201">
        <v>783</v>
      </c>
      <c r="L325" s="201">
        <v>763</v>
      </c>
      <c r="M325" s="201">
        <v>751</v>
      </c>
      <c r="N325" s="201">
        <v>768</v>
      </c>
      <c r="O325" s="201">
        <v>721</v>
      </c>
      <c r="P325" s="201">
        <v>710</v>
      </c>
      <c r="Q325" s="201">
        <v>716</v>
      </c>
      <c r="R325" s="201">
        <v>710</v>
      </c>
      <c r="S325" s="201">
        <v>694</v>
      </c>
      <c r="T325" s="201">
        <v>704</v>
      </c>
      <c r="U325" s="201">
        <v>705</v>
      </c>
      <c r="V325" s="201">
        <v>711</v>
      </c>
      <c r="W325" s="201">
        <v>677</v>
      </c>
      <c r="X325" s="201">
        <v>679</v>
      </c>
      <c r="Y325" s="201">
        <v>685</v>
      </c>
      <c r="Z325" s="201">
        <v>678</v>
      </c>
      <c r="AA325" s="201">
        <v>687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22.7" customHeight="1" x14ac:dyDescent="0.2">
      <c r="A326"/>
      <c r="B326"/>
      <c r="C326" s="2"/>
      <c r="D326" s="202" t="s">
        <v>435</v>
      </c>
      <c r="E326" s="203">
        <v>961</v>
      </c>
      <c r="F326" s="203">
        <v>926</v>
      </c>
      <c r="G326" s="203">
        <v>986</v>
      </c>
      <c r="H326" s="203">
        <v>998</v>
      </c>
      <c r="I326" s="203">
        <v>967</v>
      </c>
      <c r="J326" s="203">
        <v>982</v>
      </c>
      <c r="K326" s="203">
        <v>934</v>
      </c>
      <c r="L326" s="203">
        <v>918</v>
      </c>
      <c r="M326" s="203">
        <v>933</v>
      </c>
      <c r="N326" s="203">
        <v>927</v>
      </c>
      <c r="O326" s="203">
        <v>951</v>
      </c>
      <c r="P326" s="203">
        <v>947</v>
      </c>
      <c r="Q326" s="203">
        <v>915</v>
      </c>
      <c r="R326" s="203">
        <v>905</v>
      </c>
      <c r="S326" s="203">
        <v>886</v>
      </c>
      <c r="T326" s="203">
        <v>833</v>
      </c>
      <c r="U326" s="203">
        <v>881</v>
      </c>
      <c r="V326" s="203">
        <v>852</v>
      </c>
      <c r="W326" s="203">
        <v>849</v>
      </c>
      <c r="X326" s="203">
        <v>823</v>
      </c>
      <c r="Y326" s="203">
        <v>812</v>
      </c>
      <c r="Z326" s="203">
        <v>833</v>
      </c>
      <c r="AA326" s="203">
        <v>809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22.7" customHeight="1" x14ac:dyDescent="0.2">
      <c r="A327"/>
      <c r="B327"/>
      <c r="C327" s="2"/>
      <c r="D327" s="204" t="s">
        <v>438</v>
      </c>
      <c r="E327" s="205">
        <f t="shared" ref="E327:AA327" si="111">SUM(E325:E326)</f>
        <v>1755</v>
      </c>
      <c r="F327" s="205">
        <f t="shared" si="111"/>
        <v>1721</v>
      </c>
      <c r="G327" s="205">
        <f t="shared" si="111"/>
        <v>1769</v>
      </c>
      <c r="H327" s="205">
        <f t="shared" si="111"/>
        <v>1818</v>
      </c>
      <c r="I327" s="205">
        <f t="shared" si="111"/>
        <v>1755</v>
      </c>
      <c r="J327" s="205">
        <f t="shared" si="111"/>
        <v>1756</v>
      </c>
      <c r="K327" s="205">
        <f t="shared" si="111"/>
        <v>1717</v>
      </c>
      <c r="L327" s="205">
        <f t="shared" si="111"/>
        <v>1681</v>
      </c>
      <c r="M327" s="205">
        <f t="shared" si="111"/>
        <v>1684</v>
      </c>
      <c r="N327" s="205">
        <f t="shared" si="111"/>
        <v>1695</v>
      </c>
      <c r="O327" s="205">
        <f t="shared" si="111"/>
        <v>1672</v>
      </c>
      <c r="P327" s="205">
        <f t="shared" si="111"/>
        <v>1657</v>
      </c>
      <c r="Q327" s="205">
        <f t="shared" si="111"/>
        <v>1631</v>
      </c>
      <c r="R327" s="205">
        <f t="shared" si="111"/>
        <v>1615</v>
      </c>
      <c r="S327" s="205">
        <f t="shared" si="111"/>
        <v>1580</v>
      </c>
      <c r="T327" s="205">
        <f t="shared" si="111"/>
        <v>1537</v>
      </c>
      <c r="U327" s="205">
        <f t="shared" si="111"/>
        <v>1586</v>
      </c>
      <c r="V327" s="205">
        <f t="shared" si="111"/>
        <v>1563</v>
      </c>
      <c r="W327" s="205">
        <f t="shared" si="111"/>
        <v>1526</v>
      </c>
      <c r="X327" s="205">
        <f t="shared" si="111"/>
        <v>1502</v>
      </c>
      <c r="Y327" s="205">
        <f t="shared" si="111"/>
        <v>1497</v>
      </c>
      <c r="Z327" s="205">
        <f t="shared" si="111"/>
        <v>1511</v>
      </c>
      <c r="AA327" s="205">
        <f t="shared" si="111"/>
        <v>1496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9" spans="1:64" ht="28.35" customHeight="1" x14ac:dyDescent="0.2">
      <c r="C329" s="303" t="s">
        <v>439</v>
      </c>
      <c r="D329" s="303"/>
      <c r="E329" s="303"/>
      <c r="F329" s="303"/>
      <c r="G329" s="303"/>
      <c r="H329" s="304" t="s">
        <v>440</v>
      </c>
      <c r="I329" s="304"/>
      <c r="J329" s="304"/>
      <c r="K329" s="304"/>
      <c r="L329" s="305" t="s">
        <v>441</v>
      </c>
      <c r="M329" s="305"/>
      <c r="N329" s="305"/>
      <c r="O329" s="305"/>
      <c r="P329" s="306" t="s">
        <v>442</v>
      </c>
      <c r="Q329" s="306"/>
      <c r="R329" s="306"/>
      <c r="S329" s="306"/>
      <c r="T329" s="307" t="s">
        <v>431</v>
      </c>
      <c r="U329" s="307"/>
      <c r="V329" s="307"/>
      <c r="W329" s="307"/>
    </row>
    <row r="330" spans="1:64" x14ac:dyDescent="0.2">
      <c r="C330" s="303"/>
      <c r="D330" s="303"/>
      <c r="E330" s="303"/>
      <c r="F330" s="303"/>
      <c r="G330" s="303"/>
      <c r="H330" s="308" t="s">
        <v>443</v>
      </c>
      <c r="I330" s="308"/>
      <c r="J330" s="309" t="s">
        <v>444</v>
      </c>
      <c r="K330" s="309"/>
      <c r="L330" s="310" t="s">
        <v>443</v>
      </c>
      <c r="M330" s="310"/>
      <c r="N330" s="311" t="s">
        <v>444</v>
      </c>
      <c r="O330" s="311"/>
      <c r="P330" s="312" t="s">
        <v>443</v>
      </c>
      <c r="Q330" s="312"/>
      <c r="R330" s="313" t="s">
        <v>444</v>
      </c>
      <c r="S330" s="313"/>
      <c r="T330" s="314" t="s">
        <v>443</v>
      </c>
      <c r="U330" s="314"/>
      <c r="V330" s="315" t="s">
        <v>444</v>
      </c>
      <c r="W330" s="315"/>
    </row>
    <row r="331" spans="1:64" ht="14.65" customHeight="1" x14ac:dyDescent="0.2">
      <c r="C331" s="314" t="s">
        <v>445</v>
      </c>
      <c r="D331" s="316" t="s">
        <v>446</v>
      </c>
      <c r="E331" s="317" t="s">
        <v>447</v>
      </c>
      <c r="F331" s="317"/>
      <c r="G331" s="317"/>
      <c r="H331" s="318">
        <v>3088</v>
      </c>
      <c r="I331" s="318"/>
      <c r="J331" s="319">
        <f>H331/H337</f>
        <v>0.17428603679873575</v>
      </c>
      <c r="K331" s="319"/>
      <c r="L331" s="320">
        <v>880</v>
      </c>
      <c r="M331" s="320"/>
      <c r="N331" s="321">
        <f>L331/L337</f>
        <v>0.14596118759329904</v>
      </c>
      <c r="O331" s="321"/>
      <c r="P331" s="322">
        <v>29</v>
      </c>
      <c r="Q331" s="322"/>
      <c r="R331" s="323">
        <f>P331/P337</f>
        <v>0.26363636363636361</v>
      </c>
      <c r="S331" s="323"/>
      <c r="T331" s="324">
        <f t="shared" ref="T331:T334" si="112">H331+L331+P331</f>
        <v>3997</v>
      </c>
      <c r="U331" s="324"/>
      <c r="V331" s="325">
        <f>T331/T337</f>
        <v>0.1675469483568075</v>
      </c>
      <c r="W331" s="325"/>
    </row>
    <row r="332" spans="1:64" x14ac:dyDescent="0.2">
      <c r="C332" s="314"/>
      <c r="D332" s="316"/>
      <c r="E332" s="317" t="s">
        <v>448</v>
      </c>
      <c r="F332" s="317"/>
      <c r="G332" s="317"/>
      <c r="H332" s="318">
        <v>689</v>
      </c>
      <c r="I332" s="318"/>
      <c r="J332" s="319">
        <f>H332/H337</f>
        <v>3.8887007562930356E-2</v>
      </c>
      <c r="K332" s="319"/>
      <c r="L332" s="320">
        <v>476</v>
      </c>
      <c r="M332" s="320"/>
      <c r="N332" s="321">
        <f>L332/L337</f>
        <v>7.8951733289102669E-2</v>
      </c>
      <c r="O332" s="321"/>
      <c r="P332" s="322">
        <v>0</v>
      </c>
      <c r="Q332" s="322"/>
      <c r="R332" s="323">
        <f>P332/P337</f>
        <v>0</v>
      </c>
      <c r="S332" s="323"/>
      <c r="T332" s="324">
        <f t="shared" si="112"/>
        <v>1165</v>
      </c>
      <c r="U332" s="324"/>
      <c r="V332" s="325">
        <f>T332/T337</f>
        <v>4.8834674714956408E-2</v>
      </c>
      <c r="W332" s="325"/>
    </row>
    <row r="333" spans="1:64" ht="14.65" customHeight="1" x14ac:dyDescent="0.2">
      <c r="C333" s="314"/>
      <c r="D333" s="316"/>
      <c r="E333" s="317" t="s">
        <v>449</v>
      </c>
      <c r="F333" s="317"/>
      <c r="G333" s="317"/>
      <c r="H333" s="318">
        <v>2</v>
      </c>
      <c r="I333" s="318"/>
      <c r="J333" s="319">
        <f>H333/H337</f>
        <v>1.1287955751213455E-4</v>
      </c>
      <c r="K333" s="319"/>
      <c r="L333" s="320">
        <v>9</v>
      </c>
      <c r="M333" s="320"/>
      <c r="N333" s="321">
        <f>L333/L337</f>
        <v>1.4927848731132857E-3</v>
      </c>
      <c r="O333" s="321"/>
      <c r="P333" s="322">
        <v>0</v>
      </c>
      <c r="Q333" s="322"/>
      <c r="R333" s="323">
        <f>P333/P337</f>
        <v>0</v>
      </c>
      <c r="S333" s="323"/>
      <c r="T333" s="324">
        <f t="shared" si="112"/>
        <v>11</v>
      </c>
      <c r="U333" s="324"/>
      <c r="V333" s="325">
        <f>T333/T337</f>
        <v>4.6109993293091885E-4</v>
      </c>
      <c r="W333" s="325"/>
    </row>
    <row r="334" spans="1:64" ht="14.65" customHeight="1" x14ac:dyDescent="0.2">
      <c r="C334" s="314"/>
      <c r="D334" s="316"/>
      <c r="E334" s="317" t="s">
        <v>450</v>
      </c>
      <c r="F334" s="317"/>
      <c r="G334" s="317"/>
      <c r="H334" s="318">
        <v>0</v>
      </c>
      <c r="I334" s="318"/>
      <c r="J334" s="319">
        <f>H334/H337</f>
        <v>0</v>
      </c>
      <c r="K334" s="319"/>
      <c r="L334" s="320">
        <v>3</v>
      </c>
      <c r="M334" s="320"/>
      <c r="N334" s="321">
        <f>L334/L337</f>
        <v>4.9759495770442864E-4</v>
      </c>
      <c r="O334" s="321"/>
      <c r="P334" s="322">
        <v>0</v>
      </c>
      <c r="Q334" s="322"/>
      <c r="R334" s="323">
        <f>P334/P337</f>
        <v>0</v>
      </c>
      <c r="S334" s="323"/>
      <c r="T334" s="324">
        <f t="shared" si="112"/>
        <v>3</v>
      </c>
      <c r="U334" s="324"/>
      <c r="V334" s="325">
        <f>T334/T337</f>
        <v>1.2575452716297788E-4</v>
      </c>
      <c r="W334" s="325"/>
    </row>
    <row r="335" spans="1:64" ht="14.65" customHeight="1" x14ac:dyDescent="0.2">
      <c r="C335" s="314"/>
      <c r="D335" s="316"/>
      <c r="E335" s="326" t="s">
        <v>406</v>
      </c>
      <c r="F335" s="326"/>
      <c r="G335" s="326"/>
      <c r="H335" s="318">
        <f>SUM(H331:H334)</f>
        <v>3779</v>
      </c>
      <c r="I335" s="318">
        <f>SUM(H335:H335)</f>
        <v>3779</v>
      </c>
      <c r="J335" s="319">
        <f>H335/H337</f>
        <v>0.21328592391917825</v>
      </c>
      <c r="K335" s="319"/>
      <c r="L335" s="320">
        <f>L331+L332+L333+L334</f>
        <v>1368</v>
      </c>
      <c r="M335" s="320">
        <f>SUM(L335:L335)</f>
        <v>1368</v>
      </c>
      <c r="N335" s="321">
        <f>L335/L337</f>
        <v>0.22690330071321943</v>
      </c>
      <c r="O335" s="321"/>
      <c r="P335" s="322">
        <v>30</v>
      </c>
      <c r="Q335" s="322"/>
      <c r="R335" s="323">
        <f>P335/P337</f>
        <v>0.27272727272727271</v>
      </c>
      <c r="S335" s="323"/>
      <c r="T335" s="324">
        <f>SUM(T331:T334)</f>
        <v>5176</v>
      </c>
      <c r="U335" s="324"/>
      <c r="V335" s="325">
        <f>T335/T337</f>
        <v>0.2169684775318578</v>
      </c>
      <c r="W335" s="325"/>
    </row>
    <row r="336" spans="1:64" ht="14.65" customHeight="1" x14ac:dyDescent="0.2">
      <c r="A336"/>
      <c r="C336" s="314"/>
      <c r="D336" s="316" t="s">
        <v>451</v>
      </c>
      <c r="E336" s="316"/>
      <c r="F336" s="316"/>
      <c r="G336" s="316"/>
      <c r="H336" s="318">
        <v>13939</v>
      </c>
      <c r="I336" s="318"/>
      <c r="J336" s="319">
        <f>H336/H337</f>
        <v>0.78671407608082178</v>
      </c>
      <c r="K336" s="319"/>
      <c r="L336" s="320">
        <v>4661</v>
      </c>
      <c r="M336" s="320"/>
      <c r="N336" s="321">
        <f>L336/L337</f>
        <v>0.7730966992867806</v>
      </c>
      <c r="O336" s="321"/>
      <c r="P336" s="322">
        <v>80</v>
      </c>
      <c r="Q336" s="322"/>
      <c r="R336" s="323">
        <f>P336/P337</f>
        <v>0.72727272727272729</v>
      </c>
      <c r="S336" s="323"/>
      <c r="T336" s="324">
        <f>H336+L336+P336</f>
        <v>18680</v>
      </c>
      <c r="U336" s="324"/>
      <c r="V336" s="325">
        <f>T336/T337</f>
        <v>0.78303152246814223</v>
      </c>
      <c r="W336" s="325"/>
    </row>
    <row r="337" spans="1:64" ht="15.75" customHeight="1" x14ac:dyDescent="0.2">
      <c r="A337"/>
      <c r="C337" s="327" t="s">
        <v>452</v>
      </c>
      <c r="D337" s="327"/>
      <c r="E337" s="327"/>
      <c r="F337" s="327"/>
      <c r="G337" s="327"/>
      <c r="H337" s="328">
        <f>H335+H336</f>
        <v>17718</v>
      </c>
      <c r="I337" s="328"/>
      <c r="J337" s="293">
        <f>H337/H337</f>
        <v>1</v>
      </c>
      <c r="K337" s="293"/>
      <c r="L337" s="328">
        <f>L335+L336</f>
        <v>6029</v>
      </c>
      <c r="M337" s="328"/>
      <c r="N337" s="293">
        <f>L337/L337</f>
        <v>1</v>
      </c>
      <c r="O337" s="293"/>
      <c r="P337" s="328">
        <f>P335+P336</f>
        <v>110</v>
      </c>
      <c r="Q337" s="328"/>
      <c r="R337" s="293">
        <f>P337/P337</f>
        <v>1</v>
      </c>
      <c r="S337" s="293"/>
      <c r="T337" s="329">
        <f>T335+T336</f>
        <v>23856</v>
      </c>
      <c r="U337" s="329"/>
      <c r="V337" s="330">
        <f>T337/T337</f>
        <v>1</v>
      </c>
      <c r="W337" s="330"/>
    </row>
    <row r="338" spans="1:64" x14ac:dyDescent="0.2">
      <c r="A338"/>
      <c r="B338"/>
      <c r="C338" s="267" t="s">
        <v>453</v>
      </c>
      <c r="D338" s="267"/>
      <c r="E338" s="267"/>
      <c r="F338" s="267"/>
      <c r="G338" s="267"/>
      <c r="H338" s="267">
        <f>SUM(H331:H335)</f>
        <v>7558</v>
      </c>
      <c r="I338" s="267">
        <f>SUM(I331:I335)</f>
        <v>3779</v>
      </c>
      <c r="J338" s="267"/>
      <c r="K338" s="267"/>
      <c r="L338" s="267">
        <f>SUM(L331:L335)</f>
        <v>2736</v>
      </c>
      <c r="M338" s="267">
        <f>SUM(M331:M335)</f>
        <v>1368</v>
      </c>
      <c r="N338" s="267"/>
      <c r="O338" s="267"/>
      <c r="P338" s="267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40" spans="1:64" ht="54" customHeight="1" x14ac:dyDescent="0.2">
      <c r="A340"/>
      <c r="B340"/>
      <c r="C340"/>
      <c r="D340" s="331" t="s">
        <v>454</v>
      </c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:64" ht="67.7" customHeight="1" x14ac:dyDescent="0.2">
      <c r="A341"/>
      <c r="B341"/>
      <c r="C341"/>
      <c r="D341" s="206" t="s">
        <v>409</v>
      </c>
      <c r="E341" s="207">
        <v>44108</v>
      </c>
      <c r="F341" s="207">
        <v>44109</v>
      </c>
      <c r="G341" s="207">
        <v>44110</v>
      </c>
      <c r="H341" s="207">
        <v>44111</v>
      </c>
      <c r="I341" s="207">
        <v>44112</v>
      </c>
      <c r="J341" s="207">
        <v>44113</v>
      </c>
      <c r="K341" s="207">
        <v>44114</v>
      </c>
      <c r="L341" s="207">
        <v>44115</v>
      </c>
      <c r="M341" s="207">
        <v>44116</v>
      </c>
      <c r="N341" s="207">
        <v>44117</v>
      </c>
      <c r="O341" s="207">
        <v>44118</v>
      </c>
      <c r="P341" s="207">
        <v>44119</v>
      </c>
      <c r="Q341" s="207">
        <v>44120</v>
      </c>
      <c r="R341" s="207">
        <v>44121</v>
      </c>
      <c r="S341" s="207">
        <v>44122</v>
      </c>
      <c r="T341" s="207">
        <v>44123</v>
      </c>
      <c r="U341" s="207">
        <v>44124</v>
      </c>
      <c r="V341" s="207">
        <v>44125</v>
      </c>
      <c r="W341" s="207">
        <v>44126</v>
      </c>
      <c r="X341" s="207">
        <v>44127</v>
      </c>
      <c r="Y341" s="207">
        <v>44128</v>
      </c>
      <c r="Z341" s="207">
        <v>44129</v>
      </c>
      <c r="AA341" s="207">
        <v>44130</v>
      </c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15" x14ac:dyDescent="0.2">
      <c r="A342"/>
      <c r="B342"/>
      <c r="C342"/>
      <c r="D342" s="208" t="s">
        <v>455</v>
      </c>
      <c r="E342" s="209">
        <v>4605</v>
      </c>
      <c r="F342" s="209">
        <v>4629</v>
      </c>
      <c r="G342" s="209">
        <v>4652</v>
      </c>
      <c r="H342" s="209">
        <v>4807</v>
      </c>
      <c r="I342" s="209">
        <v>4835</v>
      </c>
      <c r="J342" s="209">
        <v>4851</v>
      </c>
      <c r="K342" s="209">
        <v>4860</v>
      </c>
      <c r="L342" s="209">
        <v>4890</v>
      </c>
      <c r="M342" s="209">
        <v>4913</v>
      </c>
      <c r="N342" s="209">
        <v>4932</v>
      </c>
      <c r="O342" s="209">
        <v>4959</v>
      </c>
      <c r="P342" s="209">
        <v>4980</v>
      </c>
      <c r="Q342" s="209">
        <v>5001</v>
      </c>
      <c r="R342" s="209">
        <v>5012</v>
      </c>
      <c r="S342" s="209">
        <v>5023</v>
      </c>
      <c r="T342" s="209">
        <v>5044</v>
      </c>
      <c r="U342" s="209">
        <v>5062</v>
      </c>
      <c r="V342" s="209">
        <v>5086</v>
      </c>
      <c r="W342" s="209">
        <v>5109</v>
      </c>
      <c r="X342" s="209">
        <v>5121</v>
      </c>
      <c r="Y342" s="209">
        <v>5143</v>
      </c>
      <c r="Z342" s="209">
        <v>5164</v>
      </c>
      <c r="AA342" s="209">
        <v>5176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5" x14ac:dyDescent="0.2">
      <c r="A343"/>
      <c r="B343"/>
      <c r="C343"/>
      <c r="D343" s="210" t="s">
        <v>456</v>
      </c>
      <c r="E343" s="211">
        <v>16488</v>
      </c>
      <c r="F343" s="211">
        <v>16554</v>
      </c>
      <c r="G343" s="211">
        <v>16624</v>
      </c>
      <c r="H343" s="211">
        <v>17401</v>
      </c>
      <c r="I343" s="211">
        <v>17615</v>
      </c>
      <c r="J343" s="211">
        <v>17586</v>
      </c>
      <c r="K343" s="211">
        <v>17652</v>
      </c>
      <c r="L343" s="211">
        <v>17726</v>
      </c>
      <c r="M343" s="211">
        <v>17773</v>
      </c>
      <c r="N343" s="211">
        <v>17820</v>
      </c>
      <c r="O343" s="211">
        <v>17883</v>
      </c>
      <c r="P343" s="211">
        <v>17975</v>
      </c>
      <c r="Q343" s="211">
        <v>18035</v>
      </c>
      <c r="R343" s="211">
        <v>18102</v>
      </c>
      <c r="S343" s="211">
        <v>18179</v>
      </c>
      <c r="T343" s="211">
        <v>18218</v>
      </c>
      <c r="U343" s="211">
        <v>18264</v>
      </c>
      <c r="V343" s="211">
        <v>18351</v>
      </c>
      <c r="W343" s="211">
        <v>18426</v>
      </c>
      <c r="X343" s="211">
        <v>18506</v>
      </c>
      <c r="Y343" s="211">
        <v>18578</v>
      </c>
      <c r="Z343" s="211">
        <v>18632</v>
      </c>
      <c r="AA343" s="211">
        <v>18680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5" x14ac:dyDescent="0.2">
      <c r="A344"/>
      <c r="B344"/>
      <c r="C344" s="2"/>
      <c r="D344" s="212" t="s">
        <v>457</v>
      </c>
      <c r="E344" s="213">
        <f t="shared" ref="E344:W344" si="113">SUM(E342:E343)</f>
        <v>21093</v>
      </c>
      <c r="F344" s="213">
        <f t="shared" si="113"/>
        <v>21183</v>
      </c>
      <c r="G344" s="213">
        <f t="shared" si="113"/>
        <v>21276</v>
      </c>
      <c r="H344" s="213">
        <f t="shared" si="113"/>
        <v>22208</v>
      </c>
      <c r="I344" s="213">
        <f t="shared" si="113"/>
        <v>22450</v>
      </c>
      <c r="J344" s="213">
        <f t="shared" si="113"/>
        <v>22437</v>
      </c>
      <c r="K344" s="213">
        <f t="shared" si="113"/>
        <v>22512</v>
      </c>
      <c r="L344" s="213">
        <f t="shared" si="113"/>
        <v>22616</v>
      </c>
      <c r="M344" s="213">
        <f t="shared" si="113"/>
        <v>22686</v>
      </c>
      <c r="N344" s="213">
        <f t="shared" si="113"/>
        <v>22752</v>
      </c>
      <c r="O344" s="213">
        <f t="shared" si="113"/>
        <v>22842</v>
      </c>
      <c r="P344" s="213">
        <f t="shared" si="113"/>
        <v>22955</v>
      </c>
      <c r="Q344" s="213">
        <f t="shared" si="113"/>
        <v>23036</v>
      </c>
      <c r="R344" s="213">
        <f t="shared" si="113"/>
        <v>23114</v>
      </c>
      <c r="S344" s="213">
        <f t="shared" si="113"/>
        <v>23202</v>
      </c>
      <c r="T344" s="213">
        <f t="shared" si="113"/>
        <v>23262</v>
      </c>
      <c r="U344" s="213">
        <f t="shared" si="113"/>
        <v>23326</v>
      </c>
      <c r="V344" s="213">
        <f t="shared" si="113"/>
        <v>23437</v>
      </c>
      <c r="W344" s="213">
        <f t="shared" si="113"/>
        <v>23535</v>
      </c>
      <c r="X344" s="213">
        <f>X342+X343</f>
        <v>23627</v>
      </c>
      <c r="Y344" s="213">
        <f>Y342+Y343</f>
        <v>23721</v>
      </c>
      <c r="Z344" s="213">
        <f>Z342+Z343</f>
        <v>23796</v>
      </c>
      <c r="AA344" s="213">
        <f>AA342+AA343</f>
        <v>23856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x14ac:dyDescent="0.2">
      <c r="A345"/>
      <c r="B345"/>
      <c r="C345" s="2"/>
      <c r="D345" s="289" t="s">
        <v>458</v>
      </c>
      <c r="E345" s="289"/>
      <c r="F345" s="289"/>
      <c r="G345" s="289"/>
      <c r="H345" s="289"/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89"/>
      <c r="T345" s="289"/>
      <c r="U345" s="289"/>
      <c r="V345" s="289"/>
      <c r="W345" s="289"/>
      <c r="X345" s="289"/>
      <c r="Y345" s="289"/>
      <c r="Z345" s="289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x14ac:dyDescent="0.2">
      <c r="A346"/>
      <c r="B346"/>
      <c r="C346" s="2"/>
      <c r="D346" s="289" t="s">
        <v>459</v>
      </c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89"/>
      <c r="T346" s="289"/>
      <c r="U346" s="289"/>
      <c r="V346" s="289"/>
      <c r="W346" s="289"/>
      <c r="X346" s="289"/>
      <c r="Y346" s="289"/>
      <c r="Z346" s="289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4.65" customHeight="1" x14ac:dyDescent="0.2">
      <c r="B348"/>
      <c r="C348"/>
      <c r="D348" s="332" t="s">
        <v>460</v>
      </c>
      <c r="E348" s="332"/>
      <c r="F348" s="332"/>
      <c r="G348" s="332"/>
      <c r="H348" s="332"/>
      <c r="I348" s="332"/>
      <c r="J348" s="332"/>
      <c r="K348" s="332"/>
      <c r="L348" s="333" t="s">
        <v>461</v>
      </c>
      <c r="M348" s="333"/>
      <c r="N348" s="333"/>
      <c r="O348" s="333"/>
      <c r="P348" s="333"/>
      <c r="Q348" s="333"/>
      <c r="R348" s="333"/>
      <c r="S348" s="333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25.5" customHeight="1" x14ac:dyDescent="0.2">
      <c r="B349"/>
      <c r="C349"/>
      <c r="D349" s="332"/>
      <c r="E349" s="332"/>
      <c r="F349" s="332"/>
      <c r="G349" s="332"/>
      <c r="H349" s="332"/>
      <c r="I349" s="332"/>
      <c r="J349" s="332"/>
      <c r="K349" s="332"/>
      <c r="L349" s="334" t="s">
        <v>462</v>
      </c>
      <c r="M349" s="334"/>
      <c r="N349" s="334"/>
      <c r="O349" s="334"/>
      <c r="P349" s="335" t="s">
        <v>463</v>
      </c>
      <c r="Q349" s="335"/>
      <c r="R349" s="335"/>
      <c r="S349" s="335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14.65" customHeight="1" x14ac:dyDescent="0.2">
      <c r="D350" s="336" t="s">
        <v>408</v>
      </c>
      <c r="E350" s="336"/>
      <c r="F350" s="336"/>
      <c r="G350" s="336"/>
      <c r="H350" s="337" t="s">
        <v>409</v>
      </c>
      <c r="I350" s="337"/>
      <c r="J350" s="337"/>
      <c r="K350" s="337"/>
      <c r="L350" s="338" t="s">
        <v>464</v>
      </c>
      <c r="M350" s="338" t="s">
        <v>465</v>
      </c>
      <c r="N350" s="338" t="s">
        <v>412</v>
      </c>
      <c r="O350" s="338" t="s">
        <v>466</v>
      </c>
      <c r="P350" s="338" t="s">
        <v>464</v>
      </c>
      <c r="Q350" s="338" t="s">
        <v>465</v>
      </c>
      <c r="R350" s="338" t="s">
        <v>412</v>
      </c>
      <c r="S350" s="339" t="s">
        <v>466</v>
      </c>
    </row>
    <row r="351" spans="1:64" x14ac:dyDescent="0.2">
      <c r="D351" s="336"/>
      <c r="E351" s="336"/>
      <c r="F351" s="336"/>
      <c r="G351" s="336"/>
      <c r="H351" s="340" t="s">
        <v>467</v>
      </c>
      <c r="I351" s="340"/>
      <c r="J351" s="340"/>
      <c r="K351" s="340"/>
      <c r="L351" s="338"/>
      <c r="M351" s="338"/>
      <c r="N351" s="338"/>
      <c r="O351" s="338"/>
      <c r="P351" s="338"/>
      <c r="Q351" s="338"/>
      <c r="R351" s="338"/>
      <c r="S351" s="339"/>
    </row>
    <row r="352" spans="1:64" ht="17.100000000000001" customHeight="1" x14ac:dyDescent="0.2">
      <c r="D352" s="341" t="s">
        <v>402</v>
      </c>
      <c r="E352" s="341"/>
      <c r="F352" s="341"/>
      <c r="G352" s="341"/>
      <c r="H352" s="342" t="s">
        <v>456</v>
      </c>
      <c r="I352" s="342"/>
      <c r="J352" s="342"/>
      <c r="K352" s="342"/>
      <c r="L352" s="214">
        <v>10.58</v>
      </c>
      <c r="M352" s="215">
        <v>6.45</v>
      </c>
      <c r="N352" s="215">
        <v>3.62</v>
      </c>
      <c r="O352" s="216">
        <v>3.54</v>
      </c>
      <c r="P352" s="215">
        <v>7.12</v>
      </c>
      <c r="Q352" s="215">
        <v>6.04</v>
      </c>
      <c r="R352" s="215">
        <v>3.45</v>
      </c>
      <c r="S352" s="216">
        <v>1.75</v>
      </c>
    </row>
    <row r="353" spans="4:19" ht="17.100000000000001" customHeight="1" x14ac:dyDescent="0.2">
      <c r="D353" s="341"/>
      <c r="E353" s="341"/>
      <c r="F353" s="341"/>
      <c r="G353" s="341"/>
      <c r="H353" s="343" t="s">
        <v>468</v>
      </c>
      <c r="I353" s="343"/>
      <c r="J353" s="343"/>
      <c r="K353" s="343"/>
      <c r="L353" s="217">
        <v>11.16</v>
      </c>
      <c r="M353" s="218">
        <v>7.95</v>
      </c>
      <c r="N353" s="218">
        <v>20</v>
      </c>
      <c r="O353" s="219">
        <v>0</v>
      </c>
      <c r="P353" s="218">
        <v>12.75</v>
      </c>
      <c r="Q353" s="218">
        <v>8.5399999999999991</v>
      </c>
      <c r="R353" s="218">
        <v>20</v>
      </c>
      <c r="S353" s="219">
        <v>0</v>
      </c>
    </row>
    <row r="354" spans="4:19" ht="17.100000000000001" customHeight="1" x14ac:dyDescent="0.2">
      <c r="D354" s="344" t="s">
        <v>403</v>
      </c>
      <c r="E354" s="344"/>
      <c r="F354" s="344"/>
      <c r="G354" s="344"/>
      <c r="H354" s="345" t="s">
        <v>456</v>
      </c>
      <c r="I354" s="345"/>
      <c r="J354" s="345"/>
      <c r="K354" s="345"/>
      <c r="L354" s="220">
        <v>9.25</v>
      </c>
      <c r="M354" s="221">
        <v>6.08</v>
      </c>
      <c r="N354" s="221">
        <v>5.87</v>
      </c>
      <c r="O354" s="222">
        <v>4.75</v>
      </c>
      <c r="P354" s="221">
        <v>12.16</v>
      </c>
      <c r="Q354" s="221">
        <v>6.08</v>
      </c>
      <c r="R354" s="221">
        <v>5.04</v>
      </c>
      <c r="S354" s="222">
        <v>10.62</v>
      </c>
    </row>
    <row r="355" spans="4:19" ht="17.100000000000001" customHeight="1" x14ac:dyDescent="0.2">
      <c r="D355" s="344"/>
      <c r="E355" s="344"/>
      <c r="F355" s="344"/>
      <c r="G355" s="344"/>
      <c r="H355" s="345" t="s">
        <v>468</v>
      </c>
      <c r="I355" s="345"/>
      <c r="J355" s="345"/>
      <c r="K355" s="345"/>
      <c r="L355" s="220">
        <v>10.45</v>
      </c>
      <c r="M355" s="221">
        <v>8.1999999999999993</v>
      </c>
      <c r="N355" s="221">
        <v>0</v>
      </c>
      <c r="O355" s="222">
        <v>0</v>
      </c>
      <c r="P355" s="221">
        <v>12.95</v>
      </c>
      <c r="Q355" s="221">
        <v>8.1999999999999993</v>
      </c>
      <c r="R355" s="221">
        <v>0</v>
      </c>
      <c r="S355" s="222">
        <v>0</v>
      </c>
    </row>
    <row r="356" spans="4:19" ht="17.100000000000001" customHeight="1" x14ac:dyDescent="0.2">
      <c r="D356" s="346" t="s">
        <v>404</v>
      </c>
      <c r="E356" s="346"/>
      <c r="F356" s="346"/>
      <c r="G356" s="346"/>
      <c r="H356" s="347" t="s">
        <v>456</v>
      </c>
      <c r="I356" s="347"/>
      <c r="J356" s="347"/>
      <c r="K356" s="347"/>
      <c r="L356" s="223">
        <v>9.0399999999999991</v>
      </c>
      <c r="M356" s="224">
        <v>5.62</v>
      </c>
      <c r="N356" s="224">
        <v>2.7</v>
      </c>
      <c r="O356" s="225">
        <v>2.29</v>
      </c>
      <c r="P356" s="224">
        <v>11.37</v>
      </c>
      <c r="Q356" s="224">
        <v>6.62</v>
      </c>
      <c r="R356" s="224">
        <v>7.58</v>
      </c>
      <c r="S356" s="225">
        <v>5.79</v>
      </c>
    </row>
    <row r="357" spans="4:19" ht="17.100000000000001" customHeight="1" x14ac:dyDescent="0.2">
      <c r="D357" s="346"/>
      <c r="E357" s="346"/>
      <c r="F357" s="346"/>
      <c r="G357" s="346"/>
      <c r="H357" s="348" t="s">
        <v>468</v>
      </c>
      <c r="I357" s="348"/>
      <c r="J357" s="348"/>
      <c r="K357" s="348"/>
      <c r="L357" s="226">
        <v>9.8699999999999992</v>
      </c>
      <c r="M357" s="227">
        <v>3.87</v>
      </c>
      <c r="N357" s="227">
        <v>1.79</v>
      </c>
      <c r="O357" s="228">
        <v>0</v>
      </c>
      <c r="P357" s="227">
        <v>12.16</v>
      </c>
      <c r="Q357" s="227">
        <v>8.3699999999999992</v>
      </c>
      <c r="R357" s="227">
        <v>0</v>
      </c>
      <c r="S357" s="228">
        <v>0</v>
      </c>
    </row>
    <row r="358" spans="4:19" ht="17.100000000000001" customHeight="1" x14ac:dyDescent="0.2">
      <c r="D358" s="349" t="s">
        <v>405</v>
      </c>
      <c r="E358" s="349"/>
      <c r="F358" s="349"/>
      <c r="G358" s="349"/>
      <c r="H358" s="350" t="s">
        <v>456</v>
      </c>
      <c r="I358" s="350"/>
      <c r="J358" s="350"/>
      <c r="K358" s="350"/>
      <c r="L358" s="229">
        <v>7.58</v>
      </c>
      <c r="M358" s="230">
        <v>5.04</v>
      </c>
      <c r="N358" s="230">
        <v>3.45</v>
      </c>
      <c r="O358" s="231">
        <v>3.66</v>
      </c>
      <c r="P358" s="230">
        <v>9.6199999999999992</v>
      </c>
      <c r="Q358" s="230">
        <v>6.83</v>
      </c>
      <c r="R358" s="230">
        <v>7.62</v>
      </c>
      <c r="S358" s="231">
        <v>2.66</v>
      </c>
    </row>
    <row r="359" spans="4:19" ht="17.100000000000001" customHeight="1" x14ac:dyDescent="0.2">
      <c r="D359" s="349"/>
      <c r="E359" s="349"/>
      <c r="F359" s="349"/>
      <c r="G359" s="349"/>
      <c r="H359" s="351" t="s">
        <v>468</v>
      </c>
      <c r="I359" s="351"/>
      <c r="J359" s="351"/>
      <c r="K359" s="351"/>
      <c r="L359" s="232">
        <v>9.25</v>
      </c>
      <c r="M359" s="233">
        <v>4.87</v>
      </c>
      <c r="N359" s="233">
        <v>0</v>
      </c>
      <c r="O359" s="234">
        <v>0</v>
      </c>
      <c r="P359" s="233">
        <v>10.29</v>
      </c>
      <c r="Q359" s="233">
        <v>6.45</v>
      </c>
      <c r="R359" s="233">
        <v>0</v>
      </c>
      <c r="S359" s="234">
        <v>0</v>
      </c>
    </row>
    <row r="360" spans="4:19" ht="17.100000000000001" customHeight="1" x14ac:dyDescent="0.2">
      <c r="D360" s="352" t="s">
        <v>414</v>
      </c>
      <c r="E360" s="352"/>
      <c r="F360" s="352"/>
      <c r="G360" s="352"/>
      <c r="H360" s="353" t="s">
        <v>456</v>
      </c>
      <c r="I360" s="353"/>
      <c r="J360" s="353"/>
      <c r="K360" s="353"/>
      <c r="L360" s="235">
        <v>9.16</v>
      </c>
      <c r="M360" s="236">
        <v>5.91</v>
      </c>
      <c r="N360" s="236">
        <v>3.62</v>
      </c>
      <c r="O360" s="237">
        <v>3.16</v>
      </c>
      <c r="P360" s="236">
        <v>11.25</v>
      </c>
      <c r="Q360" s="236">
        <v>6.33</v>
      </c>
      <c r="R360" s="236">
        <v>3.45</v>
      </c>
      <c r="S360" s="237">
        <v>6.7</v>
      </c>
    </row>
    <row r="361" spans="4:19" ht="17.100000000000001" customHeight="1" x14ac:dyDescent="0.2">
      <c r="D361" s="352"/>
      <c r="E361" s="352"/>
      <c r="F361" s="352"/>
      <c r="G361" s="352"/>
      <c r="H361" s="354" t="s">
        <v>468</v>
      </c>
      <c r="I361" s="354"/>
      <c r="J361" s="354"/>
      <c r="K361" s="354"/>
      <c r="L361" s="238">
        <v>10.41</v>
      </c>
      <c r="M361" s="239">
        <v>6.54</v>
      </c>
      <c r="N361" s="239">
        <v>1.79</v>
      </c>
      <c r="O361" s="240">
        <v>0</v>
      </c>
      <c r="P361" s="239">
        <v>12.16</v>
      </c>
      <c r="Q361" s="239">
        <v>8.0399999999999991</v>
      </c>
      <c r="R361" s="239">
        <v>0</v>
      </c>
      <c r="S361" s="240">
        <v>0</v>
      </c>
    </row>
    <row r="362" spans="4:19" x14ac:dyDescent="0.2">
      <c r="D362" s="1" t="s">
        <v>469</v>
      </c>
    </row>
    <row r="363" spans="4:19" x14ac:dyDescent="0.2">
      <c r="D363" s="1" t="s">
        <v>470</v>
      </c>
    </row>
    <row r="364" spans="4:19" ht="25.5" customHeight="1" x14ac:dyDescent="0.2">
      <c r="E364" s="355" t="s">
        <v>471</v>
      </c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</row>
    <row r="365" spans="4:19" ht="26.25" customHeight="1" x14ac:dyDescent="0.2">
      <c r="E365" s="356" t="s">
        <v>472</v>
      </c>
      <c r="F365" s="356"/>
      <c r="G365" s="356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356"/>
    </row>
    <row r="366" spans="4:19" x14ac:dyDescent="0.2">
      <c r="E366" s="357" t="s">
        <v>473</v>
      </c>
      <c r="F366" s="357"/>
      <c r="G366" s="357"/>
      <c r="H366" s="357"/>
      <c r="I366" s="357"/>
      <c r="J366" s="357"/>
      <c r="K366" s="358" t="s">
        <v>443</v>
      </c>
      <c r="L366" s="358"/>
      <c r="M366" s="358"/>
      <c r="N366" s="358"/>
      <c r="O366" s="358"/>
      <c r="P366" s="359" t="s">
        <v>444</v>
      </c>
      <c r="Q366" s="359"/>
      <c r="R366" s="359"/>
      <c r="S366" s="359"/>
    </row>
    <row r="367" spans="4:19" x14ac:dyDescent="0.2">
      <c r="E367" s="360" t="s">
        <v>474</v>
      </c>
      <c r="F367" s="360"/>
      <c r="G367" s="360"/>
      <c r="H367" s="360"/>
      <c r="I367" s="360"/>
      <c r="J367" s="360"/>
      <c r="K367" s="361">
        <v>10498</v>
      </c>
      <c r="L367" s="361"/>
      <c r="M367" s="361"/>
      <c r="N367" s="361"/>
      <c r="O367" s="361"/>
      <c r="P367" s="362">
        <f>K367/K375</f>
        <v>0.59250479738119421</v>
      </c>
      <c r="Q367" s="362"/>
      <c r="R367" s="362"/>
      <c r="S367" s="362">
        <f t="shared" ref="S367:S375" si="114">SUM(P367:R367)</f>
        <v>0.59250479738119421</v>
      </c>
    </row>
    <row r="368" spans="4:19" ht="14.65" customHeight="1" x14ac:dyDescent="0.2">
      <c r="E368" s="360" t="s">
        <v>475</v>
      </c>
      <c r="F368" s="360"/>
      <c r="G368" s="360"/>
      <c r="H368" s="360"/>
      <c r="I368" s="360"/>
      <c r="J368" s="360"/>
      <c r="K368" s="361">
        <v>2186</v>
      </c>
      <c r="L368" s="361"/>
      <c r="M368" s="361"/>
      <c r="N368" s="361"/>
      <c r="O368" s="361"/>
      <c r="P368" s="362">
        <f>K368/K375</f>
        <v>0.12337735636076307</v>
      </c>
      <c r="Q368" s="362"/>
      <c r="R368" s="362"/>
      <c r="S368" s="362">
        <f t="shared" si="114"/>
        <v>0.12337735636076307</v>
      </c>
    </row>
    <row r="369" spans="3:19" ht="14.65" customHeight="1" x14ac:dyDescent="0.2">
      <c r="E369" s="360" t="s">
        <v>476</v>
      </c>
      <c r="F369" s="360"/>
      <c r="G369" s="360"/>
      <c r="H369" s="360"/>
      <c r="I369" s="360"/>
      <c r="J369" s="360"/>
      <c r="K369" s="361">
        <v>1240</v>
      </c>
      <c r="L369" s="361"/>
      <c r="M369" s="361"/>
      <c r="N369" s="361"/>
      <c r="O369" s="361"/>
      <c r="P369" s="362">
        <f>K369/K375</f>
        <v>6.9985325657523426E-2</v>
      </c>
      <c r="Q369" s="362"/>
      <c r="R369" s="362"/>
      <c r="S369" s="362">
        <f t="shared" si="114"/>
        <v>6.9985325657523426E-2</v>
      </c>
    </row>
    <row r="370" spans="3:19" x14ac:dyDescent="0.2">
      <c r="E370" s="360" t="s">
        <v>477</v>
      </c>
      <c r="F370" s="360"/>
      <c r="G370" s="360"/>
      <c r="H370" s="360"/>
      <c r="I370" s="360"/>
      <c r="J370" s="360"/>
      <c r="K370" s="361">
        <v>947</v>
      </c>
      <c r="L370" s="361"/>
      <c r="M370" s="361"/>
      <c r="N370" s="361"/>
      <c r="O370" s="361"/>
      <c r="P370" s="362">
        <f>K370/K375</f>
        <v>5.3448470481995712E-2</v>
      </c>
      <c r="Q370" s="362"/>
      <c r="R370" s="362"/>
      <c r="S370" s="362">
        <f t="shared" si="114"/>
        <v>5.3448470481995712E-2</v>
      </c>
    </row>
    <row r="371" spans="3:19" x14ac:dyDescent="0.2">
      <c r="E371" s="360" t="s">
        <v>478</v>
      </c>
      <c r="F371" s="360"/>
      <c r="G371" s="360"/>
      <c r="H371" s="360"/>
      <c r="I371" s="360"/>
      <c r="J371" s="360"/>
      <c r="K371" s="361">
        <v>794</v>
      </c>
      <c r="L371" s="361"/>
      <c r="M371" s="361"/>
      <c r="N371" s="361"/>
      <c r="O371" s="361"/>
      <c r="P371" s="362">
        <f>K371/K375</f>
        <v>4.4813184332317416E-2</v>
      </c>
      <c r="Q371" s="362"/>
      <c r="R371" s="362"/>
      <c r="S371" s="362">
        <f t="shared" si="114"/>
        <v>4.4813184332317416E-2</v>
      </c>
    </row>
    <row r="372" spans="3:19" x14ac:dyDescent="0.2">
      <c r="E372" s="360" t="s">
        <v>479</v>
      </c>
      <c r="F372" s="360"/>
      <c r="G372" s="360"/>
      <c r="H372" s="360"/>
      <c r="I372" s="360"/>
      <c r="J372" s="360"/>
      <c r="K372" s="361">
        <v>676</v>
      </c>
      <c r="L372" s="361"/>
      <c r="M372" s="361"/>
      <c r="N372" s="361"/>
      <c r="O372" s="361"/>
      <c r="P372" s="362">
        <f>K372/K375</f>
        <v>3.8153290439101477E-2</v>
      </c>
      <c r="Q372" s="362"/>
      <c r="R372" s="362"/>
      <c r="S372" s="362">
        <f t="shared" si="114"/>
        <v>3.8153290439101477E-2</v>
      </c>
    </row>
    <row r="373" spans="3:19" x14ac:dyDescent="0.2">
      <c r="E373" s="360" t="s">
        <v>480</v>
      </c>
      <c r="F373" s="360"/>
      <c r="G373" s="360"/>
      <c r="H373" s="360"/>
      <c r="I373" s="360"/>
      <c r="J373" s="360"/>
      <c r="K373" s="361">
        <f>442+210+121+91+90+91</f>
        <v>1045</v>
      </c>
      <c r="L373" s="361"/>
      <c r="M373" s="361"/>
      <c r="N373" s="361"/>
      <c r="O373" s="361"/>
      <c r="P373" s="362">
        <f>K373/K375</f>
        <v>5.8979568800090303E-2</v>
      </c>
      <c r="Q373" s="362"/>
      <c r="R373" s="362"/>
      <c r="S373" s="362">
        <f t="shared" si="114"/>
        <v>5.8979568800090303E-2</v>
      </c>
    </row>
    <row r="374" spans="3:19" x14ac:dyDescent="0.2">
      <c r="E374" s="360" t="s">
        <v>481</v>
      </c>
      <c r="F374" s="360"/>
      <c r="G374" s="360"/>
      <c r="H374" s="360"/>
      <c r="I374" s="360"/>
      <c r="J374" s="360"/>
      <c r="K374" s="361">
        <f>17718-17386</f>
        <v>332</v>
      </c>
      <c r="L374" s="361"/>
      <c r="M374" s="361"/>
      <c r="N374" s="361"/>
      <c r="O374" s="361"/>
      <c r="P374" s="362">
        <f>K374/K375</f>
        <v>1.8738006547014335E-2</v>
      </c>
      <c r="Q374" s="362"/>
      <c r="R374" s="362"/>
      <c r="S374" s="362">
        <f t="shared" si="114"/>
        <v>1.8738006547014335E-2</v>
      </c>
    </row>
    <row r="375" spans="3:19" x14ac:dyDescent="0.2">
      <c r="E375" s="363" t="s">
        <v>406</v>
      </c>
      <c r="F375" s="363"/>
      <c r="G375" s="363"/>
      <c r="H375" s="363"/>
      <c r="I375" s="363"/>
      <c r="J375" s="363"/>
      <c r="K375" s="364">
        <f>K367+K368+K369+K370+K371+K372+K373+K374</f>
        <v>17718</v>
      </c>
      <c r="L375" s="364"/>
      <c r="M375" s="364"/>
      <c r="N375" s="364"/>
      <c r="O375" s="364">
        <f>SUM(K375:N375)</f>
        <v>17718</v>
      </c>
      <c r="P375" s="365">
        <f>SUM(P367:P374)</f>
        <v>0.99999999999999989</v>
      </c>
      <c r="Q375" s="365"/>
      <c r="R375" s="365"/>
      <c r="S375" s="365">
        <f t="shared" si="114"/>
        <v>0.99999999999999989</v>
      </c>
    </row>
    <row r="376" spans="3:19" x14ac:dyDescent="0.2">
      <c r="E376" s="241" t="s">
        <v>482</v>
      </c>
      <c r="F376" s="241"/>
      <c r="G376" s="241"/>
      <c r="H376" s="242"/>
      <c r="I376" s="243"/>
      <c r="J376" s="243"/>
      <c r="K376" s="243"/>
      <c r="L376" s="243"/>
      <c r="M376" s="243"/>
      <c r="N376" s="243"/>
    </row>
    <row r="377" spans="3:19" x14ac:dyDescent="0.2">
      <c r="E377" s="241" t="s">
        <v>483</v>
      </c>
      <c r="F377" s="241"/>
      <c r="G377" s="241"/>
      <c r="H377" s="242"/>
      <c r="I377" s="243"/>
      <c r="J377" s="243"/>
      <c r="K377" s="243"/>
      <c r="L377" s="243"/>
      <c r="M377" s="243"/>
      <c r="N377" s="243"/>
    </row>
    <row r="378" spans="3:19" x14ac:dyDescent="0.2">
      <c r="C378"/>
      <c r="E378" s="244" t="s">
        <v>484</v>
      </c>
    </row>
  </sheetData>
  <sheetProtection selectLockedCells="1" selectUnlockedCells="1"/>
  <mergeCells count="275"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70:J370"/>
    <mergeCell ref="K370:O370"/>
    <mergeCell ref="P370:S370"/>
    <mergeCell ref="E371:J371"/>
    <mergeCell ref="K371:O371"/>
    <mergeCell ref="P371:S371"/>
    <mergeCell ref="E368:J368"/>
    <mergeCell ref="K368:O368"/>
    <mergeCell ref="P368:S368"/>
    <mergeCell ref="E369:J369"/>
    <mergeCell ref="K369:O369"/>
    <mergeCell ref="P369:S369"/>
    <mergeCell ref="E364:S364"/>
    <mergeCell ref="E365:S365"/>
    <mergeCell ref="E366:J366"/>
    <mergeCell ref="K366:O366"/>
    <mergeCell ref="P366:S366"/>
    <mergeCell ref="E367:J367"/>
    <mergeCell ref="K367:O367"/>
    <mergeCell ref="P367:S367"/>
    <mergeCell ref="D358:G359"/>
    <mergeCell ref="H358:K358"/>
    <mergeCell ref="H359:K359"/>
    <mergeCell ref="D360:G361"/>
    <mergeCell ref="H360:K360"/>
    <mergeCell ref="H361:K361"/>
    <mergeCell ref="D354:G355"/>
    <mergeCell ref="H354:K354"/>
    <mergeCell ref="H355:K355"/>
    <mergeCell ref="D356:G357"/>
    <mergeCell ref="H356:K356"/>
    <mergeCell ref="H357:K357"/>
    <mergeCell ref="P350:P351"/>
    <mergeCell ref="Q350:Q351"/>
    <mergeCell ref="R350:R351"/>
    <mergeCell ref="S350:S351"/>
    <mergeCell ref="H351:K351"/>
    <mergeCell ref="D352:G353"/>
    <mergeCell ref="H352:K352"/>
    <mergeCell ref="H353:K353"/>
    <mergeCell ref="D348:K349"/>
    <mergeCell ref="L348:S348"/>
    <mergeCell ref="L349:O349"/>
    <mergeCell ref="P349:S349"/>
    <mergeCell ref="D350:G351"/>
    <mergeCell ref="H350:K350"/>
    <mergeCell ref="L350:L351"/>
    <mergeCell ref="M350:M351"/>
    <mergeCell ref="N350:N351"/>
    <mergeCell ref="O350:O351"/>
    <mergeCell ref="T337:U337"/>
    <mergeCell ref="V337:W337"/>
    <mergeCell ref="C338:P338"/>
    <mergeCell ref="D340:AA340"/>
    <mergeCell ref="D345:Z345"/>
    <mergeCell ref="D346:Z346"/>
    <mergeCell ref="R336:S336"/>
    <mergeCell ref="T336:U336"/>
    <mergeCell ref="V336:W336"/>
    <mergeCell ref="C337:G337"/>
    <mergeCell ref="H337:I337"/>
    <mergeCell ref="J337:K337"/>
    <mergeCell ref="L337:M337"/>
    <mergeCell ref="N337:O337"/>
    <mergeCell ref="P337:Q337"/>
    <mergeCell ref="R337:S337"/>
    <mergeCell ref="D336:G336"/>
    <mergeCell ref="H336:I336"/>
    <mergeCell ref="J336:K336"/>
    <mergeCell ref="L336:M336"/>
    <mergeCell ref="N336:O336"/>
    <mergeCell ref="P336:Q336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V335:W335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T334:U334"/>
    <mergeCell ref="R332:S332"/>
    <mergeCell ref="T332:U332"/>
    <mergeCell ref="V332:W332"/>
    <mergeCell ref="E333:G333"/>
    <mergeCell ref="H333:I333"/>
    <mergeCell ref="J333:K333"/>
    <mergeCell ref="L333:M333"/>
    <mergeCell ref="N333:O333"/>
    <mergeCell ref="P333:Q333"/>
    <mergeCell ref="R333:S333"/>
    <mergeCell ref="E332:G332"/>
    <mergeCell ref="H332:I332"/>
    <mergeCell ref="J332:K332"/>
    <mergeCell ref="L332:M332"/>
    <mergeCell ref="N332:O332"/>
    <mergeCell ref="P332:Q332"/>
    <mergeCell ref="L331:M331"/>
    <mergeCell ref="N331:O331"/>
    <mergeCell ref="P331:Q331"/>
    <mergeCell ref="R331:S331"/>
    <mergeCell ref="T331:U331"/>
    <mergeCell ref="V331:W331"/>
    <mergeCell ref="N330:O330"/>
    <mergeCell ref="P330:Q330"/>
    <mergeCell ref="R330:S330"/>
    <mergeCell ref="T330:U330"/>
    <mergeCell ref="V330:W330"/>
    <mergeCell ref="C331:C336"/>
    <mergeCell ref="D331:D335"/>
    <mergeCell ref="E331:G331"/>
    <mergeCell ref="H331:I331"/>
    <mergeCell ref="J331:K331"/>
    <mergeCell ref="D322:M322"/>
    <mergeCell ref="D323:AA323"/>
    <mergeCell ref="C329:G330"/>
    <mergeCell ref="H329:K329"/>
    <mergeCell ref="L329:O329"/>
    <mergeCell ref="P329:S329"/>
    <mergeCell ref="T329:W329"/>
    <mergeCell ref="H330:I330"/>
    <mergeCell ref="J330:K330"/>
    <mergeCell ref="L330:M330"/>
    <mergeCell ref="A314:K314"/>
    <mergeCell ref="D315:M315"/>
    <mergeCell ref="D316:D317"/>
    <mergeCell ref="E316:G316"/>
    <mergeCell ref="H316:J316"/>
    <mergeCell ref="K316:M316"/>
    <mergeCell ref="H307:I307"/>
    <mergeCell ref="H308:I308"/>
    <mergeCell ref="H309:I309"/>
    <mergeCell ref="H310:I310"/>
    <mergeCell ref="H311:I311"/>
    <mergeCell ref="A313:N313"/>
    <mergeCell ref="M300:N300"/>
    <mergeCell ref="H301:I301"/>
    <mergeCell ref="H302:I302"/>
    <mergeCell ref="H303:I303"/>
    <mergeCell ref="H304:I304"/>
    <mergeCell ref="H306:I306"/>
    <mergeCell ref="C283:C286"/>
    <mergeCell ref="C287:C290"/>
    <mergeCell ref="C291:C294"/>
    <mergeCell ref="C295:D295"/>
    <mergeCell ref="H299:I299"/>
    <mergeCell ref="H300:I300"/>
    <mergeCell ref="A266:D266"/>
    <mergeCell ref="A267:D267"/>
    <mergeCell ref="A268:D268"/>
    <mergeCell ref="C270:AA273"/>
    <mergeCell ref="C275:C278"/>
    <mergeCell ref="C279:C282"/>
    <mergeCell ref="A260:D263"/>
    <mergeCell ref="E260:L261"/>
    <mergeCell ref="E262:H262"/>
    <mergeCell ref="I262:L262"/>
    <mergeCell ref="A264:D264"/>
    <mergeCell ref="A265:D265"/>
    <mergeCell ref="A253:D253"/>
    <mergeCell ref="A254:D254"/>
    <mergeCell ref="A255:D255"/>
    <mergeCell ref="A256:D256"/>
    <mergeCell ref="A257:N257"/>
    <mergeCell ref="A259:L259"/>
    <mergeCell ref="W249:X250"/>
    <mergeCell ref="E250:H250"/>
    <mergeCell ref="I250:L250"/>
    <mergeCell ref="M250:P250"/>
    <mergeCell ref="Q250:T250"/>
    <mergeCell ref="A252:D252"/>
    <mergeCell ref="A243:D243"/>
    <mergeCell ref="A244:D244"/>
    <mergeCell ref="A245:N245"/>
    <mergeCell ref="A247:X247"/>
    <mergeCell ref="A248:D251"/>
    <mergeCell ref="E248:T248"/>
    <mergeCell ref="U248:X248"/>
    <mergeCell ref="E249:L249"/>
    <mergeCell ref="M249:T249"/>
    <mergeCell ref="U249:V250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9"/>
  <sheetViews>
    <sheetView topLeftCell="A157" workbookViewId="0">
      <selection sqref="A1:X1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44131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503</v>
      </c>
      <c r="D13" s="27" t="s">
        <v>504</v>
      </c>
      <c r="E13" s="28"/>
      <c r="F13" s="29"/>
      <c r="G13" s="30"/>
      <c r="H13" s="31"/>
      <c r="I13" s="30"/>
      <c r="J13" s="29"/>
      <c r="K13" s="30"/>
      <c r="L13" s="32"/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7"/>
      <c r="C14" s="26" t="s">
        <v>28</v>
      </c>
      <c r="D14" s="27" t="s">
        <v>29</v>
      </c>
      <c r="E14" s="28">
        <v>20</v>
      </c>
      <c r="F14" s="29">
        <v>19</v>
      </c>
      <c r="G14" s="30">
        <f t="shared" ref="G14:G15" si="0">E14-F14</f>
        <v>1</v>
      </c>
      <c r="H14" s="31">
        <f t="shared" ref="H14:H15" si="1">F14/E14</f>
        <v>0.95</v>
      </c>
      <c r="I14" s="30">
        <v>10</v>
      </c>
      <c r="J14" s="29">
        <v>0</v>
      </c>
      <c r="K14" s="30">
        <f t="shared" ref="K14:K15" si="2">I14-J14</f>
        <v>10</v>
      </c>
      <c r="L14" s="32">
        <f t="shared" ref="L14:L15" si="3">J14/I14</f>
        <v>0</v>
      </c>
      <c r="M14" s="33"/>
      <c r="N14" s="34"/>
      <c r="O14" s="35"/>
      <c r="P14" s="33"/>
      <c r="Q14" s="33"/>
      <c r="R14" s="34"/>
      <c r="S14" s="33"/>
      <c r="T14" s="36"/>
      <c r="U14" s="37"/>
      <c r="V14" s="37">
        <v>1</v>
      </c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 t="s">
        <v>30</v>
      </c>
      <c r="C15" s="258" t="s">
        <v>31</v>
      </c>
      <c r="D15" s="27" t="s">
        <v>32</v>
      </c>
      <c r="E15" s="39">
        <v>8</v>
      </c>
      <c r="F15" s="29">
        <v>5</v>
      </c>
      <c r="G15" s="30">
        <f t="shared" si="0"/>
        <v>3</v>
      </c>
      <c r="H15" s="31">
        <f t="shared" si="1"/>
        <v>0.625</v>
      </c>
      <c r="I15" s="30">
        <v>10</v>
      </c>
      <c r="J15" s="29">
        <v>9</v>
      </c>
      <c r="K15" s="30">
        <f t="shared" si="2"/>
        <v>1</v>
      </c>
      <c r="L15" s="32">
        <f t="shared" si="3"/>
        <v>0.9</v>
      </c>
      <c r="M15" s="40"/>
      <c r="N15" s="37"/>
      <c r="O15" s="35"/>
      <c r="P15" s="31"/>
      <c r="Q15" s="40"/>
      <c r="R15" s="29"/>
      <c r="S15" s="30"/>
      <c r="T15" s="32"/>
      <c r="U15" s="37"/>
      <c r="V15" s="37">
        <v>1</v>
      </c>
      <c r="W15" s="37"/>
      <c r="X15" s="38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</row>
    <row r="16" spans="1:256" x14ac:dyDescent="0.2">
      <c r="A16" s="256"/>
      <c r="B16" s="258"/>
      <c r="C16" s="258"/>
      <c r="D16" s="27" t="s">
        <v>33</v>
      </c>
      <c r="E16" s="39"/>
      <c r="F16" s="29"/>
      <c r="G16" s="30"/>
      <c r="H16" s="31"/>
      <c r="I16" s="30"/>
      <c r="J16" s="29"/>
      <c r="K16" s="30"/>
      <c r="L16" s="32"/>
      <c r="M16" s="40"/>
      <c r="N16" s="37"/>
      <c r="O16" s="35"/>
      <c r="P16" s="31"/>
      <c r="Q16" s="40"/>
      <c r="R16" s="29"/>
      <c r="S16" s="30"/>
      <c r="T16" s="32"/>
      <c r="U16" s="37"/>
      <c r="V16" s="37">
        <v>1</v>
      </c>
      <c r="W16" s="37"/>
      <c r="X16" s="38"/>
    </row>
    <row r="17" spans="1:24" x14ac:dyDescent="0.2">
      <c r="A17" s="256"/>
      <c r="B17" s="258"/>
      <c r="C17" s="258"/>
      <c r="D17" s="27" t="s">
        <v>34</v>
      </c>
      <c r="E17" s="39">
        <v>5</v>
      </c>
      <c r="F17" s="29">
        <v>3</v>
      </c>
      <c r="G17" s="30">
        <f t="shared" ref="G17:G18" si="4">E17-F17</f>
        <v>2</v>
      </c>
      <c r="H17" s="31">
        <f t="shared" ref="H17:H18" si="5">F17/E17</f>
        <v>0.6</v>
      </c>
      <c r="I17" s="30">
        <v>5</v>
      </c>
      <c r="J17" s="29">
        <v>5</v>
      </c>
      <c r="K17" s="30">
        <f t="shared" ref="K17:K18" si="6">I17-J17</f>
        <v>0</v>
      </c>
      <c r="L17" s="32">
        <f t="shared" ref="L17:L18" si="7">J17/I17</f>
        <v>1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35</v>
      </c>
      <c r="E18" s="39">
        <v>60</v>
      </c>
      <c r="F18" s="29">
        <v>45</v>
      </c>
      <c r="G18" s="30">
        <f t="shared" si="4"/>
        <v>15</v>
      </c>
      <c r="H18" s="31">
        <f t="shared" si="5"/>
        <v>0.75</v>
      </c>
      <c r="I18" s="30">
        <v>70</v>
      </c>
      <c r="J18" s="29">
        <v>44</v>
      </c>
      <c r="K18" s="30">
        <f t="shared" si="6"/>
        <v>26</v>
      </c>
      <c r="L18" s="32">
        <f t="shared" si="7"/>
        <v>0.62857142857142856</v>
      </c>
      <c r="M18" s="40"/>
      <c r="N18" s="37"/>
      <c r="O18" s="35"/>
      <c r="P18" s="31"/>
      <c r="Q18" s="40"/>
      <c r="R18" s="29"/>
      <c r="S18" s="30"/>
      <c r="T18" s="32"/>
      <c r="U18" s="37"/>
      <c r="V18" s="37"/>
      <c r="W18" s="37"/>
      <c r="X18" s="38"/>
    </row>
    <row r="19" spans="1:24" x14ac:dyDescent="0.2">
      <c r="A19" s="256"/>
      <c r="B19" s="258"/>
      <c r="C19" s="258"/>
      <c r="D19" s="27" t="s">
        <v>36</v>
      </c>
      <c r="E19" s="39"/>
      <c r="F19" s="29"/>
      <c r="G19" s="30"/>
      <c r="H19" s="31"/>
      <c r="I19" s="30"/>
      <c r="J19" s="29"/>
      <c r="K19" s="30"/>
      <c r="L19" s="32"/>
      <c r="M19" s="40"/>
      <c r="N19" s="37"/>
      <c r="O19" s="35"/>
      <c r="P19" s="31"/>
      <c r="Q19" s="40"/>
      <c r="R19" s="29"/>
      <c r="S19" s="30"/>
      <c r="T19" s="32"/>
      <c r="U19" s="37"/>
      <c r="V19" s="37">
        <v>2</v>
      </c>
      <c r="W19" s="37"/>
      <c r="X19" s="38"/>
    </row>
    <row r="20" spans="1:24" x14ac:dyDescent="0.2">
      <c r="A20" s="256"/>
      <c r="B20" s="258"/>
      <c r="C20" s="258"/>
      <c r="D20" s="27" t="s">
        <v>37</v>
      </c>
      <c r="E20" s="39">
        <v>51</v>
      </c>
      <c r="F20" s="29">
        <v>45</v>
      </c>
      <c r="G20" s="30">
        <f>E20-F20</f>
        <v>6</v>
      </c>
      <c r="H20" s="31">
        <f>F20/E20</f>
        <v>0.88235294117647056</v>
      </c>
      <c r="I20" s="30">
        <v>73</v>
      </c>
      <c r="J20" s="29">
        <v>72</v>
      </c>
      <c r="K20" s="30">
        <f>I20-J20</f>
        <v>1</v>
      </c>
      <c r="L20" s="32">
        <f>J20/I20</f>
        <v>0.98630136986301364</v>
      </c>
      <c r="M20" s="40">
        <v>5</v>
      </c>
      <c r="N20" s="37">
        <v>2</v>
      </c>
      <c r="O20" s="35">
        <f t="shared" ref="O20:O21" si="8">M20-N20</f>
        <v>3</v>
      </c>
      <c r="P20" s="31">
        <f t="shared" ref="P20:P21" si="9">N20/M20</f>
        <v>0.4</v>
      </c>
      <c r="Q20" s="40"/>
      <c r="R20" s="29"/>
      <c r="S20" s="30"/>
      <c r="T20" s="32"/>
      <c r="U20" s="37"/>
      <c r="V20" s="37"/>
      <c r="W20" s="37"/>
      <c r="X20" s="38">
        <v>4</v>
      </c>
    </row>
    <row r="21" spans="1:24" x14ac:dyDescent="0.2">
      <c r="A21" s="256"/>
      <c r="B21" s="258"/>
      <c r="C21" s="258"/>
      <c r="D21" s="27" t="s">
        <v>38</v>
      </c>
      <c r="E21" s="39"/>
      <c r="F21" s="29"/>
      <c r="G21" s="30"/>
      <c r="H21" s="31"/>
      <c r="I21" s="30"/>
      <c r="J21" s="29"/>
      <c r="K21" s="30"/>
      <c r="L21" s="32"/>
      <c r="M21" s="40">
        <v>5</v>
      </c>
      <c r="N21" s="37">
        <v>5</v>
      </c>
      <c r="O21" s="35">
        <f t="shared" si="8"/>
        <v>0</v>
      </c>
      <c r="P21" s="31">
        <f t="shared" si="9"/>
        <v>1</v>
      </c>
      <c r="Q21" s="40">
        <v>10</v>
      </c>
      <c r="R21" s="29">
        <v>2</v>
      </c>
      <c r="S21" s="30">
        <f>Q21-R21</f>
        <v>8</v>
      </c>
      <c r="T21" s="32">
        <f>R21/Q21</f>
        <v>0.2</v>
      </c>
      <c r="U21" s="37"/>
      <c r="V21" s="37"/>
      <c r="W21" s="37">
        <v>1</v>
      </c>
      <c r="X21" s="38"/>
    </row>
    <row r="22" spans="1:24" x14ac:dyDescent="0.2">
      <c r="A22" s="256"/>
      <c r="B22" s="258"/>
      <c r="C22" s="258"/>
      <c r="D22" s="27" t="s">
        <v>39</v>
      </c>
      <c r="E22" s="39"/>
      <c r="F22" s="29"/>
      <c r="G22" s="30"/>
      <c r="H22" s="31"/>
      <c r="I22" s="30"/>
      <c r="J22" s="29"/>
      <c r="K22" s="30"/>
      <c r="L22" s="32"/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40</v>
      </c>
      <c r="E23" s="39">
        <v>5</v>
      </c>
      <c r="F23" s="29">
        <v>4</v>
      </c>
      <c r="G23" s="30">
        <f>E23-F23</f>
        <v>1</v>
      </c>
      <c r="H23" s="31">
        <f>F23/E23</f>
        <v>0.8</v>
      </c>
      <c r="I23" s="30">
        <v>8</v>
      </c>
      <c r="J23" s="29">
        <v>0</v>
      </c>
      <c r="K23" s="30">
        <f>I23-J23</f>
        <v>8</v>
      </c>
      <c r="L23" s="32">
        <f>J23/I23</f>
        <v>0</v>
      </c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41</v>
      </c>
      <c r="E24" s="39"/>
      <c r="F24" s="29"/>
      <c r="G24" s="30"/>
      <c r="H24" s="31"/>
      <c r="I24" s="30"/>
      <c r="J24" s="29"/>
      <c r="K24" s="30"/>
      <c r="L24" s="32"/>
      <c r="M24" s="40"/>
      <c r="N24" s="37"/>
      <c r="O24" s="35"/>
      <c r="P24" s="31"/>
      <c r="Q24" s="40"/>
      <c r="R24" s="29"/>
      <c r="S24" s="30"/>
      <c r="T24" s="32"/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42</v>
      </c>
      <c r="E25" s="39">
        <v>33</v>
      </c>
      <c r="F25" s="29">
        <v>33</v>
      </c>
      <c r="G25" s="30">
        <f t="shared" ref="G25:G26" si="10">E25-F25</f>
        <v>0</v>
      </c>
      <c r="H25" s="31">
        <f t="shared" ref="H25:H26" si="11">F25/E25</f>
        <v>1</v>
      </c>
      <c r="I25" s="30">
        <v>48</v>
      </c>
      <c r="J25" s="29">
        <v>24</v>
      </c>
      <c r="K25" s="30">
        <f t="shared" ref="K25:K26" si="12">I25-J25</f>
        <v>24</v>
      </c>
      <c r="L25" s="32">
        <f t="shared" ref="L25:L26" si="13">J25/I25</f>
        <v>0.5</v>
      </c>
      <c r="M25" s="40">
        <v>6</v>
      </c>
      <c r="N25" s="37">
        <v>0</v>
      </c>
      <c r="O25" s="35">
        <f>M25-N25</f>
        <v>6</v>
      </c>
      <c r="P25" s="31">
        <f>N25/M25</f>
        <v>0</v>
      </c>
      <c r="Q25" s="40">
        <v>10</v>
      </c>
      <c r="R25" s="29">
        <v>1</v>
      </c>
      <c r="S25" s="30">
        <f>Q25-R25</f>
        <v>9</v>
      </c>
      <c r="T25" s="32">
        <f>R25/Q25</f>
        <v>0.1</v>
      </c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43</v>
      </c>
      <c r="E26" s="39">
        <v>52</v>
      </c>
      <c r="F26" s="29">
        <v>43</v>
      </c>
      <c r="G26" s="30">
        <f t="shared" si="10"/>
        <v>9</v>
      </c>
      <c r="H26" s="31">
        <f t="shared" si="11"/>
        <v>0.82692307692307687</v>
      </c>
      <c r="I26" s="41">
        <v>90</v>
      </c>
      <c r="J26" s="42">
        <v>60</v>
      </c>
      <c r="K26" s="30">
        <f t="shared" si="12"/>
        <v>30</v>
      </c>
      <c r="L26" s="32">
        <f t="shared" si="13"/>
        <v>0.66666666666666663</v>
      </c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/>
      <c r="D27" s="27" t="s">
        <v>44</v>
      </c>
      <c r="E27" s="39"/>
      <c r="F27" s="29"/>
      <c r="G27" s="30"/>
      <c r="H27" s="31"/>
      <c r="I27" s="43"/>
      <c r="J27" s="42"/>
      <c r="K27" s="30"/>
      <c r="L27" s="32"/>
      <c r="M27" s="40"/>
      <c r="N27" s="29"/>
      <c r="O27" s="35"/>
      <c r="P27" s="31"/>
      <c r="Q27" s="3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 t="s">
        <v>31</v>
      </c>
      <c r="D28" s="27" t="s">
        <v>45</v>
      </c>
      <c r="E28" s="39">
        <v>17</v>
      </c>
      <c r="F28" s="29">
        <v>17</v>
      </c>
      <c r="G28" s="30">
        <f>E28-F28</f>
        <v>0</v>
      </c>
      <c r="H28" s="31">
        <f>F28/E28</f>
        <v>1</v>
      </c>
      <c r="I28" s="30">
        <v>8</v>
      </c>
      <c r="J28" s="29">
        <v>6</v>
      </c>
      <c r="K28" s="30">
        <f>I28-J28</f>
        <v>2</v>
      </c>
      <c r="L28" s="32">
        <f>J28/I28</f>
        <v>0.75</v>
      </c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/>
      <c r="D29" s="27" t="s">
        <v>46</v>
      </c>
      <c r="E29" s="39"/>
      <c r="F29" s="29"/>
      <c r="G29" s="30"/>
      <c r="H29" s="31"/>
      <c r="I29" s="30"/>
      <c r="J29" s="42"/>
      <c r="K29" s="30"/>
      <c r="L29" s="32"/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58" t="s">
        <v>31</v>
      </c>
      <c r="D30" s="27" t="s">
        <v>47</v>
      </c>
      <c r="E30" s="39">
        <v>38</v>
      </c>
      <c r="F30" s="29">
        <v>27</v>
      </c>
      <c r="G30" s="30">
        <f t="shared" ref="G30:G31" si="14">E30-F30</f>
        <v>11</v>
      </c>
      <c r="H30" s="31">
        <f t="shared" ref="H30:H31" si="15">F30/E30</f>
        <v>0.71052631578947367</v>
      </c>
      <c r="I30" s="30">
        <v>15</v>
      </c>
      <c r="J30" s="29">
        <v>6</v>
      </c>
      <c r="K30" s="30">
        <f>I30-J30</f>
        <v>9</v>
      </c>
      <c r="L30" s="32">
        <f>J30/I30</f>
        <v>0.4</v>
      </c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48</v>
      </c>
      <c r="D31" s="27" t="s">
        <v>49</v>
      </c>
      <c r="E31" s="39">
        <v>10</v>
      </c>
      <c r="F31" s="29">
        <v>8</v>
      </c>
      <c r="G31" s="30">
        <f t="shared" si="14"/>
        <v>2</v>
      </c>
      <c r="H31" s="31">
        <f t="shared" si="15"/>
        <v>0.8</v>
      </c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6" t="s">
        <v>50</v>
      </c>
      <c r="D32" s="27" t="s">
        <v>51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/>
      <c r="V32" s="37"/>
      <c r="W32" s="37"/>
      <c r="X32" s="38"/>
    </row>
    <row r="33" spans="1:24" x14ac:dyDescent="0.2">
      <c r="A33" s="256"/>
      <c r="B33" s="258"/>
      <c r="C33" s="258" t="s">
        <v>52</v>
      </c>
      <c r="D33" s="27" t="s">
        <v>53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>
        <v>4</v>
      </c>
      <c r="V33" s="37"/>
      <c r="W33" s="37"/>
      <c r="X33" s="38"/>
    </row>
    <row r="34" spans="1:24" x14ac:dyDescent="0.2">
      <c r="A34" s="256"/>
      <c r="B34" s="258"/>
      <c r="C34" s="258"/>
      <c r="D34" s="27" t="s">
        <v>54</v>
      </c>
      <c r="E34" s="39"/>
      <c r="F34" s="29"/>
      <c r="G34" s="30"/>
      <c r="H34" s="31"/>
      <c r="I34" s="30"/>
      <c r="J34" s="29"/>
      <c r="K34" s="30"/>
      <c r="L34" s="32"/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>
        <v>2</v>
      </c>
      <c r="X34" s="38"/>
    </row>
    <row r="35" spans="1:24" x14ac:dyDescent="0.2">
      <c r="A35" s="256"/>
      <c r="B35" s="258"/>
      <c r="C35" s="258"/>
      <c r="D35" s="27" t="s">
        <v>55</v>
      </c>
      <c r="E35" s="39">
        <v>8</v>
      </c>
      <c r="F35" s="29">
        <v>4</v>
      </c>
      <c r="G35" s="30">
        <f t="shared" ref="G35:G36" si="16">E35-F35</f>
        <v>4</v>
      </c>
      <c r="H35" s="31">
        <f t="shared" ref="H35:H36" si="17">F35/E35</f>
        <v>0.5</v>
      </c>
      <c r="I35" s="30">
        <v>10</v>
      </c>
      <c r="J35" s="29">
        <v>6</v>
      </c>
      <c r="K35" s="30">
        <f t="shared" ref="K35:K36" si="18">I35-J35</f>
        <v>4</v>
      </c>
      <c r="L35" s="32">
        <f t="shared" ref="L35:L36" si="19">J35/I35</f>
        <v>0.6</v>
      </c>
      <c r="M35" s="40"/>
      <c r="N35" s="37"/>
      <c r="O35" s="35"/>
      <c r="P35" s="31"/>
      <c r="Q35" s="40"/>
      <c r="R35" s="29"/>
      <c r="S35" s="30"/>
      <c r="T35" s="32"/>
      <c r="U35" s="37">
        <v>3</v>
      </c>
      <c r="V35" s="37">
        <v>3</v>
      </c>
      <c r="W35" s="37"/>
      <c r="X35" s="38"/>
    </row>
    <row r="36" spans="1:24" x14ac:dyDescent="0.2">
      <c r="A36" s="256"/>
      <c r="B36" s="258"/>
      <c r="C36" s="258" t="s">
        <v>52</v>
      </c>
      <c r="D36" s="27" t="s">
        <v>56</v>
      </c>
      <c r="E36" s="39">
        <v>125</v>
      </c>
      <c r="F36" s="29">
        <v>116</v>
      </c>
      <c r="G36" s="30">
        <f t="shared" si="16"/>
        <v>9</v>
      </c>
      <c r="H36" s="31">
        <f t="shared" si="17"/>
        <v>0.92800000000000005</v>
      </c>
      <c r="I36" s="30">
        <v>212</v>
      </c>
      <c r="J36" s="29">
        <v>48</v>
      </c>
      <c r="K36" s="30">
        <f t="shared" si="18"/>
        <v>164</v>
      </c>
      <c r="L36" s="32">
        <f t="shared" si="19"/>
        <v>0.22641509433962265</v>
      </c>
      <c r="M36" s="40"/>
      <c r="N36" s="37"/>
      <c r="O36" s="35"/>
      <c r="P36" s="31"/>
      <c r="Q36" s="40"/>
      <c r="R36" s="29"/>
      <c r="S36" s="30"/>
      <c r="T36" s="32"/>
      <c r="U36" s="37">
        <v>4</v>
      </c>
      <c r="V36" s="37">
        <v>6</v>
      </c>
      <c r="W36" s="37"/>
      <c r="X36" s="38"/>
    </row>
    <row r="37" spans="1:24" x14ac:dyDescent="0.2">
      <c r="A37" s="256"/>
      <c r="B37" s="258"/>
      <c r="C37" s="26" t="s">
        <v>57</v>
      </c>
      <c r="D37" s="27" t="s">
        <v>58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59</v>
      </c>
      <c r="D38" s="27" t="s">
        <v>60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61</v>
      </c>
      <c r="D39" s="27" t="s">
        <v>49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62</v>
      </c>
      <c r="D40" s="27" t="s">
        <v>63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/>
      <c r="W40" s="37"/>
      <c r="X40" s="38"/>
    </row>
    <row r="41" spans="1:24" x14ac:dyDescent="0.2">
      <c r="A41" s="256"/>
      <c r="B41" s="258"/>
      <c r="C41" s="26" t="s">
        <v>64</v>
      </c>
      <c r="D41" s="27" t="s">
        <v>65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>
        <v>2</v>
      </c>
      <c r="W41" s="37"/>
      <c r="X41" s="38"/>
    </row>
    <row r="42" spans="1:24" x14ac:dyDescent="0.2">
      <c r="A42" s="256"/>
      <c r="B42" s="258"/>
      <c r="C42" s="26" t="s">
        <v>66</v>
      </c>
      <c r="D42" s="27" t="s">
        <v>67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/>
      <c r="W42" s="37"/>
      <c r="X42" s="38"/>
    </row>
    <row r="43" spans="1:24" x14ac:dyDescent="0.2">
      <c r="A43" s="256"/>
      <c r="B43" s="258"/>
      <c r="C43" s="26" t="s">
        <v>68</v>
      </c>
      <c r="D43" s="27" t="s">
        <v>69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>
        <v>3</v>
      </c>
      <c r="W43" s="37"/>
      <c r="X43" s="38"/>
    </row>
    <row r="44" spans="1:24" x14ac:dyDescent="0.2">
      <c r="A44" s="256"/>
      <c r="B44" s="258"/>
      <c r="C44" s="26" t="s">
        <v>70</v>
      </c>
      <c r="D44" s="27" t="s">
        <v>71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>
        <v>1</v>
      </c>
      <c r="W44" s="37"/>
      <c r="X44" s="38"/>
    </row>
    <row r="45" spans="1:24" x14ac:dyDescent="0.2">
      <c r="A45" s="256"/>
      <c r="B45" s="258"/>
      <c r="C45" s="26" t="s">
        <v>72</v>
      </c>
      <c r="D45" s="27" t="s">
        <v>73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74</v>
      </c>
      <c r="D46" s="27" t="s">
        <v>75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76</v>
      </c>
      <c r="D47" s="27" t="s">
        <v>49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6" t="s">
        <v>77</v>
      </c>
      <c r="D48" s="27" t="s">
        <v>78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 t="s">
        <v>79</v>
      </c>
      <c r="D49" s="27" t="s">
        <v>80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</row>
    <row r="50" spans="1:28" x14ac:dyDescent="0.2">
      <c r="A50" s="256"/>
      <c r="B50" s="258"/>
      <c r="C50" s="258"/>
      <c r="D50" s="27" t="s">
        <v>81</v>
      </c>
      <c r="E50" s="39"/>
      <c r="F50" s="29"/>
      <c r="G50" s="30"/>
      <c r="H50" s="31"/>
      <c r="I50" s="30"/>
      <c r="J50" s="29"/>
      <c r="K50" s="30"/>
      <c r="L50" s="32"/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  <c r="Y50"/>
      <c r="Z50"/>
      <c r="AA50"/>
      <c r="AB50"/>
    </row>
    <row r="51" spans="1:28" x14ac:dyDescent="0.2">
      <c r="A51" s="256"/>
      <c r="B51" s="258" t="s">
        <v>82</v>
      </c>
      <c r="C51" s="258" t="s">
        <v>83</v>
      </c>
      <c r="D51" s="27" t="s">
        <v>492</v>
      </c>
      <c r="E51" s="39">
        <v>30</v>
      </c>
      <c r="F51" s="29">
        <v>21</v>
      </c>
      <c r="G51" s="30">
        <f>E51-F51</f>
        <v>9</v>
      </c>
      <c r="H51" s="31">
        <f>F51/E51</f>
        <v>0.7</v>
      </c>
      <c r="I51" s="30">
        <v>34</v>
      </c>
      <c r="J51" s="29">
        <v>20</v>
      </c>
      <c r="K51" s="30">
        <f>I51-J51</f>
        <v>14</v>
      </c>
      <c r="L51" s="32">
        <f>J51/I51</f>
        <v>0.58823529411764708</v>
      </c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 t="s">
        <v>83</v>
      </c>
      <c r="D52" s="27" t="s">
        <v>85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>
        <v>1</v>
      </c>
      <c r="V52" s="37">
        <v>1</v>
      </c>
      <c r="W52" s="37"/>
      <c r="X52" s="38"/>
    </row>
    <row r="53" spans="1:28" x14ac:dyDescent="0.2">
      <c r="A53" s="256"/>
      <c r="B53" s="258"/>
      <c r="C53" s="258"/>
      <c r="D53" s="27" t="s">
        <v>86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87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88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58"/>
      <c r="D56" s="27" t="s">
        <v>89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90</v>
      </c>
      <c r="D57" s="27" t="s">
        <v>91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92</v>
      </c>
      <c r="D58" s="27" t="s">
        <v>93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94</v>
      </c>
      <c r="D59" s="27" t="s">
        <v>49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95</v>
      </c>
      <c r="D60" s="27" t="s">
        <v>96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/>
      <c r="C61" s="26" t="s">
        <v>97</v>
      </c>
      <c r="D61" s="27" t="s">
        <v>32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 t="s">
        <v>98</v>
      </c>
      <c r="C62" s="26" t="s">
        <v>99</v>
      </c>
      <c r="D62" s="27" t="s">
        <v>100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101</v>
      </c>
      <c r="D63" s="27" t="s">
        <v>102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103</v>
      </c>
      <c r="D64" s="27" t="s">
        <v>104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105</v>
      </c>
      <c r="D65" s="27" t="s">
        <v>106</v>
      </c>
      <c r="E65" s="39"/>
      <c r="F65" s="29"/>
      <c r="G65" s="30"/>
      <c r="H65" s="31"/>
      <c r="I65" s="30"/>
      <c r="J65" s="29"/>
      <c r="K65" s="30"/>
      <c r="L65" s="32"/>
      <c r="M65" s="40"/>
      <c r="N65" s="37"/>
      <c r="O65" s="35"/>
      <c r="P65" s="31"/>
      <c r="Q65" s="40"/>
      <c r="R65" s="29"/>
      <c r="S65" s="30"/>
      <c r="T65" s="32"/>
      <c r="U65" s="37"/>
      <c r="V65" s="37"/>
      <c r="W65" s="37"/>
      <c r="X65" s="38"/>
    </row>
    <row r="66" spans="1:24" x14ac:dyDescent="0.2">
      <c r="A66" s="256"/>
      <c r="B66" s="258"/>
      <c r="C66" s="26" t="s">
        <v>107</v>
      </c>
      <c r="D66" s="27" t="s">
        <v>108</v>
      </c>
      <c r="E66" s="39">
        <v>4</v>
      </c>
      <c r="F66" s="29">
        <v>1</v>
      </c>
      <c r="G66" s="30">
        <f>E66-F66</f>
        <v>3</v>
      </c>
      <c r="H66" s="31">
        <f>F66/E66</f>
        <v>0.25</v>
      </c>
      <c r="I66" s="30">
        <v>4</v>
      </c>
      <c r="J66" s="29">
        <v>3</v>
      </c>
      <c r="K66" s="30">
        <f>I66-J66</f>
        <v>1</v>
      </c>
      <c r="L66" s="32">
        <f>J66/I66</f>
        <v>0.75</v>
      </c>
      <c r="M66" s="40"/>
      <c r="N66" s="37"/>
      <c r="O66" s="35"/>
      <c r="P66" s="31"/>
      <c r="Q66" s="40"/>
      <c r="R66" s="29"/>
      <c r="S66" s="30"/>
      <c r="T66" s="32"/>
      <c r="U66" s="37"/>
      <c r="V66" s="37">
        <v>3</v>
      </c>
      <c r="W66" s="37"/>
      <c r="X66" s="38"/>
    </row>
    <row r="67" spans="1:24" x14ac:dyDescent="0.2">
      <c r="A67" s="256"/>
      <c r="B67" s="258" t="s">
        <v>109</v>
      </c>
      <c r="C67" s="258" t="s">
        <v>110</v>
      </c>
      <c r="D67" s="27" t="s">
        <v>111</v>
      </c>
      <c r="E67" s="39"/>
      <c r="F67" s="29"/>
      <c r="G67" s="30"/>
      <c r="H67" s="31"/>
      <c r="I67" s="30"/>
      <c r="J67" s="29"/>
      <c r="K67" s="30"/>
      <c r="L67" s="32"/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112</v>
      </c>
      <c r="E68" s="39">
        <v>20</v>
      </c>
      <c r="F68" s="29">
        <v>6</v>
      </c>
      <c r="G68" s="30">
        <f>E68-F68</f>
        <v>14</v>
      </c>
      <c r="H68" s="31">
        <f>F68/E68</f>
        <v>0.3</v>
      </c>
      <c r="I68" s="30">
        <v>60</v>
      </c>
      <c r="J68" s="29">
        <v>6</v>
      </c>
      <c r="K68" s="30">
        <f>I68-J68</f>
        <v>54</v>
      </c>
      <c r="L68" s="32">
        <f>J68/I68</f>
        <v>0.1</v>
      </c>
      <c r="M68" s="40"/>
      <c r="N68" s="37"/>
      <c r="O68" s="35"/>
      <c r="P68" s="31"/>
      <c r="Q68" s="40"/>
      <c r="R68" s="29"/>
      <c r="S68" s="30"/>
      <c r="T68" s="32"/>
      <c r="U68" s="37"/>
      <c r="V68" s="37">
        <v>2</v>
      </c>
      <c r="W68" s="37"/>
      <c r="X68" s="38"/>
    </row>
    <row r="69" spans="1:24" x14ac:dyDescent="0.2">
      <c r="A69" s="256"/>
      <c r="B69" s="258"/>
      <c r="C69" s="258"/>
      <c r="D69" s="27" t="s">
        <v>113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114</v>
      </c>
      <c r="D70" s="27" t="s">
        <v>115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116</v>
      </c>
      <c r="D71" s="27" t="s">
        <v>117</v>
      </c>
      <c r="E71" s="39"/>
      <c r="F71" s="29"/>
      <c r="G71" s="30"/>
      <c r="H71" s="31"/>
      <c r="I71" s="30"/>
      <c r="J71" s="29"/>
      <c r="K71" s="30"/>
      <c r="L71" s="32"/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118</v>
      </c>
      <c r="D72" s="27" t="s">
        <v>119</v>
      </c>
      <c r="E72" s="39">
        <v>10</v>
      </c>
      <c r="F72" s="29">
        <v>4</v>
      </c>
      <c r="G72" s="30">
        <f>E72-F72</f>
        <v>6</v>
      </c>
      <c r="H72" s="31">
        <f>F72/E72</f>
        <v>0.4</v>
      </c>
      <c r="I72" s="30">
        <v>20</v>
      </c>
      <c r="J72" s="29">
        <v>3</v>
      </c>
      <c r="K72" s="30">
        <f>I72-J72</f>
        <v>17</v>
      </c>
      <c r="L72" s="32">
        <f>J72/I72</f>
        <v>0.15</v>
      </c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/>
      <c r="C73" s="26" t="s">
        <v>120</v>
      </c>
      <c r="D73" s="27" t="s">
        <v>121</v>
      </c>
      <c r="E73" s="39"/>
      <c r="F73" s="29"/>
      <c r="G73" s="30"/>
      <c r="H73" s="31"/>
      <c r="I73" s="30"/>
      <c r="J73" s="29"/>
      <c r="K73" s="30"/>
      <c r="L73" s="32"/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 t="s">
        <v>122</v>
      </c>
      <c r="C74" s="258" t="s">
        <v>123</v>
      </c>
      <c r="D74" s="27" t="s">
        <v>124</v>
      </c>
      <c r="E74" s="39">
        <v>4</v>
      </c>
      <c r="F74" s="29">
        <v>2</v>
      </c>
      <c r="G74" s="30">
        <f t="shared" ref="G74:G75" si="20">E74-F74</f>
        <v>2</v>
      </c>
      <c r="H74" s="31">
        <f t="shared" ref="H74:H75" si="21">F74/E74</f>
        <v>0.5</v>
      </c>
      <c r="I74" s="30">
        <v>8</v>
      </c>
      <c r="J74" s="29">
        <v>2</v>
      </c>
      <c r="K74" s="30">
        <f t="shared" ref="K74:K75" si="22">I74-J74</f>
        <v>6</v>
      </c>
      <c r="L74" s="32">
        <f t="shared" ref="L74:L75" si="23">J74/I74</f>
        <v>0.25</v>
      </c>
      <c r="M74" s="40"/>
      <c r="N74" s="37"/>
      <c r="O74" s="35"/>
      <c r="P74" s="31"/>
      <c r="Q74" s="40"/>
      <c r="R74" s="29"/>
      <c r="S74" s="30"/>
      <c r="T74" s="32"/>
      <c r="U74" s="37">
        <v>1</v>
      </c>
      <c r="V74" s="37"/>
      <c r="W74" s="37"/>
      <c r="X74" s="38"/>
    </row>
    <row r="75" spans="1:24" x14ac:dyDescent="0.2">
      <c r="A75" s="256"/>
      <c r="B75" s="258"/>
      <c r="C75" s="258" t="s">
        <v>123</v>
      </c>
      <c r="D75" s="27" t="s">
        <v>125</v>
      </c>
      <c r="E75" s="39">
        <v>2</v>
      </c>
      <c r="F75" s="29">
        <v>0</v>
      </c>
      <c r="G75" s="30">
        <f t="shared" si="20"/>
        <v>2</v>
      </c>
      <c r="H75" s="31">
        <f t="shared" si="21"/>
        <v>0</v>
      </c>
      <c r="I75" s="30">
        <v>4</v>
      </c>
      <c r="J75" s="29">
        <v>1</v>
      </c>
      <c r="K75" s="30">
        <f t="shared" si="22"/>
        <v>3</v>
      </c>
      <c r="L75" s="32">
        <f t="shared" si="23"/>
        <v>0.25</v>
      </c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126</v>
      </c>
      <c r="D76" s="27" t="s">
        <v>127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128</v>
      </c>
      <c r="D77" s="27" t="s">
        <v>129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>
        <v>1</v>
      </c>
      <c r="W77" s="37"/>
      <c r="X77" s="38"/>
    </row>
    <row r="78" spans="1:24" x14ac:dyDescent="0.2">
      <c r="A78" s="256"/>
      <c r="B78" s="258"/>
      <c r="C78" s="26" t="s">
        <v>130</v>
      </c>
      <c r="D78" s="27" t="s">
        <v>131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/>
      <c r="C79" s="26" t="s">
        <v>132</v>
      </c>
      <c r="D79" s="27" t="s">
        <v>133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/>
      <c r="W79" s="37"/>
      <c r="X79" s="38"/>
    </row>
    <row r="80" spans="1:24" x14ac:dyDescent="0.2">
      <c r="A80" s="256"/>
      <c r="B80" s="258" t="s">
        <v>134</v>
      </c>
      <c r="C80" s="26" t="s">
        <v>135</v>
      </c>
      <c r="D80" s="27" t="s">
        <v>136</v>
      </c>
      <c r="E80" s="39"/>
      <c r="F80" s="29"/>
      <c r="G80" s="30"/>
      <c r="H80" s="31"/>
      <c r="I80" s="30"/>
      <c r="J80" s="29"/>
      <c r="K80" s="30"/>
      <c r="L80" s="32"/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 t="s">
        <v>137</v>
      </c>
      <c r="D81" s="27" t="s">
        <v>138</v>
      </c>
      <c r="E81" s="39">
        <v>20</v>
      </c>
      <c r="F81" s="29">
        <v>7</v>
      </c>
      <c r="G81" s="30">
        <f t="shared" ref="G81:G85" si="24">E81-F81</f>
        <v>13</v>
      </c>
      <c r="H81" s="31">
        <f t="shared" ref="H81:H85" si="25">F81/E81</f>
        <v>0.35</v>
      </c>
      <c r="I81" s="30">
        <v>20</v>
      </c>
      <c r="J81" s="29">
        <v>0</v>
      </c>
      <c r="K81" s="30">
        <f t="shared" ref="K81:K85" si="26">I81-J81</f>
        <v>20</v>
      </c>
      <c r="L81" s="32">
        <f t="shared" ref="L81:L85" si="27">J81/I81</f>
        <v>0</v>
      </c>
      <c r="M81" s="40"/>
      <c r="N81" s="37"/>
      <c r="O81" s="35"/>
      <c r="P81" s="31"/>
      <c r="Q81" s="40"/>
      <c r="R81" s="29"/>
      <c r="S81" s="30"/>
      <c r="T81" s="32"/>
      <c r="U81" s="37"/>
      <c r="V81" s="37"/>
      <c r="W81" s="37"/>
      <c r="X81" s="38"/>
    </row>
    <row r="82" spans="1:64" x14ac:dyDescent="0.2">
      <c r="A82" s="256"/>
      <c r="B82" s="258"/>
      <c r="C82" s="258"/>
      <c r="D82" s="27" t="s">
        <v>139</v>
      </c>
      <c r="E82" s="39">
        <v>4</v>
      </c>
      <c r="F82" s="29">
        <v>2</v>
      </c>
      <c r="G82" s="30">
        <f t="shared" si="24"/>
        <v>2</v>
      </c>
      <c r="H82" s="31">
        <f t="shared" si="25"/>
        <v>0.5</v>
      </c>
      <c r="I82" s="30">
        <v>6</v>
      </c>
      <c r="J82" s="29">
        <v>5</v>
      </c>
      <c r="K82" s="30">
        <f t="shared" si="26"/>
        <v>1</v>
      </c>
      <c r="L82" s="32">
        <f t="shared" si="27"/>
        <v>0.83333333333333337</v>
      </c>
      <c r="M82" s="40"/>
      <c r="N82" s="37"/>
      <c r="O82" s="35"/>
      <c r="P82" s="31"/>
      <c r="Q82" s="40">
        <v>2</v>
      </c>
      <c r="R82" s="29">
        <v>0</v>
      </c>
      <c r="S82" s="30">
        <f t="shared" ref="S82:S84" si="28">Q82-R82</f>
        <v>2</v>
      </c>
      <c r="T82" s="32">
        <f t="shared" ref="T82:T84" si="29">R82/Q82</f>
        <v>0</v>
      </c>
      <c r="U82" s="37"/>
      <c r="V82" s="37">
        <v>2</v>
      </c>
      <c r="W82" s="37"/>
      <c r="X82" s="38"/>
    </row>
    <row r="83" spans="1:64" x14ac:dyDescent="0.2">
      <c r="A83" s="259" t="s">
        <v>140</v>
      </c>
      <c r="B83" s="259"/>
      <c r="C83" s="259"/>
      <c r="D83" s="259"/>
      <c r="E83" s="44">
        <f>SUM(E10:E82)</f>
        <v>526</v>
      </c>
      <c r="F83" s="45">
        <f>SUM(F10:F82)</f>
        <v>412</v>
      </c>
      <c r="G83" s="45">
        <f t="shared" si="24"/>
        <v>114</v>
      </c>
      <c r="H83" s="10">
        <f t="shared" si="25"/>
        <v>0.78326996197718635</v>
      </c>
      <c r="I83" s="9">
        <f>SUM(I10:I82)</f>
        <v>715</v>
      </c>
      <c r="J83" s="9">
        <f>SUM(J10:J82)</f>
        <v>320</v>
      </c>
      <c r="K83" s="9">
        <f t="shared" si="26"/>
        <v>395</v>
      </c>
      <c r="L83" s="46">
        <f t="shared" si="27"/>
        <v>0.44755244755244755</v>
      </c>
      <c r="M83" s="45">
        <f>SUM(M10:M82)</f>
        <v>16</v>
      </c>
      <c r="N83" s="45">
        <f>SUM(N10:N82)</f>
        <v>7</v>
      </c>
      <c r="O83" s="47">
        <f t="shared" ref="O83:O84" si="30">M83-N83</f>
        <v>9</v>
      </c>
      <c r="P83" s="10">
        <f t="shared" ref="P83:P84" si="31">N83/M83</f>
        <v>0.4375</v>
      </c>
      <c r="Q83" s="45">
        <f>SUM(Q10:Q82)</f>
        <v>22</v>
      </c>
      <c r="R83" s="45">
        <f>SUM(R10:R82)</f>
        <v>3</v>
      </c>
      <c r="S83" s="9">
        <f t="shared" si="28"/>
        <v>19</v>
      </c>
      <c r="T83" s="46">
        <f t="shared" si="29"/>
        <v>0.13636363636363635</v>
      </c>
      <c r="U83" s="45">
        <f>SUM(U10:U82)</f>
        <v>13</v>
      </c>
      <c r="V83" s="45">
        <f>SUM(V10:V82)</f>
        <v>33</v>
      </c>
      <c r="W83" s="45">
        <f>SUM(W10:W82)</f>
        <v>3</v>
      </c>
      <c r="X83" s="48">
        <f>SUM(X10:X82)</f>
        <v>4</v>
      </c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 t="s">
        <v>141</v>
      </c>
      <c r="B84" s="261" t="s">
        <v>142</v>
      </c>
      <c r="C84" s="261" t="s">
        <v>143</v>
      </c>
      <c r="D84" s="51" t="s">
        <v>144</v>
      </c>
      <c r="E84" s="52">
        <v>3</v>
      </c>
      <c r="F84" s="53">
        <v>0</v>
      </c>
      <c r="G84" s="54">
        <f t="shared" si="24"/>
        <v>3</v>
      </c>
      <c r="H84" s="55">
        <f t="shared" si="25"/>
        <v>0</v>
      </c>
      <c r="I84" s="54">
        <v>6</v>
      </c>
      <c r="J84" s="53">
        <v>2</v>
      </c>
      <c r="K84" s="56">
        <f t="shared" si="26"/>
        <v>4</v>
      </c>
      <c r="L84" s="57">
        <f t="shared" si="27"/>
        <v>0.33333333333333331</v>
      </c>
      <c r="M84" s="54">
        <v>2</v>
      </c>
      <c r="N84" s="53">
        <v>0</v>
      </c>
      <c r="O84" s="56">
        <f t="shared" si="30"/>
        <v>2</v>
      </c>
      <c r="P84" s="55">
        <f t="shared" si="31"/>
        <v>0</v>
      </c>
      <c r="Q84" s="54">
        <v>2</v>
      </c>
      <c r="R84" s="53">
        <v>0</v>
      </c>
      <c r="S84" s="56">
        <f t="shared" si="28"/>
        <v>2</v>
      </c>
      <c r="T84" s="57">
        <f t="shared" si="29"/>
        <v>0</v>
      </c>
      <c r="U84" s="58"/>
      <c r="V84" s="53"/>
      <c r="W84" s="53"/>
      <c r="X84" s="5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145</v>
      </c>
      <c r="E85" s="60">
        <v>5</v>
      </c>
      <c r="F85" s="61">
        <v>2</v>
      </c>
      <c r="G85" s="62">
        <f t="shared" si="24"/>
        <v>3</v>
      </c>
      <c r="H85" s="63">
        <f t="shared" si="25"/>
        <v>0.4</v>
      </c>
      <c r="I85" s="62">
        <v>12</v>
      </c>
      <c r="J85" s="61">
        <v>4</v>
      </c>
      <c r="K85" s="64">
        <f t="shared" si="26"/>
        <v>8</v>
      </c>
      <c r="L85" s="65">
        <f t="shared" si="27"/>
        <v>0.33333333333333331</v>
      </c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261"/>
      <c r="D86" s="51" t="s">
        <v>146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147</v>
      </c>
      <c r="D87" s="51" t="s">
        <v>148</v>
      </c>
      <c r="E87" s="60"/>
      <c r="F87" s="61"/>
      <c r="G87" s="62"/>
      <c r="H87" s="63"/>
      <c r="I87" s="62"/>
      <c r="J87" s="61"/>
      <c r="K87" s="64"/>
      <c r="L87" s="65"/>
      <c r="M87" s="62"/>
      <c r="N87" s="61"/>
      <c r="O87" s="64"/>
      <c r="P87" s="63"/>
      <c r="Q87" s="62"/>
      <c r="R87" s="61"/>
      <c r="S87" s="64"/>
      <c r="T87" s="65"/>
      <c r="U87" s="66"/>
      <c r="V87" s="61">
        <v>1</v>
      </c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149</v>
      </c>
      <c r="D88" s="51" t="s">
        <v>150</v>
      </c>
      <c r="E88" s="60">
        <v>10</v>
      </c>
      <c r="F88" s="61">
        <v>4</v>
      </c>
      <c r="G88" s="62">
        <f>E88-F88</f>
        <v>6</v>
      </c>
      <c r="H88" s="63">
        <f>F88/E88</f>
        <v>0.4</v>
      </c>
      <c r="I88" s="62">
        <v>20</v>
      </c>
      <c r="J88" s="61">
        <v>2</v>
      </c>
      <c r="K88" s="64">
        <f>I88-J88</f>
        <v>18</v>
      </c>
      <c r="L88" s="65">
        <f>J88/I88</f>
        <v>0.1</v>
      </c>
      <c r="M88" s="62"/>
      <c r="N88" s="61"/>
      <c r="O88" s="64"/>
      <c r="P88" s="63"/>
      <c r="Q88" s="62"/>
      <c r="R88" s="61"/>
      <c r="S88" s="64"/>
      <c r="T88" s="65"/>
      <c r="U88" s="66"/>
      <c r="V88" s="61"/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151</v>
      </c>
      <c r="D89" s="51" t="s">
        <v>152</v>
      </c>
      <c r="E89" s="60"/>
      <c r="F89" s="61"/>
      <c r="G89" s="62"/>
      <c r="H89" s="63"/>
      <c r="I89" s="62"/>
      <c r="J89" s="61"/>
      <c r="K89" s="64"/>
      <c r="L89" s="65"/>
      <c r="M89" s="62"/>
      <c r="N89" s="61"/>
      <c r="O89" s="64"/>
      <c r="P89" s="63"/>
      <c r="Q89" s="62"/>
      <c r="R89" s="61"/>
      <c r="S89" s="64"/>
      <c r="T89" s="65"/>
      <c r="U89" s="66"/>
      <c r="V89" s="61">
        <v>1</v>
      </c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153</v>
      </c>
      <c r="D90" s="51" t="s">
        <v>154</v>
      </c>
      <c r="E90" s="60">
        <v>10</v>
      </c>
      <c r="F90" s="61">
        <v>1</v>
      </c>
      <c r="G90" s="62">
        <f>E90-F90</f>
        <v>9</v>
      </c>
      <c r="H90" s="63">
        <f>F90/E90</f>
        <v>0.1</v>
      </c>
      <c r="I90" s="62">
        <v>7</v>
      </c>
      <c r="J90" s="61">
        <v>0</v>
      </c>
      <c r="K90" s="64">
        <f>I90-J90</f>
        <v>7</v>
      </c>
      <c r="L90" s="65">
        <f>J90/I90</f>
        <v>0</v>
      </c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/>
      <c r="C91" s="50" t="s">
        <v>155</v>
      </c>
      <c r="D91" s="51" t="s">
        <v>156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 t="s">
        <v>157</v>
      </c>
      <c r="C92" s="50" t="s">
        <v>158</v>
      </c>
      <c r="D92" s="51" t="s">
        <v>159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160</v>
      </c>
      <c r="D93" s="51" t="s">
        <v>161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>
        <v>1</v>
      </c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162</v>
      </c>
      <c r="D94" s="51" t="s">
        <v>163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>
        <v>1</v>
      </c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164</v>
      </c>
      <c r="D95" s="51" t="s">
        <v>165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166</v>
      </c>
      <c r="D96" s="51" t="s">
        <v>167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168</v>
      </c>
      <c r="D97" s="51" t="s">
        <v>169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50" t="s">
        <v>170</v>
      </c>
      <c r="D98" s="51" t="s">
        <v>171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 t="s">
        <v>172</v>
      </c>
      <c r="D99" s="51" t="s">
        <v>173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>
        <v>1</v>
      </c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174</v>
      </c>
      <c r="E100" s="60"/>
      <c r="F100" s="61"/>
      <c r="G100" s="62"/>
      <c r="H100" s="63"/>
      <c r="I100" s="62"/>
      <c r="J100" s="61"/>
      <c r="K100" s="64"/>
      <c r="L100" s="65"/>
      <c r="M100" s="62"/>
      <c r="N100" s="61"/>
      <c r="O100" s="64"/>
      <c r="P100" s="63"/>
      <c r="Q100" s="62"/>
      <c r="R100" s="61"/>
      <c r="S100" s="64"/>
      <c r="T100" s="65"/>
      <c r="U100" s="66">
        <v>1</v>
      </c>
      <c r="V100" s="61"/>
      <c r="W100" s="61"/>
      <c r="X100" s="67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</row>
    <row r="101" spans="1:64" x14ac:dyDescent="0.2">
      <c r="A101" s="260"/>
      <c r="B101" s="261"/>
      <c r="C101" s="261"/>
      <c r="D101" s="51" t="s">
        <v>175</v>
      </c>
      <c r="E101" s="60">
        <v>10</v>
      </c>
      <c r="F101" s="61">
        <v>3</v>
      </c>
      <c r="G101" s="62">
        <f>E101-F101</f>
        <v>7</v>
      </c>
      <c r="H101" s="63">
        <f>F101/E101</f>
        <v>0.3</v>
      </c>
      <c r="I101" s="62">
        <v>10</v>
      </c>
      <c r="J101" s="61">
        <v>5</v>
      </c>
      <c r="K101" s="64">
        <f>I101-J101</f>
        <v>5</v>
      </c>
      <c r="L101" s="65">
        <f>J101/I101</f>
        <v>0.5</v>
      </c>
      <c r="M101" s="62"/>
      <c r="N101" s="61"/>
      <c r="O101" s="64"/>
      <c r="P101" s="63"/>
      <c r="Q101" s="62"/>
      <c r="R101" s="61"/>
      <c r="S101" s="64"/>
      <c r="T101" s="65"/>
      <c r="U101" s="66"/>
      <c r="V101" s="61"/>
      <c r="W101" s="61"/>
      <c r="X101" s="67"/>
    </row>
    <row r="102" spans="1:64" x14ac:dyDescent="0.2">
      <c r="A102" s="260"/>
      <c r="B102" s="261"/>
      <c r="C102" s="50" t="s">
        <v>176</v>
      </c>
      <c r="D102" s="51" t="s">
        <v>177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2</v>
      </c>
      <c r="W102" s="61"/>
      <c r="X102" s="67"/>
    </row>
    <row r="103" spans="1:64" x14ac:dyDescent="0.2">
      <c r="A103" s="260"/>
      <c r="B103" s="261" t="s">
        <v>178</v>
      </c>
      <c r="C103" s="50" t="s">
        <v>179</v>
      </c>
      <c r="D103" s="51" t="s">
        <v>180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181</v>
      </c>
      <c r="D104" s="51" t="s">
        <v>182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>
        <v>1</v>
      </c>
      <c r="W104" s="61"/>
      <c r="X104" s="67"/>
    </row>
    <row r="105" spans="1:64" x14ac:dyDescent="0.2">
      <c r="A105" s="260"/>
      <c r="B105" s="261"/>
      <c r="C105" s="50" t="s">
        <v>183</v>
      </c>
      <c r="D105" s="51" t="s">
        <v>184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>
        <v>1</v>
      </c>
      <c r="V105" s="61"/>
      <c r="W105" s="61"/>
      <c r="X105" s="67"/>
    </row>
    <row r="106" spans="1:64" x14ac:dyDescent="0.2">
      <c r="A106" s="260"/>
      <c r="B106" s="261"/>
      <c r="C106" s="50" t="s">
        <v>185</v>
      </c>
      <c r="D106" s="51" t="s">
        <v>186</v>
      </c>
      <c r="E106" s="60"/>
      <c r="F106" s="61"/>
      <c r="G106" s="62"/>
      <c r="H106" s="63"/>
      <c r="I106" s="62"/>
      <c r="J106" s="61"/>
      <c r="K106" s="64"/>
      <c r="L106" s="65"/>
      <c r="M106" s="62"/>
      <c r="N106" s="61"/>
      <c r="O106" s="64"/>
      <c r="P106" s="63"/>
      <c r="Q106" s="62"/>
      <c r="R106" s="61"/>
      <c r="S106" s="64"/>
      <c r="T106" s="65"/>
      <c r="U106" s="66"/>
      <c r="V106" s="61"/>
      <c r="W106" s="61"/>
      <c r="X106" s="67"/>
    </row>
    <row r="107" spans="1:64" x14ac:dyDescent="0.2">
      <c r="A107" s="260"/>
      <c r="B107" s="261"/>
      <c r="C107" s="261" t="s">
        <v>187</v>
      </c>
      <c r="D107" s="51" t="s">
        <v>188</v>
      </c>
      <c r="E107" s="60">
        <v>40</v>
      </c>
      <c r="F107" s="61">
        <v>19</v>
      </c>
      <c r="G107" s="62">
        <f>E107-F107</f>
        <v>21</v>
      </c>
      <c r="H107" s="63">
        <f>F107/E107</f>
        <v>0.47499999999999998</v>
      </c>
      <c r="I107" s="62">
        <v>52</v>
      </c>
      <c r="J107" s="61">
        <v>36</v>
      </c>
      <c r="K107" s="64">
        <f>I107-J107</f>
        <v>16</v>
      </c>
      <c r="L107" s="65">
        <f>J107/I107</f>
        <v>0.69230769230769229</v>
      </c>
      <c r="M107" s="62"/>
      <c r="N107" s="61"/>
      <c r="O107" s="64"/>
      <c r="P107" s="63"/>
      <c r="Q107" s="62"/>
      <c r="R107" s="61"/>
      <c r="S107" s="64"/>
      <c r="T107" s="65"/>
      <c r="U107" s="66">
        <v>11</v>
      </c>
      <c r="V107" s="61">
        <v>10</v>
      </c>
      <c r="W107" s="61"/>
      <c r="X107" s="67">
        <v>1</v>
      </c>
    </row>
    <row r="108" spans="1:64" x14ac:dyDescent="0.2">
      <c r="A108" s="260"/>
      <c r="B108" s="261"/>
      <c r="C108" s="261"/>
      <c r="D108" s="51" t="s">
        <v>189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>
        <v>6</v>
      </c>
      <c r="V108" s="61">
        <v>2</v>
      </c>
      <c r="W108" s="61"/>
      <c r="X108" s="67"/>
    </row>
    <row r="109" spans="1:64" x14ac:dyDescent="0.2">
      <c r="A109" s="260"/>
      <c r="B109" s="261" t="s">
        <v>190</v>
      </c>
      <c r="C109" s="50" t="s">
        <v>191</v>
      </c>
      <c r="D109" s="51" t="s">
        <v>192</v>
      </c>
      <c r="E109" s="60"/>
      <c r="F109" s="61"/>
      <c r="G109" s="62"/>
      <c r="H109" s="63"/>
      <c r="I109" s="62"/>
      <c r="J109" s="61"/>
      <c r="K109" s="64"/>
      <c r="L109" s="65"/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/>
    </row>
    <row r="110" spans="1:64" x14ac:dyDescent="0.2">
      <c r="A110" s="260"/>
      <c r="B110" s="261"/>
      <c r="C110" s="261" t="s">
        <v>193</v>
      </c>
      <c r="D110" s="51" t="s">
        <v>194</v>
      </c>
      <c r="E110" s="60">
        <v>30</v>
      </c>
      <c r="F110" s="61">
        <v>10</v>
      </c>
      <c r="G110" s="62">
        <f t="shared" ref="G110:G112" si="32">E110-F110</f>
        <v>20</v>
      </c>
      <c r="H110" s="63">
        <f t="shared" ref="H110:H112" si="33">F110/E110</f>
        <v>0.33333333333333331</v>
      </c>
      <c r="I110" s="62">
        <v>27</v>
      </c>
      <c r="J110" s="61">
        <v>6</v>
      </c>
      <c r="K110" s="64">
        <f t="shared" ref="K110:K112" si="34">I110-J110</f>
        <v>21</v>
      </c>
      <c r="L110" s="65">
        <f t="shared" ref="L110:L112" si="35">J110/I110</f>
        <v>0.22222222222222221</v>
      </c>
      <c r="M110" s="62"/>
      <c r="N110" s="61"/>
      <c r="O110" s="64"/>
      <c r="P110" s="63"/>
      <c r="Q110" s="62"/>
      <c r="R110" s="61"/>
      <c r="S110" s="64"/>
      <c r="T110" s="65"/>
      <c r="U110" s="66">
        <v>1</v>
      </c>
      <c r="V110" s="61">
        <v>1</v>
      </c>
      <c r="W110" s="61"/>
      <c r="X110" s="67">
        <v>1</v>
      </c>
    </row>
    <row r="111" spans="1:64" x14ac:dyDescent="0.2">
      <c r="A111" s="260"/>
      <c r="B111" s="261"/>
      <c r="C111" s="261"/>
      <c r="D111" s="68" t="s">
        <v>195</v>
      </c>
      <c r="E111" s="60">
        <v>14</v>
      </c>
      <c r="F111" s="61">
        <v>9</v>
      </c>
      <c r="G111" s="62">
        <f t="shared" si="32"/>
        <v>5</v>
      </c>
      <c r="H111" s="63">
        <f t="shared" si="33"/>
        <v>0.6428571428571429</v>
      </c>
      <c r="I111" s="62">
        <v>28</v>
      </c>
      <c r="J111" s="61">
        <v>6</v>
      </c>
      <c r="K111" s="64">
        <f t="shared" si="34"/>
        <v>22</v>
      </c>
      <c r="L111" s="65">
        <f t="shared" si="35"/>
        <v>0.21428571428571427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 t="s">
        <v>193</v>
      </c>
      <c r="D112" s="51" t="s">
        <v>196</v>
      </c>
      <c r="E112" s="60">
        <v>2</v>
      </c>
      <c r="F112" s="61">
        <v>0</v>
      </c>
      <c r="G112" s="62">
        <f t="shared" si="32"/>
        <v>2</v>
      </c>
      <c r="H112" s="63">
        <f t="shared" si="33"/>
        <v>0</v>
      </c>
      <c r="I112" s="62">
        <v>4</v>
      </c>
      <c r="J112" s="61">
        <v>0</v>
      </c>
      <c r="K112" s="64">
        <f t="shared" si="34"/>
        <v>4</v>
      </c>
      <c r="L112" s="65">
        <f t="shared" si="35"/>
        <v>0</v>
      </c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197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198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261"/>
      <c r="D115" s="51" t="s">
        <v>199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200</v>
      </c>
      <c r="D116" s="51" t="s">
        <v>201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202</v>
      </c>
      <c r="D117" s="51" t="s">
        <v>49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203</v>
      </c>
      <c r="D118" s="51" t="s">
        <v>204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50" t="s">
        <v>205</v>
      </c>
      <c r="D119" s="51" t="s">
        <v>206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 t="s">
        <v>207</v>
      </c>
      <c r="D120" s="51" t="s">
        <v>186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208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261"/>
      <c r="D122" s="51" t="s">
        <v>209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/>
      <c r="W122" s="61"/>
      <c r="X122" s="67"/>
    </row>
    <row r="123" spans="1:24" x14ac:dyDescent="0.2">
      <c r="A123" s="260"/>
      <c r="B123" s="261"/>
      <c r="C123" s="50" t="s">
        <v>210</v>
      </c>
      <c r="D123" s="51" t="s">
        <v>211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2</v>
      </c>
      <c r="W123" s="61"/>
      <c r="X123" s="67"/>
    </row>
    <row r="124" spans="1:24" x14ac:dyDescent="0.2">
      <c r="A124" s="260"/>
      <c r="B124" s="261"/>
      <c r="C124" s="50" t="s">
        <v>212</v>
      </c>
      <c r="D124" s="51" t="s">
        <v>49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>
        <v>1</v>
      </c>
      <c r="W124" s="61"/>
      <c r="X124" s="67"/>
    </row>
    <row r="125" spans="1:24" x14ac:dyDescent="0.2">
      <c r="A125" s="260"/>
      <c r="B125" s="261"/>
      <c r="C125" s="50" t="s">
        <v>213</v>
      </c>
      <c r="D125" s="51" t="s">
        <v>125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214</v>
      </c>
      <c r="D126" s="51" t="s">
        <v>215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216</v>
      </c>
      <c r="D127" s="51" t="s">
        <v>217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/>
      <c r="C128" s="50" t="s">
        <v>218</v>
      </c>
      <c r="D128" s="51" t="s">
        <v>49</v>
      </c>
      <c r="E128" s="60"/>
      <c r="F128" s="61"/>
      <c r="G128" s="62"/>
      <c r="H128" s="63"/>
      <c r="I128" s="62"/>
      <c r="J128" s="61"/>
      <c r="K128" s="64"/>
      <c r="L128" s="65"/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 t="s">
        <v>219</v>
      </c>
      <c r="C129" s="50" t="s">
        <v>220</v>
      </c>
      <c r="D129" s="51" t="s">
        <v>221</v>
      </c>
      <c r="E129" s="60">
        <v>14</v>
      </c>
      <c r="F129" s="61">
        <v>6</v>
      </c>
      <c r="G129" s="62">
        <f t="shared" ref="G129:G130" si="36">E129-F129</f>
        <v>8</v>
      </c>
      <c r="H129" s="63">
        <f t="shared" ref="H129:H130" si="37">F129/E129</f>
        <v>0.42857142857142855</v>
      </c>
      <c r="I129" s="62">
        <v>14</v>
      </c>
      <c r="J129" s="61">
        <v>2</v>
      </c>
      <c r="K129" s="64">
        <f>I129-J129</f>
        <v>12</v>
      </c>
      <c r="L129" s="65">
        <f>J129/I129</f>
        <v>0.14285714285714285</v>
      </c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222</v>
      </c>
      <c r="D130" s="51" t="s">
        <v>223</v>
      </c>
      <c r="E130" s="60">
        <v>24</v>
      </c>
      <c r="F130" s="61">
        <v>14</v>
      </c>
      <c r="G130" s="62">
        <f t="shared" si="36"/>
        <v>10</v>
      </c>
      <c r="H130" s="63">
        <f t="shared" si="37"/>
        <v>0.58333333333333337</v>
      </c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>
        <v>1</v>
      </c>
    </row>
    <row r="131" spans="1:64" x14ac:dyDescent="0.2">
      <c r="A131" s="260"/>
      <c r="B131" s="261"/>
      <c r="C131" s="50" t="s">
        <v>224</v>
      </c>
      <c r="D131" s="51" t="s">
        <v>225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226</v>
      </c>
      <c r="D132" s="51" t="s">
        <v>184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227</v>
      </c>
      <c r="D133" s="51" t="s">
        <v>49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228</v>
      </c>
      <c r="D134" s="51" t="s">
        <v>184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229</v>
      </c>
      <c r="D135" s="51" t="s">
        <v>49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230</v>
      </c>
      <c r="D136" s="51" t="s">
        <v>231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0"/>
      <c r="B137" s="261"/>
      <c r="C137" s="50" t="s">
        <v>232</v>
      </c>
      <c r="D137" s="51" t="s">
        <v>233</v>
      </c>
      <c r="E137" s="60"/>
      <c r="F137" s="61"/>
      <c r="G137" s="62"/>
      <c r="H137" s="63"/>
      <c r="I137" s="62"/>
      <c r="J137" s="61"/>
      <c r="K137" s="64"/>
      <c r="L137" s="65"/>
      <c r="M137" s="62"/>
      <c r="N137" s="61"/>
      <c r="O137" s="64"/>
      <c r="P137" s="63"/>
      <c r="Q137" s="62"/>
      <c r="R137" s="61"/>
      <c r="S137" s="64"/>
      <c r="T137" s="65"/>
      <c r="U137" s="66"/>
      <c r="V137" s="61"/>
      <c r="W137" s="61"/>
      <c r="X137" s="67"/>
    </row>
    <row r="138" spans="1:64" x14ac:dyDescent="0.2">
      <c r="A138" s="262" t="s">
        <v>234</v>
      </c>
      <c r="B138" s="262"/>
      <c r="C138" s="262"/>
      <c r="D138" s="262"/>
      <c r="E138" s="69">
        <f>SUM(E84:E137)</f>
        <v>162</v>
      </c>
      <c r="F138" s="70">
        <f>SUM(F84:F137)</f>
        <v>68</v>
      </c>
      <c r="G138" s="70">
        <f t="shared" ref="G138:G139" si="38">E138-F138</f>
        <v>94</v>
      </c>
      <c r="H138" s="71">
        <f t="shared" ref="H138:H139" si="39">F138/E138</f>
        <v>0.41975308641975306</v>
      </c>
      <c r="I138" s="70">
        <f>SUM(I84:I137)</f>
        <v>180</v>
      </c>
      <c r="J138" s="70">
        <f>SUM(J84:J137)</f>
        <v>63</v>
      </c>
      <c r="K138" s="72">
        <f t="shared" ref="K138:K139" si="40">I138-J138</f>
        <v>117</v>
      </c>
      <c r="L138" s="73">
        <f t="shared" ref="L138:L139" si="41">J138/I138</f>
        <v>0.35</v>
      </c>
      <c r="M138" s="70">
        <f>SUM(M84:M137)</f>
        <v>2</v>
      </c>
      <c r="N138" s="70">
        <f>SUM(N84:N137)</f>
        <v>0</v>
      </c>
      <c r="O138" s="72">
        <f>(M138-N138)</f>
        <v>2</v>
      </c>
      <c r="P138" s="71">
        <f>N138/M138</f>
        <v>0</v>
      </c>
      <c r="Q138" s="70">
        <f>SUM(Q84:Q137)</f>
        <v>2</v>
      </c>
      <c r="R138" s="70">
        <f>SUM(R84:R137)</f>
        <v>0</v>
      </c>
      <c r="S138" s="72">
        <f>Q138-R138</f>
        <v>2</v>
      </c>
      <c r="T138" s="73">
        <f>R138/Q138</f>
        <v>0</v>
      </c>
      <c r="U138" s="69">
        <f>SUM(U84:U137)</f>
        <v>20</v>
      </c>
      <c r="V138" s="70">
        <f>SUM(V84:V137)</f>
        <v>25</v>
      </c>
      <c r="W138" s="70">
        <f>SUM(W84:W137)</f>
        <v>0</v>
      </c>
      <c r="X138" s="74">
        <f>SUM(X84:X137)</f>
        <v>3</v>
      </c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</row>
    <row r="139" spans="1:64" x14ac:dyDescent="0.2">
      <c r="A139" s="256" t="s">
        <v>235</v>
      </c>
      <c r="B139" s="263" t="s">
        <v>236</v>
      </c>
      <c r="C139" s="263" t="s">
        <v>237</v>
      </c>
      <c r="D139" s="75" t="s">
        <v>238</v>
      </c>
      <c r="E139" s="76">
        <v>15</v>
      </c>
      <c r="F139" s="77">
        <v>4</v>
      </c>
      <c r="G139" s="78">
        <f t="shared" si="38"/>
        <v>11</v>
      </c>
      <c r="H139" s="79">
        <f t="shared" si="39"/>
        <v>0.26666666666666666</v>
      </c>
      <c r="I139" s="78">
        <v>10</v>
      </c>
      <c r="J139" s="77">
        <v>3</v>
      </c>
      <c r="K139" s="80">
        <f t="shared" si="40"/>
        <v>7</v>
      </c>
      <c r="L139" s="81">
        <f t="shared" si="41"/>
        <v>0.3</v>
      </c>
      <c r="M139" s="78"/>
      <c r="N139" s="77"/>
      <c r="O139" s="80"/>
      <c r="P139" s="79"/>
      <c r="Q139" s="78"/>
      <c r="R139" s="77"/>
      <c r="S139" s="80"/>
      <c r="T139" s="81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263"/>
      <c r="D140" s="85" t="s">
        <v>239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>
        <v>1</v>
      </c>
      <c r="V140" s="83"/>
      <c r="W140" s="83"/>
      <c r="X140" s="84"/>
    </row>
    <row r="141" spans="1:64" x14ac:dyDescent="0.2">
      <c r="A141" s="256"/>
      <c r="B141" s="263"/>
      <c r="C141" s="91" t="s">
        <v>240</v>
      </c>
      <c r="D141" s="85" t="s">
        <v>241</v>
      </c>
      <c r="E141" s="86"/>
      <c r="F141" s="83"/>
      <c r="G141" s="87"/>
      <c r="H141" s="88"/>
      <c r="I141" s="87"/>
      <c r="J141" s="83"/>
      <c r="K141" s="89"/>
      <c r="L141" s="90"/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242</v>
      </c>
      <c r="D142" s="85" t="s">
        <v>243</v>
      </c>
      <c r="E142" s="86">
        <v>10</v>
      </c>
      <c r="F142" s="83">
        <v>2</v>
      </c>
      <c r="G142" s="87">
        <f>E142-F142</f>
        <v>8</v>
      </c>
      <c r="H142" s="88">
        <f>F142/E142</f>
        <v>0.2</v>
      </c>
      <c r="I142" s="87">
        <v>5</v>
      </c>
      <c r="J142" s="83">
        <v>0</v>
      </c>
      <c r="K142" s="89">
        <f>I142-J142</f>
        <v>5</v>
      </c>
      <c r="L142" s="90">
        <f>J142/I142</f>
        <v>0</v>
      </c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244</v>
      </c>
      <c r="D143" s="85" t="s">
        <v>49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245</v>
      </c>
      <c r="D144" s="85" t="s">
        <v>246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247</v>
      </c>
      <c r="D145" s="85" t="s">
        <v>248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249</v>
      </c>
      <c r="D146" s="85" t="s">
        <v>58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3"/>
      <c r="C147" s="91" t="s">
        <v>250</v>
      </c>
      <c r="D147" s="85" t="s">
        <v>251</v>
      </c>
      <c r="E147" s="86"/>
      <c r="F147" s="83"/>
      <c r="G147" s="87"/>
      <c r="H147" s="88"/>
      <c r="I147" s="87"/>
      <c r="J147" s="83"/>
      <c r="K147" s="89"/>
      <c r="L147" s="90"/>
      <c r="M147" s="87"/>
      <c r="N147" s="83"/>
      <c r="O147" s="89"/>
      <c r="P147" s="88"/>
      <c r="Q147" s="87"/>
      <c r="R147" s="83"/>
      <c r="S147" s="89"/>
      <c r="T147" s="90"/>
      <c r="U147" s="82"/>
      <c r="V147" s="83"/>
      <c r="W147" s="83"/>
      <c r="X147" s="84"/>
    </row>
    <row r="148" spans="1:24" x14ac:dyDescent="0.2">
      <c r="A148" s="256"/>
      <c r="B148" s="264" t="s">
        <v>252</v>
      </c>
      <c r="C148" s="264" t="s">
        <v>253</v>
      </c>
      <c r="D148" s="85" t="s">
        <v>254</v>
      </c>
      <c r="E148" s="86">
        <v>10</v>
      </c>
      <c r="F148" s="83">
        <v>4</v>
      </c>
      <c r="G148" s="87">
        <f t="shared" ref="G148:G149" si="42">E148-F148</f>
        <v>6</v>
      </c>
      <c r="H148" s="88">
        <f t="shared" ref="H148:H149" si="43">F148/E148</f>
        <v>0.4</v>
      </c>
      <c r="I148" s="87">
        <v>10</v>
      </c>
      <c r="J148" s="83">
        <v>4</v>
      </c>
      <c r="K148" s="89">
        <f t="shared" ref="K148:K149" si="44">I148-J148</f>
        <v>6</v>
      </c>
      <c r="L148" s="90">
        <f t="shared" ref="L148:L149" si="45">J148/I148</f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/>
      <c r="W148" s="83"/>
      <c r="X148" s="84"/>
    </row>
    <row r="149" spans="1:24" x14ac:dyDescent="0.2">
      <c r="A149" s="256"/>
      <c r="B149" s="264"/>
      <c r="C149" s="264"/>
      <c r="D149" s="85" t="s">
        <v>255</v>
      </c>
      <c r="E149" s="86">
        <v>10</v>
      </c>
      <c r="F149" s="83">
        <v>1</v>
      </c>
      <c r="G149" s="87">
        <f t="shared" si="42"/>
        <v>9</v>
      </c>
      <c r="H149" s="88">
        <f t="shared" si="43"/>
        <v>0.1</v>
      </c>
      <c r="I149" s="87">
        <v>5</v>
      </c>
      <c r="J149" s="83">
        <v>1</v>
      </c>
      <c r="K149" s="89">
        <f t="shared" si="44"/>
        <v>4</v>
      </c>
      <c r="L149" s="90">
        <f t="shared" si="45"/>
        <v>0.2</v>
      </c>
      <c r="M149" s="87"/>
      <c r="N149" s="83"/>
      <c r="O149" s="89"/>
      <c r="P149" s="88"/>
      <c r="Q149" s="87"/>
      <c r="R149" s="83"/>
      <c r="S149" s="89"/>
      <c r="T149" s="90"/>
      <c r="U149" s="82">
        <v>2</v>
      </c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256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/>
      <c r="C151" s="264"/>
      <c r="D151" s="85" t="s">
        <v>257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 t="s">
        <v>258</v>
      </c>
      <c r="C152" s="91" t="s">
        <v>259</v>
      </c>
      <c r="D152" s="85" t="s">
        <v>260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261</v>
      </c>
      <c r="D153" s="85" t="s">
        <v>49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262</v>
      </c>
      <c r="D154" s="85" t="s">
        <v>263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264</v>
      </c>
      <c r="D155" s="85" t="s">
        <v>184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91" t="s">
        <v>265</v>
      </c>
      <c r="D156" s="85" t="s">
        <v>266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 t="s">
        <v>267</v>
      </c>
      <c r="D157" s="85" t="s">
        <v>268</v>
      </c>
      <c r="E157" s="86"/>
      <c r="F157" s="83"/>
      <c r="G157" s="87"/>
      <c r="H157" s="88"/>
      <c r="I157" s="87"/>
      <c r="J157" s="83"/>
      <c r="K157" s="89"/>
      <c r="L157" s="90"/>
      <c r="M157" s="87"/>
      <c r="N157" s="83"/>
      <c r="O157" s="89"/>
      <c r="P157" s="88"/>
      <c r="Q157" s="87"/>
      <c r="R157" s="83"/>
      <c r="S157" s="89"/>
      <c r="T157" s="90"/>
      <c r="U157" s="82"/>
      <c r="V157" s="83"/>
      <c r="W157" s="83"/>
      <c r="X157" s="84"/>
    </row>
    <row r="158" spans="1:24" x14ac:dyDescent="0.2">
      <c r="A158" s="256"/>
      <c r="B158" s="264"/>
      <c r="C158" s="264"/>
      <c r="D158" s="85" t="s">
        <v>269</v>
      </c>
      <c r="E158" s="86">
        <v>6</v>
      </c>
      <c r="F158" s="83">
        <v>2</v>
      </c>
      <c r="G158" s="87">
        <f t="shared" ref="G158:G159" si="46">E158-F158</f>
        <v>4</v>
      </c>
      <c r="H158" s="88">
        <f t="shared" ref="H158:H159" si="47">F158/E158</f>
        <v>0.33333333333333331</v>
      </c>
      <c r="I158" s="87">
        <v>6</v>
      </c>
      <c r="J158" s="83">
        <v>0</v>
      </c>
      <c r="K158" s="89">
        <f t="shared" ref="K158:K159" si="48">I158-J158</f>
        <v>6</v>
      </c>
      <c r="L158" s="90">
        <f t="shared" ref="L158:L159" si="49">J158/I158</f>
        <v>0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1</v>
      </c>
      <c r="W158" s="83"/>
      <c r="X158" s="84"/>
    </row>
    <row r="159" spans="1:24" x14ac:dyDescent="0.2">
      <c r="A159" s="256"/>
      <c r="B159" s="264" t="s">
        <v>270</v>
      </c>
      <c r="C159" s="91" t="s">
        <v>271</v>
      </c>
      <c r="D159" s="85" t="s">
        <v>272</v>
      </c>
      <c r="E159" s="86">
        <v>10</v>
      </c>
      <c r="F159" s="83">
        <v>3</v>
      </c>
      <c r="G159" s="87">
        <f t="shared" si="46"/>
        <v>7</v>
      </c>
      <c r="H159" s="88">
        <f t="shared" si="47"/>
        <v>0.3</v>
      </c>
      <c r="I159" s="87">
        <v>10</v>
      </c>
      <c r="J159" s="83">
        <v>0</v>
      </c>
      <c r="K159" s="89">
        <f t="shared" si="48"/>
        <v>10</v>
      </c>
      <c r="L159" s="90">
        <f t="shared" si="49"/>
        <v>0</v>
      </c>
      <c r="M159" s="87"/>
      <c r="N159" s="83"/>
      <c r="O159" s="89"/>
      <c r="P159" s="88"/>
      <c r="Q159" s="87"/>
      <c r="R159" s="83"/>
      <c r="S159" s="89"/>
      <c r="T159" s="90"/>
      <c r="U159" s="82">
        <v>1</v>
      </c>
      <c r="V159" s="83"/>
      <c r="W159" s="83"/>
      <c r="X159" s="84"/>
    </row>
    <row r="160" spans="1:24" x14ac:dyDescent="0.2">
      <c r="A160" s="256"/>
      <c r="B160" s="264"/>
      <c r="C160" s="91" t="s">
        <v>273</v>
      </c>
      <c r="D160" s="85" t="s">
        <v>274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275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276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91" t="s">
        <v>277</v>
      </c>
      <c r="D163" s="85" t="s">
        <v>49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 t="s">
        <v>278</v>
      </c>
      <c r="D164" s="85" t="s">
        <v>279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264"/>
      <c r="D165" s="85" t="s">
        <v>280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281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282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283</v>
      </c>
      <c r="D168" s="85" t="s">
        <v>49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284</v>
      </c>
      <c r="D169" s="85" t="s">
        <v>285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/>
      <c r="C170" s="91" t="s">
        <v>286</v>
      </c>
      <c r="D170" s="85" t="s">
        <v>287</v>
      </c>
      <c r="E170" s="86"/>
      <c r="F170" s="83"/>
      <c r="G170" s="87"/>
      <c r="H170" s="88"/>
      <c r="I170" s="87"/>
      <c r="J170" s="83"/>
      <c r="K170" s="89"/>
      <c r="L170" s="90"/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</row>
    <row r="171" spans="1:29" x14ac:dyDescent="0.2">
      <c r="A171" s="256"/>
      <c r="B171" s="264" t="s">
        <v>288</v>
      </c>
      <c r="C171" s="91" t="s">
        <v>289</v>
      </c>
      <c r="D171" s="85" t="s">
        <v>290</v>
      </c>
      <c r="E171" s="86">
        <v>10</v>
      </c>
      <c r="F171" s="83">
        <v>2</v>
      </c>
      <c r="G171" s="87">
        <f t="shared" ref="G171:G174" si="50">E171-F171</f>
        <v>8</v>
      </c>
      <c r="H171" s="88">
        <f t="shared" ref="H171:H174" si="51">F171/E171</f>
        <v>0.2</v>
      </c>
      <c r="I171" s="87">
        <v>5</v>
      </c>
      <c r="J171" s="83">
        <v>0</v>
      </c>
      <c r="K171" s="89">
        <f t="shared" ref="K171:K173" si="52">I171-J171</f>
        <v>5</v>
      </c>
      <c r="L171" s="90">
        <f t="shared" ref="L171:L173" si="53">J171/I171</f>
        <v>0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/>
      <c r="W171" s="83"/>
      <c r="X171" s="84"/>
      <c r="AC171"/>
    </row>
    <row r="172" spans="1:29" x14ac:dyDescent="0.2">
      <c r="A172" s="256"/>
      <c r="B172" s="264"/>
      <c r="C172" s="264" t="s">
        <v>291</v>
      </c>
      <c r="D172" s="85" t="s">
        <v>292</v>
      </c>
      <c r="E172" s="86">
        <v>25</v>
      </c>
      <c r="F172" s="83">
        <v>11</v>
      </c>
      <c r="G172" s="87">
        <f t="shared" si="50"/>
        <v>14</v>
      </c>
      <c r="H172" s="88">
        <f t="shared" si="51"/>
        <v>0.44</v>
      </c>
      <c r="I172" s="87">
        <v>20</v>
      </c>
      <c r="J172" s="83">
        <v>14</v>
      </c>
      <c r="K172" s="89">
        <f t="shared" si="52"/>
        <v>6</v>
      </c>
      <c r="L172" s="90">
        <f t="shared" si="53"/>
        <v>0.7</v>
      </c>
      <c r="M172" s="87"/>
      <c r="N172" s="83"/>
      <c r="O172" s="89"/>
      <c r="P172" s="88"/>
      <c r="Q172" s="87"/>
      <c r="R172" s="83"/>
      <c r="S172" s="89"/>
      <c r="T172" s="90"/>
      <c r="U172" s="82"/>
      <c r="V172" s="83">
        <v>14</v>
      </c>
      <c r="W172" s="83"/>
      <c r="X172" s="84"/>
      <c r="AC172"/>
    </row>
    <row r="173" spans="1:29" x14ac:dyDescent="0.2">
      <c r="A173" s="256"/>
      <c r="B173" s="264"/>
      <c r="C173" s="264"/>
      <c r="D173" s="85" t="s">
        <v>293</v>
      </c>
      <c r="E173" s="86">
        <v>10</v>
      </c>
      <c r="F173" s="83">
        <v>8</v>
      </c>
      <c r="G173" s="87">
        <f t="shared" si="50"/>
        <v>2</v>
      </c>
      <c r="H173" s="88">
        <f t="shared" si="51"/>
        <v>0.8</v>
      </c>
      <c r="I173" s="87">
        <v>10</v>
      </c>
      <c r="J173" s="83">
        <v>4</v>
      </c>
      <c r="K173" s="89">
        <f t="shared" si="52"/>
        <v>6</v>
      </c>
      <c r="L173" s="90">
        <f t="shared" si="53"/>
        <v>0.4</v>
      </c>
      <c r="M173" s="87">
        <v>9</v>
      </c>
      <c r="N173" s="83">
        <v>0</v>
      </c>
      <c r="O173" s="89">
        <f>M173-N173</f>
        <v>9</v>
      </c>
      <c r="P173" s="88">
        <f>N173/M173</f>
        <v>0</v>
      </c>
      <c r="Q173" s="87">
        <v>18</v>
      </c>
      <c r="R173" s="83">
        <v>1</v>
      </c>
      <c r="S173" s="89">
        <f>Q173-R173</f>
        <v>17</v>
      </c>
      <c r="T173" s="90">
        <f>R173/Q173</f>
        <v>5.5555555555555552E-2</v>
      </c>
      <c r="U173" s="82">
        <v>3</v>
      </c>
      <c r="V173" s="83">
        <v>1</v>
      </c>
      <c r="W173" s="83"/>
      <c r="X173" s="84">
        <v>3</v>
      </c>
      <c r="AC173"/>
    </row>
    <row r="174" spans="1:29" x14ac:dyDescent="0.2">
      <c r="A174" s="256"/>
      <c r="B174" s="264"/>
      <c r="C174" s="264"/>
      <c r="D174" s="85" t="s">
        <v>294</v>
      </c>
      <c r="E174" s="86">
        <v>10</v>
      </c>
      <c r="F174" s="83">
        <v>3</v>
      </c>
      <c r="G174" s="87">
        <f t="shared" si="50"/>
        <v>7</v>
      </c>
      <c r="H174" s="88">
        <f t="shared" si="51"/>
        <v>0.3</v>
      </c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  <c r="AC174"/>
    </row>
    <row r="175" spans="1:29" x14ac:dyDescent="0.2">
      <c r="A175" s="256"/>
      <c r="B175" s="264"/>
      <c r="C175" s="264"/>
      <c r="D175" s="85" t="s">
        <v>295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296</v>
      </c>
      <c r="E176" s="86"/>
      <c r="F176" s="83"/>
      <c r="G176" s="87"/>
      <c r="H176" s="88"/>
      <c r="I176" s="87"/>
      <c r="J176" s="83"/>
      <c r="K176" s="89"/>
      <c r="L176" s="90"/>
      <c r="M176" s="87"/>
      <c r="N176" s="83"/>
      <c r="O176" s="89"/>
      <c r="P176" s="88"/>
      <c r="Q176" s="87"/>
      <c r="R176" s="83"/>
      <c r="S176" s="89"/>
      <c r="T176" s="90"/>
      <c r="U176" s="82"/>
      <c r="V176" s="83"/>
      <c r="W176" s="83"/>
      <c r="X176" s="84"/>
    </row>
    <row r="177" spans="1:64" x14ac:dyDescent="0.2">
      <c r="A177" s="256"/>
      <c r="B177" s="264"/>
      <c r="C177" s="264"/>
      <c r="D177" s="85" t="s">
        <v>297</v>
      </c>
      <c r="E177" s="86">
        <v>20</v>
      </c>
      <c r="F177" s="83">
        <v>8</v>
      </c>
      <c r="G177" s="87">
        <f>E177-F177</f>
        <v>12</v>
      </c>
      <c r="H177" s="88">
        <f>F177/E177</f>
        <v>0.4</v>
      </c>
      <c r="I177" s="87">
        <v>20</v>
      </c>
      <c r="J177" s="83">
        <v>8</v>
      </c>
      <c r="K177" s="89">
        <f>I177-J177</f>
        <v>12</v>
      </c>
      <c r="L177" s="90">
        <f>J177/I177</f>
        <v>0.4</v>
      </c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298</v>
      </c>
      <c r="D178" s="85" t="s">
        <v>299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300</v>
      </c>
      <c r="D179" s="85" t="s">
        <v>49</v>
      </c>
      <c r="E179" s="86"/>
      <c r="F179" s="83"/>
      <c r="G179" s="87"/>
      <c r="H179" s="88"/>
      <c r="I179" s="87"/>
      <c r="J179" s="83"/>
      <c r="K179" s="89"/>
      <c r="L179" s="90"/>
      <c r="M179" s="87"/>
      <c r="N179" s="83"/>
      <c r="O179" s="89"/>
      <c r="P179" s="88"/>
      <c r="Q179" s="87"/>
      <c r="R179" s="83"/>
      <c r="S179" s="89"/>
      <c r="T179" s="90"/>
      <c r="U179" s="82"/>
      <c r="V179" s="83"/>
      <c r="W179" s="83"/>
      <c r="X179" s="84"/>
    </row>
    <row r="180" spans="1:64" x14ac:dyDescent="0.2">
      <c r="A180" s="256"/>
      <c r="B180" s="264"/>
      <c r="C180" s="91" t="s">
        <v>301</v>
      </c>
      <c r="D180" s="85" t="s">
        <v>302</v>
      </c>
      <c r="E180" s="86">
        <v>12</v>
      </c>
      <c r="F180" s="83">
        <v>4</v>
      </c>
      <c r="G180" s="87">
        <f>E180-F180</f>
        <v>8</v>
      </c>
      <c r="H180" s="88">
        <f>F180/E180</f>
        <v>0.33333333333333331</v>
      </c>
      <c r="I180" s="87">
        <v>12</v>
      </c>
      <c r="J180" s="83">
        <v>5</v>
      </c>
      <c r="K180" s="89">
        <f>I180-J180</f>
        <v>7</v>
      </c>
      <c r="L180" s="90">
        <f>J180/I180</f>
        <v>0.41666666666666669</v>
      </c>
      <c r="M180" s="87">
        <v>2</v>
      </c>
      <c r="N180" s="83">
        <v>0</v>
      </c>
      <c r="O180" s="89">
        <f>M180-N180</f>
        <v>2</v>
      </c>
      <c r="P180" s="88">
        <f>N180/M180</f>
        <v>0</v>
      </c>
      <c r="Q180" s="87">
        <v>2</v>
      </c>
      <c r="R180" s="83">
        <v>1</v>
      </c>
      <c r="S180" s="89">
        <f>Q180-R180</f>
        <v>1</v>
      </c>
      <c r="T180" s="88">
        <f>R180/Q180</f>
        <v>0.5</v>
      </c>
      <c r="U180" s="82">
        <v>3</v>
      </c>
      <c r="V180" s="83">
        <v>2</v>
      </c>
      <c r="W180" s="83">
        <v>1</v>
      </c>
      <c r="X180" s="84"/>
    </row>
    <row r="181" spans="1:64" x14ac:dyDescent="0.2">
      <c r="A181" s="256"/>
      <c r="B181" s="264"/>
      <c r="C181" s="91" t="s">
        <v>303</v>
      </c>
      <c r="D181" s="85" t="s">
        <v>304</v>
      </c>
      <c r="E181" s="86"/>
      <c r="F181" s="83"/>
      <c r="G181" s="87"/>
      <c r="H181" s="88"/>
      <c r="I181" s="87"/>
      <c r="J181" s="83"/>
      <c r="K181" s="89"/>
      <c r="L181" s="90"/>
      <c r="M181" s="87"/>
      <c r="N181" s="83"/>
      <c r="O181" s="89"/>
      <c r="P181" s="88"/>
      <c r="Q181" s="87"/>
      <c r="R181" s="83"/>
      <c r="S181" s="89"/>
      <c r="T181" s="90"/>
      <c r="U181" s="82"/>
      <c r="V181" s="83"/>
      <c r="W181" s="83"/>
      <c r="X181" s="84"/>
    </row>
    <row r="182" spans="1:64" x14ac:dyDescent="0.2">
      <c r="A182" s="265" t="s">
        <v>305</v>
      </c>
      <c r="B182" s="265"/>
      <c r="C182" s="265"/>
      <c r="D182" s="265"/>
      <c r="E182" s="44">
        <f>SUM(E139:E181)</f>
        <v>148</v>
      </c>
      <c r="F182" s="45">
        <f>SUM(F139:F181)</f>
        <v>52</v>
      </c>
      <c r="G182" s="45">
        <f t="shared" ref="G182:G183" si="54">E182-F182</f>
        <v>96</v>
      </c>
      <c r="H182" s="10">
        <f t="shared" ref="H182:H183" si="55">F182/E182</f>
        <v>0.35135135135135137</v>
      </c>
      <c r="I182" s="45">
        <f>SUM(I139:I181)</f>
        <v>113</v>
      </c>
      <c r="J182" s="45">
        <f>SUM(J139:J181)</f>
        <v>39</v>
      </c>
      <c r="K182" s="9">
        <f t="shared" ref="K182:K183" si="56">I182-J182</f>
        <v>74</v>
      </c>
      <c r="L182" s="46">
        <f t="shared" ref="L182:L183" si="57">J182/I182</f>
        <v>0.34513274336283184</v>
      </c>
      <c r="M182" s="45">
        <f>SUM(M139:M181)</f>
        <v>11</v>
      </c>
      <c r="N182" s="45">
        <f>SUM(N139:N181)</f>
        <v>0</v>
      </c>
      <c r="O182" s="9">
        <f>M182-N182</f>
        <v>11</v>
      </c>
      <c r="P182" s="10">
        <f>N182/M182</f>
        <v>0</v>
      </c>
      <c r="Q182" s="45">
        <f>SUM(Q139:Q181)</f>
        <v>20</v>
      </c>
      <c r="R182" s="45">
        <f>SUM(R139:R181)</f>
        <v>2</v>
      </c>
      <c r="S182" s="9">
        <f>Q182-R182</f>
        <v>18</v>
      </c>
      <c r="T182" s="46">
        <f>R182/Q182</f>
        <v>0.1</v>
      </c>
      <c r="U182" s="44">
        <f>SUM(U139:U181)</f>
        <v>12</v>
      </c>
      <c r="V182" s="45">
        <f>SUM(V139:V181)</f>
        <v>20</v>
      </c>
      <c r="W182" s="45">
        <f>SUM(W139:W181)</f>
        <v>1</v>
      </c>
      <c r="X182" s="48">
        <f>SUM(X139:X181)</f>
        <v>3</v>
      </c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</row>
    <row r="183" spans="1:64" x14ac:dyDescent="0.2">
      <c r="A183" s="260" t="s">
        <v>306</v>
      </c>
      <c r="B183" s="266" t="s">
        <v>307</v>
      </c>
      <c r="C183" s="92" t="s">
        <v>308</v>
      </c>
      <c r="D183" s="93" t="s">
        <v>309</v>
      </c>
      <c r="E183" s="94">
        <v>30</v>
      </c>
      <c r="F183" s="95">
        <v>5</v>
      </c>
      <c r="G183" s="96">
        <f t="shared" si="54"/>
        <v>25</v>
      </c>
      <c r="H183" s="97">
        <f t="shared" si="55"/>
        <v>0.16666666666666666</v>
      </c>
      <c r="I183" s="96">
        <v>40</v>
      </c>
      <c r="J183" s="95">
        <v>4</v>
      </c>
      <c r="K183" s="98">
        <f t="shared" si="56"/>
        <v>36</v>
      </c>
      <c r="L183" s="99">
        <f t="shared" si="57"/>
        <v>0.1</v>
      </c>
      <c r="M183" s="100"/>
      <c r="N183" s="101"/>
      <c r="O183" s="102"/>
      <c r="P183" s="103"/>
      <c r="Q183" s="100"/>
      <c r="R183" s="101"/>
      <c r="S183" s="102"/>
      <c r="T183" s="104"/>
      <c r="U183" s="101"/>
      <c r="V183" s="101">
        <v>2</v>
      </c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310</v>
      </c>
      <c r="D184" s="93" t="s">
        <v>311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312</v>
      </c>
      <c r="D185" s="93" t="s">
        <v>49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/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92" t="s">
        <v>313</v>
      </c>
      <c r="D186" s="93" t="s">
        <v>314</v>
      </c>
      <c r="E186" s="106"/>
      <c r="F186" s="101"/>
      <c r="G186" s="100"/>
      <c r="H186" s="103"/>
      <c r="I186" s="100"/>
      <c r="J186" s="101"/>
      <c r="K186" s="102"/>
      <c r="L186" s="104"/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44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 t="s">
        <v>315</v>
      </c>
      <c r="D187" s="93" t="s">
        <v>316</v>
      </c>
      <c r="E187" s="106">
        <v>13</v>
      </c>
      <c r="F187" s="101">
        <v>7</v>
      </c>
      <c r="G187" s="100">
        <f>E187-F187</f>
        <v>6</v>
      </c>
      <c r="H187" s="103">
        <f>F187/E187</f>
        <v>0.53846153846153844</v>
      </c>
      <c r="I187" s="100">
        <v>20</v>
      </c>
      <c r="J187" s="101">
        <v>16</v>
      </c>
      <c r="K187" s="102">
        <f>I187-J187</f>
        <v>4</v>
      </c>
      <c r="L187" s="104">
        <f>J187/I187</f>
        <v>0.8</v>
      </c>
      <c r="M187" s="100"/>
      <c r="N187" s="101"/>
      <c r="O187" s="102"/>
      <c r="P187" s="103"/>
      <c r="Q187" s="100"/>
      <c r="R187" s="101"/>
      <c r="S187" s="102"/>
      <c r="T187" s="104"/>
      <c r="U187" s="101"/>
      <c r="V187" s="101">
        <v>3</v>
      </c>
      <c r="W187" s="101"/>
      <c r="X187" s="105"/>
      <c r="Y187"/>
      <c r="Z187"/>
      <c r="AA187"/>
      <c r="AB187"/>
    </row>
    <row r="188" spans="1:64" x14ac:dyDescent="0.2">
      <c r="A188" s="260"/>
      <c r="B188" s="266"/>
      <c r="C188" s="266"/>
      <c r="D188" s="93" t="s">
        <v>317</v>
      </c>
      <c r="E188" s="106"/>
      <c r="F188" s="101"/>
      <c r="G188" s="100"/>
      <c r="H188" s="103"/>
      <c r="I188" s="100"/>
      <c r="J188" s="101"/>
      <c r="K188" s="102"/>
      <c r="L188" s="104"/>
      <c r="M188" s="100">
        <v>1</v>
      </c>
      <c r="N188" s="101">
        <v>0</v>
      </c>
      <c r="O188" s="102">
        <f>M188-N188</f>
        <v>1</v>
      </c>
      <c r="P188" s="103">
        <f>N188/M188</f>
        <v>0</v>
      </c>
      <c r="Q188" s="100">
        <v>14</v>
      </c>
      <c r="R188" s="101">
        <v>1</v>
      </c>
      <c r="S188" s="102">
        <f>Q188-R188</f>
        <v>13</v>
      </c>
      <c r="T188" s="104">
        <f>R188/Q188</f>
        <v>7.1428571428571425E-2</v>
      </c>
      <c r="U188" s="101"/>
      <c r="V188" s="101"/>
      <c r="W188" s="101"/>
      <c r="X188" s="105"/>
      <c r="Y188"/>
      <c r="Z188"/>
      <c r="AA188"/>
      <c r="AB188"/>
    </row>
    <row r="189" spans="1:64" x14ac:dyDescent="0.2">
      <c r="A189" s="260"/>
      <c r="B189" s="266" t="s">
        <v>318</v>
      </c>
      <c r="C189" s="266" t="s">
        <v>319</v>
      </c>
      <c r="D189" s="93" t="s">
        <v>320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>
        <v>1</v>
      </c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42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>
        <v>1</v>
      </c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321</v>
      </c>
      <c r="E191" s="106"/>
      <c r="F191" s="101"/>
      <c r="G191" s="100"/>
      <c r="H191" s="103"/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197</v>
      </c>
      <c r="E192" s="106">
        <v>50</v>
      </c>
      <c r="F192" s="101">
        <v>4</v>
      </c>
      <c r="G192" s="100">
        <f t="shared" ref="G192:G193" si="58">E192-F192</f>
        <v>46</v>
      </c>
      <c r="H192" s="103">
        <f t="shared" ref="H192:H193" si="59">F192/E192</f>
        <v>0.08</v>
      </c>
      <c r="I192" s="100"/>
      <c r="J192" s="101"/>
      <c r="K192" s="102"/>
      <c r="L192" s="104"/>
      <c r="M192" s="100"/>
      <c r="N192" s="101"/>
      <c r="O192" s="102"/>
      <c r="P192" s="103"/>
      <c r="Q192" s="100"/>
      <c r="R192" s="101"/>
      <c r="S192" s="102"/>
      <c r="T192" s="104"/>
      <c r="U192" s="101"/>
      <c r="V192" s="101"/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322</v>
      </c>
      <c r="E193" s="106">
        <v>66</v>
      </c>
      <c r="F193" s="101">
        <v>32</v>
      </c>
      <c r="G193" s="100">
        <f t="shared" si="58"/>
        <v>34</v>
      </c>
      <c r="H193" s="103">
        <f t="shared" si="59"/>
        <v>0.48484848484848486</v>
      </c>
      <c r="I193" s="100">
        <v>96</v>
      </c>
      <c r="J193" s="101">
        <v>35</v>
      </c>
      <c r="K193" s="102">
        <f>I193-J193</f>
        <v>61</v>
      </c>
      <c r="L193" s="104">
        <f>J193/I193</f>
        <v>0.36458333333333331</v>
      </c>
      <c r="M193" s="100">
        <v>14</v>
      </c>
      <c r="N193" s="101">
        <v>0</v>
      </c>
      <c r="O193" s="102">
        <f>M193-N193</f>
        <v>14</v>
      </c>
      <c r="P193" s="103">
        <f>N193/M193</f>
        <v>0</v>
      </c>
      <c r="Q193" s="100"/>
      <c r="R193" s="101"/>
      <c r="S193" s="102"/>
      <c r="T193" s="104"/>
      <c r="U193" s="101">
        <v>8</v>
      </c>
      <c r="V193" s="101">
        <v>19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323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324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325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/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266"/>
      <c r="D197" s="93" t="s">
        <v>326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>
        <v>2</v>
      </c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327</v>
      </c>
      <c r="D198" s="93" t="s">
        <v>328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329</v>
      </c>
      <c r="D199" s="93" t="s">
        <v>63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330</v>
      </c>
      <c r="D200" s="93" t="s">
        <v>49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331</v>
      </c>
      <c r="D201" s="93" t="s">
        <v>88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92" t="s">
        <v>332</v>
      </c>
      <c r="D202" s="93" t="s">
        <v>49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/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 t="s">
        <v>333</v>
      </c>
      <c r="D203" s="93" t="s">
        <v>334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>
        <v>1</v>
      </c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266"/>
      <c r="D204" s="93" t="s">
        <v>335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>
        <v>1</v>
      </c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336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337</v>
      </c>
      <c r="D206" s="93" t="s">
        <v>49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338</v>
      </c>
      <c r="D207" s="93" t="s">
        <v>339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>
        <v>1</v>
      </c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340</v>
      </c>
      <c r="D208" s="93" t="s">
        <v>341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342</v>
      </c>
      <c r="D209" s="93" t="s">
        <v>173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/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/>
      <c r="C210" s="92" t="s">
        <v>343</v>
      </c>
      <c r="D210" s="93" t="s">
        <v>344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 t="s">
        <v>345</v>
      </c>
      <c r="C211" s="92" t="s">
        <v>346</v>
      </c>
      <c r="D211" s="93" t="s">
        <v>347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/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348</v>
      </c>
      <c r="D212" s="93" t="s">
        <v>349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350</v>
      </c>
      <c r="D213" s="93" t="s">
        <v>184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351</v>
      </c>
      <c r="D214" s="93" t="s">
        <v>352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353</v>
      </c>
      <c r="D215" s="93" t="s">
        <v>354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92" t="s">
        <v>355</v>
      </c>
      <c r="D216" s="93" t="s">
        <v>356</v>
      </c>
      <c r="E216" s="106"/>
      <c r="F216" s="101"/>
      <c r="G216" s="100"/>
      <c r="H216" s="103"/>
      <c r="I216" s="100"/>
      <c r="J216" s="101"/>
      <c r="K216" s="102"/>
      <c r="L216" s="104"/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 t="s">
        <v>357</v>
      </c>
      <c r="D217" s="93" t="s">
        <v>358</v>
      </c>
      <c r="E217" s="106">
        <v>10</v>
      </c>
      <c r="F217" s="101">
        <v>10</v>
      </c>
      <c r="G217" s="100">
        <f>E217-F217</f>
        <v>0</v>
      </c>
      <c r="H217" s="103">
        <f>F217/E217</f>
        <v>1</v>
      </c>
      <c r="I217" s="100">
        <v>10</v>
      </c>
      <c r="J217" s="101">
        <v>7</v>
      </c>
      <c r="K217" s="102">
        <f>I217-J217</f>
        <v>3</v>
      </c>
      <c r="L217" s="104">
        <f>J217/I217</f>
        <v>0.7</v>
      </c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/>
      <c r="C218" s="266"/>
      <c r="D218" s="93" t="s">
        <v>359</v>
      </c>
      <c r="E218" s="106"/>
      <c r="F218" s="101"/>
      <c r="G218" s="100"/>
      <c r="H218" s="103"/>
      <c r="I218" s="100"/>
      <c r="J218" s="101"/>
      <c r="K218" s="102"/>
      <c r="L218" s="104"/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 t="s">
        <v>360</v>
      </c>
      <c r="C219" s="92" t="s">
        <v>361</v>
      </c>
      <c r="D219" s="93" t="s">
        <v>362</v>
      </c>
      <c r="E219" s="106">
        <v>1</v>
      </c>
      <c r="F219" s="101">
        <v>1</v>
      </c>
      <c r="G219" s="100">
        <f>E219-F219</f>
        <v>0</v>
      </c>
      <c r="H219" s="103">
        <f>F219/E219</f>
        <v>1</v>
      </c>
      <c r="I219" s="100">
        <v>10</v>
      </c>
      <c r="J219" s="101">
        <v>0</v>
      </c>
      <c r="K219" s="102">
        <f>I219-J219</f>
        <v>10</v>
      </c>
      <c r="L219" s="104">
        <f>J219/I219</f>
        <v>0</v>
      </c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363</v>
      </c>
      <c r="D220" s="93" t="s">
        <v>364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>
        <v>1</v>
      </c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365</v>
      </c>
      <c r="D221" s="93" t="s">
        <v>366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367</v>
      </c>
      <c r="D222" s="93" t="s">
        <v>294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368</v>
      </c>
      <c r="D223" s="93" t="s">
        <v>49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369</v>
      </c>
      <c r="D224" s="93" t="s">
        <v>91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370</v>
      </c>
      <c r="D225" s="93" t="s">
        <v>49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/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92" t="s">
        <v>371</v>
      </c>
      <c r="D226" s="93" t="s">
        <v>372</v>
      </c>
      <c r="E226" s="106"/>
      <c r="F226" s="101"/>
      <c r="G226" s="100"/>
      <c r="H226" s="103"/>
      <c r="I226" s="100"/>
      <c r="J226" s="101"/>
      <c r="K226" s="102"/>
      <c r="L226" s="104"/>
      <c r="M226" s="100"/>
      <c r="N226" s="101"/>
      <c r="O226" s="102"/>
      <c r="P226" s="103"/>
      <c r="Q226" s="100"/>
      <c r="R226" s="101"/>
      <c r="S226" s="102"/>
      <c r="T226" s="104"/>
      <c r="U226" s="101"/>
      <c r="V226" s="101">
        <v>1</v>
      </c>
      <c r="W226" s="101"/>
      <c r="X226" s="105"/>
      <c r="Y226"/>
      <c r="Z226"/>
      <c r="AA226"/>
      <c r="AB226"/>
    </row>
    <row r="227" spans="1:38" x14ac:dyDescent="0.2">
      <c r="A227" s="260"/>
      <c r="B227" s="266"/>
      <c r="C227" s="266" t="s">
        <v>373</v>
      </c>
      <c r="D227" s="93" t="s">
        <v>374</v>
      </c>
      <c r="E227" s="106">
        <v>10</v>
      </c>
      <c r="F227" s="101">
        <v>7</v>
      </c>
      <c r="G227" s="100">
        <f>E227-F227</f>
        <v>3</v>
      </c>
      <c r="H227" s="103">
        <f>F227/E227</f>
        <v>0.7</v>
      </c>
      <c r="I227" s="100">
        <v>9</v>
      </c>
      <c r="J227" s="101">
        <v>3</v>
      </c>
      <c r="K227" s="102">
        <f>I227-J227</f>
        <v>6</v>
      </c>
      <c r="L227" s="104">
        <f>J227/I227</f>
        <v>0.33333333333333331</v>
      </c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266"/>
      <c r="D228" s="93" t="s">
        <v>375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376</v>
      </c>
      <c r="D229" s="93" t="s">
        <v>163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  <c r="AG229"/>
      <c r="AH229"/>
      <c r="AI229"/>
      <c r="AJ229"/>
      <c r="AK229"/>
      <c r="AL229"/>
    </row>
    <row r="230" spans="1:38" x14ac:dyDescent="0.2">
      <c r="A230" s="260"/>
      <c r="B230" s="266"/>
      <c r="C230" s="92" t="s">
        <v>377</v>
      </c>
      <c r="D230" s="93" t="s">
        <v>49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378</v>
      </c>
      <c r="D231" s="93" t="s">
        <v>379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380</v>
      </c>
      <c r="D232" s="93" t="s">
        <v>381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382</v>
      </c>
      <c r="D233" s="93" t="s">
        <v>383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/>
      <c r="C234" s="92" t="s">
        <v>384</v>
      </c>
      <c r="D234" s="93" t="s">
        <v>260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 t="s">
        <v>385</v>
      </c>
      <c r="C235" s="266" t="s">
        <v>386</v>
      </c>
      <c r="D235" s="93" t="s">
        <v>387</v>
      </c>
      <c r="E235" s="106"/>
      <c r="F235" s="101"/>
      <c r="G235" s="100"/>
      <c r="H235" s="103"/>
      <c r="I235" s="100"/>
      <c r="J235" s="101"/>
      <c r="K235" s="102"/>
      <c r="L235" s="104"/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138</v>
      </c>
      <c r="E236" s="106">
        <v>20</v>
      </c>
      <c r="F236" s="101">
        <v>4</v>
      </c>
      <c r="G236" s="100">
        <f t="shared" ref="G236:G238" si="60">E236-F236</f>
        <v>16</v>
      </c>
      <c r="H236" s="103">
        <f t="shared" ref="H236:H238" si="61">F236/E236</f>
        <v>0.2</v>
      </c>
      <c r="I236" s="100">
        <v>60</v>
      </c>
      <c r="J236" s="101">
        <v>3</v>
      </c>
      <c r="K236" s="102">
        <f t="shared" ref="K236:K238" si="62">I236-J236</f>
        <v>57</v>
      </c>
      <c r="L236" s="104">
        <f t="shared" ref="L236:L238" si="63">J236/I236</f>
        <v>0.05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73</v>
      </c>
      <c r="E237" s="106">
        <v>4</v>
      </c>
      <c r="F237" s="101">
        <v>0</v>
      </c>
      <c r="G237" s="100">
        <f t="shared" si="60"/>
        <v>4</v>
      </c>
      <c r="H237" s="103">
        <f t="shared" si="61"/>
        <v>0</v>
      </c>
      <c r="I237" s="100">
        <v>14</v>
      </c>
      <c r="J237" s="101">
        <v>1</v>
      </c>
      <c r="K237" s="102">
        <f t="shared" si="62"/>
        <v>13</v>
      </c>
      <c r="L237" s="104">
        <f t="shared" si="63"/>
        <v>7.1428571428571425E-2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266"/>
      <c r="D238" s="93" t="s">
        <v>388</v>
      </c>
      <c r="E238" s="106">
        <v>2</v>
      </c>
      <c r="F238" s="101">
        <v>0</v>
      </c>
      <c r="G238" s="100">
        <f t="shared" si="60"/>
        <v>2</v>
      </c>
      <c r="H238" s="103">
        <f t="shared" si="61"/>
        <v>0</v>
      </c>
      <c r="I238" s="100">
        <v>4</v>
      </c>
      <c r="J238" s="101">
        <v>0</v>
      </c>
      <c r="K238" s="102">
        <f t="shared" si="62"/>
        <v>4</v>
      </c>
      <c r="L238" s="104">
        <f t="shared" si="63"/>
        <v>0</v>
      </c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389</v>
      </c>
      <c r="D239" s="93" t="s">
        <v>390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391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392</v>
      </c>
      <c r="D241" s="93" t="s">
        <v>49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393</v>
      </c>
      <c r="D242" s="93" t="s">
        <v>260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x14ac:dyDescent="0.2">
      <c r="A243" s="260"/>
      <c r="B243" s="266"/>
      <c r="C243" s="92" t="s">
        <v>394</v>
      </c>
      <c r="D243" s="93" t="s">
        <v>49</v>
      </c>
      <c r="E243" s="106"/>
      <c r="F243" s="101"/>
      <c r="G243" s="100"/>
      <c r="H243" s="103"/>
      <c r="I243" s="100"/>
      <c r="J243" s="101"/>
      <c r="K243" s="102"/>
      <c r="L243" s="104"/>
      <c r="M243" s="100"/>
      <c r="N243" s="101"/>
      <c r="O243" s="102"/>
      <c r="P243" s="103"/>
      <c r="Q243" s="100"/>
      <c r="R243" s="101"/>
      <c r="S243" s="102"/>
      <c r="T243" s="104"/>
      <c r="U243" s="101"/>
      <c r="V243" s="101"/>
      <c r="W243" s="101"/>
      <c r="X243" s="105"/>
      <c r="Y243"/>
      <c r="Z243"/>
      <c r="AA243"/>
      <c r="AB243"/>
    </row>
    <row r="244" spans="1:64" ht="14.65" customHeight="1" x14ac:dyDescent="0.2">
      <c r="A244" s="259" t="s">
        <v>395</v>
      </c>
      <c r="B244" s="259"/>
      <c r="C244" s="259"/>
      <c r="D244" s="259"/>
      <c r="E244" s="44">
        <f>SUM(E183:E243)</f>
        <v>206</v>
      </c>
      <c r="F244" s="45">
        <f>SUM(F183:F243)</f>
        <v>70</v>
      </c>
      <c r="G244" s="45">
        <f>E244-F244</f>
        <v>136</v>
      </c>
      <c r="H244" s="10">
        <f t="shared" ref="H244:H245" si="64">F244/E244</f>
        <v>0.33980582524271846</v>
      </c>
      <c r="I244" s="45">
        <f>SUM(I183:I243)</f>
        <v>263</v>
      </c>
      <c r="J244" s="45">
        <f>SUM(J183:J243)</f>
        <v>69</v>
      </c>
      <c r="K244" s="45">
        <f>I244-J244</f>
        <v>194</v>
      </c>
      <c r="L244" s="46">
        <f t="shared" ref="L244:L245" si="65">J244/I244</f>
        <v>0.26235741444866922</v>
      </c>
      <c r="M244" s="45">
        <f>SUM(M183:M243)</f>
        <v>15</v>
      </c>
      <c r="N244" s="45">
        <f>SUM(N183:N243)</f>
        <v>0</v>
      </c>
      <c r="O244" s="45">
        <f>M244-N244</f>
        <v>15</v>
      </c>
      <c r="P244" s="10">
        <f t="shared" ref="P244:P245" si="66">N244/M244</f>
        <v>0</v>
      </c>
      <c r="Q244" s="45">
        <f>SUM(Q183:Q243)</f>
        <v>14</v>
      </c>
      <c r="R244" s="45">
        <f>SUM(R183:R243)</f>
        <v>1</v>
      </c>
      <c r="S244" s="45">
        <f>Q244-R244</f>
        <v>13</v>
      </c>
      <c r="T244" s="46">
        <f t="shared" ref="T244:T245" si="67">R244/Q244</f>
        <v>7.1428571428571425E-2</v>
      </c>
      <c r="U244" s="45">
        <f>SUM(U183:U243)</f>
        <v>8</v>
      </c>
      <c r="V244" s="45">
        <f>SUM(V183:V243)</f>
        <v>78</v>
      </c>
      <c r="W244" s="45">
        <f>SUM(W183:W243)</f>
        <v>0</v>
      </c>
      <c r="X244" s="48">
        <f>SUM(X183:X243)</f>
        <v>0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59" t="s">
        <v>396</v>
      </c>
      <c r="B245" s="259">
        <f>B83+B138+B182+B244</f>
        <v>0</v>
      </c>
      <c r="C245" s="259" t="e">
        <f>C74+C129+C174+C244</f>
        <v>#VALUE!</v>
      </c>
      <c r="D245" s="259" t="e">
        <f>D74+D129+D174+D244</f>
        <v>#VALUE!</v>
      </c>
      <c r="E245" s="107">
        <f>E83+E138+E182+E244</f>
        <v>1042</v>
      </c>
      <c r="F245" s="108">
        <f>F83+F138+F182+F244</f>
        <v>602</v>
      </c>
      <c r="G245" s="108">
        <f>G83+G138+G182+G244</f>
        <v>440</v>
      </c>
      <c r="H245" s="109">
        <f t="shared" si="64"/>
        <v>0.57773512476007682</v>
      </c>
      <c r="I245" s="108">
        <f>I83+I138+I182+I244</f>
        <v>1271</v>
      </c>
      <c r="J245" s="108">
        <f>J83+J138+J182+J244</f>
        <v>491</v>
      </c>
      <c r="K245" s="108">
        <f>K83+K138+K182+K244</f>
        <v>780</v>
      </c>
      <c r="L245" s="110">
        <f t="shared" si="65"/>
        <v>0.38630999213217937</v>
      </c>
      <c r="M245" s="108">
        <f>M83+M138+M182+M244</f>
        <v>44</v>
      </c>
      <c r="N245" s="108">
        <f>N83+N138+N182+N244</f>
        <v>7</v>
      </c>
      <c r="O245" s="108">
        <f>O83+O138+O182+O244</f>
        <v>37</v>
      </c>
      <c r="P245" s="109">
        <f t="shared" si="66"/>
        <v>0.15909090909090909</v>
      </c>
      <c r="Q245" s="108">
        <f>Q83+Q138+Q182+Q244</f>
        <v>58</v>
      </c>
      <c r="R245" s="108">
        <f>R83+R138+R182+R244</f>
        <v>6</v>
      </c>
      <c r="S245" s="108">
        <f>S83+S138+S182+S244</f>
        <v>52</v>
      </c>
      <c r="T245" s="110">
        <f t="shared" si="67"/>
        <v>0.10344827586206896</v>
      </c>
      <c r="U245" s="107">
        <f>U83+U138+U182+U244</f>
        <v>53</v>
      </c>
      <c r="V245" s="108">
        <f>V83+V138+V182+V244</f>
        <v>156</v>
      </c>
      <c r="W245" s="108">
        <f>W83+W138+W182+W244</f>
        <v>4</v>
      </c>
      <c r="X245" s="111">
        <f>X83+X138+X182+X244</f>
        <v>10</v>
      </c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</row>
    <row r="246" spans="1:64" ht="14.65" customHeight="1" x14ac:dyDescent="0.2">
      <c r="A246" s="267"/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1"/>
      <c r="P246" s="112"/>
      <c r="Q246" s="1"/>
      <c r="R246" s="1"/>
      <c r="S246" s="1"/>
      <c r="T246" s="113"/>
    </row>
    <row r="247" spans="1:64" x14ac:dyDescent="0.2">
      <c r="A247" s="2"/>
      <c r="C247" s="2"/>
      <c r="E247" s="1"/>
      <c r="F247" s="1"/>
      <c r="G247" s="1"/>
      <c r="H247" s="112"/>
      <c r="I247" s="1"/>
      <c r="J247" s="1"/>
      <c r="K247" s="1"/>
      <c r="L247" s="1"/>
      <c r="M247" s="1"/>
      <c r="N247" s="1"/>
      <c r="O247" s="1"/>
      <c r="P247" s="112"/>
      <c r="Q247" s="1"/>
      <c r="R247" s="1"/>
      <c r="S247" s="1"/>
      <c r="T247" s="113"/>
    </row>
    <row r="248" spans="1:64" ht="18.2" customHeight="1" x14ac:dyDescent="0.2">
      <c r="A248" s="271" t="s">
        <v>399</v>
      </c>
      <c r="B248" s="271"/>
      <c r="C248" s="271"/>
      <c r="D248" s="271"/>
      <c r="E248" s="271"/>
      <c r="F248" s="271"/>
      <c r="G248" s="271"/>
      <c r="H248" s="271"/>
      <c r="I248" s="271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</row>
    <row r="249" spans="1:64" ht="30" customHeight="1" x14ac:dyDescent="0.2">
      <c r="A249" s="272" t="s">
        <v>400</v>
      </c>
      <c r="B249" s="272" t="s">
        <v>5</v>
      </c>
      <c r="C249" s="272" t="s">
        <v>6</v>
      </c>
      <c r="D249" s="272" t="s">
        <v>7</v>
      </c>
      <c r="E249" s="273" t="s">
        <v>8</v>
      </c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55" t="s">
        <v>401</v>
      </c>
      <c r="V249" s="255"/>
      <c r="W249" s="255"/>
      <c r="X249" s="255"/>
    </row>
    <row r="250" spans="1:64" ht="14.65" customHeight="1" x14ac:dyDescent="0.2">
      <c r="A250" s="272"/>
      <c r="B250" s="272"/>
      <c r="C250" s="272"/>
      <c r="D250" s="272"/>
      <c r="E250" s="273" t="s">
        <v>10</v>
      </c>
      <c r="F250" s="273"/>
      <c r="G250" s="273"/>
      <c r="H250" s="273"/>
      <c r="I250" s="273"/>
      <c r="J250" s="273"/>
      <c r="K250" s="273"/>
      <c r="L250" s="273"/>
      <c r="M250" s="273" t="s">
        <v>11</v>
      </c>
      <c r="N250" s="273"/>
      <c r="O250" s="273"/>
      <c r="P250" s="273"/>
      <c r="Q250" s="273"/>
      <c r="R250" s="273"/>
      <c r="S250" s="273"/>
      <c r="T250" s="273"/>
      <c r="U250" s="274" t="s">
        <v>10</v>
      </c>
      <c r="V250" s="274"/>
      <c r="W250" s="255" t="s">
        <v>12</v>
      </c>
      <c r="X250" s="255"/>
    </row>
    <row r="251" spans="1:64" ht="14.65" customHeight="1" x14ac:dyDescent="0.2">
      <c r="A251" s="272"/>
      <c r="B251" s="272"/>
      <c r="C251" s="272"/>
      <c r="D251" s="272"/>
      <c r="E251" s="273" t="s">
        <v>13</v>
      </c>
      <c r="F251" s="273"/>
      <c r="G251" s="273"/>
      <c r="H251" s="273"/>
      <c r="I251" s="273" t="s">
        <v>14</v>
      </c>
      <c r="J251" s="273"/>
      <c r="K251" s="273"/>
      <c r="L251" s="273"/>
      <c r="M251" s="273" t="s">
        <v>13</v>
      </c>
      <c r="N251" s="273"/>
      <c r="O251" s="273"/>
      <c r="P251" s="273"/>
      <c r="Q251" s="273" t="s">
        <v>14</v>
      </c>
      <c r="R251" s="273"/>
      <c r="S251" s="273"/>
      <c r="T251" s="273"/>
      <c r="U251" s="274"/>
      <c r="V251" s="274"/>
      <c r="W251" s="255"/>
      <c r="X251" s="255"/>
    </row>
    <row r="252" spans="1:64" ht="22.5" x14ac:dyDescent="0.2">
      <c r="A252" s="272"/>
      <c r="B252" s="272"/>
      <c r="C252" s="272"/>
      <c r="D252" s="272"/>
      <c r="E252" s="114" t="s">
        <v>15</v>
      </c>
      <c r="F252" s="114" t="s">
        <v>16</v>
      </c>
      <c r="G252" s="114" t="s">
        <v>17</v>
      </c>
      <c r="H252" s="115" t="s">
        <v>18</v>
      </c>
      <c r="I252" s="114" t="s">
        <v>15</v>
      </c>
      <c r="J252" s="114" t="s">
        <v>16</v>
      </c>
      <c r="K252" s="114" t="s">
        <v>17</v>
      </c>
      <c r="L252" s="114" t="s">
        <v>18</v>
      </c>
      <c r="M252" s="114" t="s">
        <v>15</v>
      </c>
      <c r="N252" s="114" t="s">
        <v>16</v>
      </c>
      <c r="O252" s="114" t="s">
        <v>17</v>
      </c>
      <c r="P252" s="115" t="s">
        <v>18</v>
      </c>
      <c r="Q252" s="114" t="s">
        <v>15</v>
      </c>
      <c r="R252" s="114" t="s">
        <v>16</v>
      </c>
      <c r="S252" s="114" t="s">
        <v>17</v>
      </c>
      <c r="T252" s="114" t="s">
        <v>18</v>
      </c>
      <c r="U252" s="114" t="s">
        <v>13</v>
      </c>
      <c r="V252" s="114" t="s">
        <v>19</v>
      </c>
      <c r="W252" s="114" t="s">
        <v>13</v>
      </c>
      <c r="X252" s="7" t="s">
        <v>19</v>
      </c>
    </row>
    <row r="253" spans="1:64" ht="15.75" x14ac:dyDescent="0.2">
      <c r="A253" s="275" t="s">
        <v>402</v>
      </c>
      <c r="B253" s="275"/>
      <c r="C253" s="275"/>
      <c r="D253" s="275"/>
      <c r="E253" s="116">
        <f>E83</f>
        <v>526</v>
      </c>
      <c r="F253" s="117">
        <f>F83</f>
        <v>412</v>
      </c>
      <c r="G253" s="116">
        <f>G83</f>
        <v>114</v>
      </c>
      <c r="H253" s="118">
        <f t="shared" ref="H253:H254" si="68">F253/E253</f>
        <v>0.78326996197718635</v>
      </c>
      <c r="I253" s="116">
        <f t="shared" ref="I253:O253" si="69">(I83)</f>
        <v>715</v>
      </c>
      <c r="J253" s="117">
        <f t="shared" si="69"/>
        <v>320</v>
      </c>
      <c r="K253" s="116">
        <f t="shared" si="69"/>
        <v>395</v>
      </c>
      <c r="L253" s="118">
        <f t="shared" si="69"/>
        <v>0.44755244755244755</v>
      </c>
      <c r="M253" s="116">
        <f t="shared" si="69"/>
        <v>16</v>
      </c>
      <c r="N253" s="117">
        <f t="shared" si="69"/>
        <v>7</v>
      </c>
      <c r="O253" s="116">
        <f t="shared" si="69"/>
        <v>9</v>
      </c>
      <c r="P253" s="118">
        <f t="shared" ref="P253:X253" si="70">P83</f>
        <v>0.4375</v>
      </c>
      <c r="Q253" s="116">
        <f t="shared" si="70"/>
        <v>22</v>
      </c>
      <c r="R253" s="117">
        <f t="shared" si="70"/>
        <v>3</v>
      </c>
      <c r="S253" s="116">
        <f t="shared" si="70"/>
        <v>19</v>
      </c>
      <c r="T253" s="118">
        <f t="shared" si="70"/>
        <v>0.13636363636363635</v>
      </c>
      <c r="U253" s="119">
        <f t="shared" si="70"/>
        <v>13</v>
      </c>
      <c r="V253" s="119">
        <f t="shared" si="70"/>
        <v>33</v>
      </c>
      <c r="W253" s="119">
        <f t="shared" si="70"/>
        <v>3</v>
      </c>
      <c r="X253" s="120">
        <f t="shared" si="70"/>
        <v>4</v>
      </c>
    </row>
    <row r="254" spans="1:64" ht="15.75" x14ac:dyDescent="0.2">
      <c r="A254" s="276" t="s">
        <v>403</v>
      </c>
      <c r="B254" s="276"/>
      <c r="C254" s="276"/>
      <c r="D254" s="276"/>
      <c r="E254" s="121">
        <f>E138</f>
        <v>162</v>
      </c>
      <c r="F254" s="122">
        <f>F138</f>
        <v>68</v>
      </c>
      <c r="G254" s="121">
        <f>G138</f>
        <v>94</v>
      </c>
      <c r="H254" s="123">
        <f t="shared" si="68"/>
        <v>0.41975308641975306</v>
      </c>
      <c r="I254" s="121">
        <f>I138</f>
        <v>180</v>
      </c>
      <c r="J254" s="122">
        <f>J138</f>
        <v>63</v>
      </c>
      <c r="K254" s="121">
        <f>K138</f>
        <v>117</v>
      </c>
      <c r="L254" s="123">
        <f>L138</f>
        <v>0.35</v>
      </c>
      <c r="M254" s="121">
        <f>(M138)</f>
        <v>2</v>
      </c>
      <c r="N254" s="122">
        <f>(N138)</f>
        <v>0</v>
      </c>
      <c r="O254" s="121">
        <f>(O138)</f>
        <v>2</v>
      </c>
      <c r="P254" s="123">
        <f>(P138)</f>
        <v>0</v>
      </c>
      <c r="Q254" s="121">
        <f t="shared" ref="Q254:X254" si="71">Q138</f>
        <v>2</v>
      </c>
      <c r="R254" s="122">
        <f t="shared" si="71"/>
        <v>0</v>
      </c>
      <c r="S254" s="121">
        <f t="shared" si="71"/>
        <v>2</v>
      </c>
      <c r="T254" s="123">
        <f t="shared" si="71"/>
        <v>0</v>
      </c>
      <c r="U254" s="122">
        <f t="shared" si="71"/>
        <v>20</v>
      </c>
      <c r="V254" s="122">
        <f t="shared" si="71"/>
        <v>25</v>
      </c>
      <c r="W254" s="122">
        <f t="shared" si="71"/>
        <v>0</v>
      </c>
      <c r="X254" s="124">
        <f t="shared" si="71"/>
        <v>3</v>
      </c>
    </row>
    <row r="255" spans="1:64" ht="15.75" x14ac:dyDescent="0.2">
      <c r="A255" s="277" t="s">
        <v>404</v>
      </c>
      <c r="B255" s="277"/>
      <c r="C255" s="277"/>
      <c r="D255" s="277"/>
      <c r="E255" s="125">
        <f t="shared" ref="E255:X255" si="72">E182</f>
        <v>148</v>
      </c>
      <c r="F255" s="126">
        <f t="shared" si="72"/>
        <v>52</v>
      </c>
      <c r="G255" s="125">
        <f t="shared" si="72"/>
        <v>96</v>
      </c>
      <c r="H255" s="127">
        <f t="shared" si="72"/>
        <v>0.35135135135135137</v>
      </c>
      <c r="I255" s="125">
        <f t="shared" si="72"/>
        <v>113</v>
      </c>
      <c r="J255" s="126">
        <f t="shared" si="72"/>
        <v>39</v>
      </c>
      <c r="K255" s="125">
        <f t="shared" si="72"/>
        <v>74</v>
      </c>
      <c r="L255" s="127">
        <f t="shared" si="72"/>
        <v>0.34513274336283184</v>
      </c>
      <c r="M255" s="125">
        <f t="shared" si="72"/>
        <v>11</v>
      </c>
      <c r="N255" s="126">
        <f t="shared" si="72"/>
        <v>0</v>
      </c>
      <c r="O255" s="125">
        <f t="shared" si="72"/>
        <v>11</v>
      </c>
      <c r="P255" s="127">
        <f t="shared" si="72"/>
        <v>0</v>
      </c>
      <c r="Q255" s="125">
        <f t="shared" si="72"/>
        <v>20</v>
      </c>
      <c r="R255" s="126">
        <f t="shared" si="72"/>
        <v>2</v>
      </c>
      <c r="S255" s="125">
        <f t="shared" si="72"/>
        <v>18</v>
      </c>
      <c r="T255" s="127">
        <f t="shared" si="72"/>
        <v>0.1</v>
      </c>
      <c r="U255" s="128">
        <f t="shared" si="72"/>
        <v>12</v>
      </c>
      <c r="V255" s="128">
        <f t="shared" si="72"/>
        <v>20</v>
      </c>
      <c r="W255" s="128">
        <f t="shared" si="72"/>
        <v>1</v>
      </c>
      <c r="X255" s="129">
        <f t="shared" si="72"/>
        <v>3</v>
      </c>
    </row>
    <row r="256" spans="1:64" ht="15.75" x14ac:dyDescent="0.2">
      <c r="A256" s="278" t="s">
        <v>405</v>
      </c>
      <c r="B256" s="278"/>
      <c r="C256" s="278"/>
      <c r="D256" s="278"/>
      <c r="E256" s="130">
        <f t="shared" ref="E256:E257" si="73">E244</f>
        <v>206</v>
      </c>
      <c r="F256" s="131">
        <f t="shared" ref="F256:F257" si="74">F244</f>
        <v>70</v>
      </c>
      <c r="G256" s="130">
        <f t="shared" ref="G256:G257" si="75">G244</f>
        <v>136</v>
      </c>
      <c r="H256" s="132">
        <f t="shared" ref="H256:H257" si="76">H244</f>
        <v>0.33980582524271846</v>
      </c>
      <c r="I256" s="130">
        <f t="shared" ref="I256:I257" si="77">I244</f>
        <v>263</v>
      </c>
      <c r="J256" s="131">
        <f t="shared" ref="J256:J257" si="78">J244</f>
        <v>69</v>
      </c>
      <c r="K256" s="130">
        <f t="shared" ref="K256:K257" si="79">K244</f>
        <v>194</v>
      </c>
      <c r="L256" s="132">
        <f t="shared" ref="L256:L257" si="80">L244</f>
        <v>0.26235741444866922</v>
      </c>
      <c r="M256" s="130">
        <f t="shared" ref="M256:M257" si="81">M244</f>
        <v>15</v>
      </c>
      <c r="N256" s="131">
        <f t="shared" ref="N256:N257" si="82">N244</f>
        <v>0</v>
      </c>
      <c r="O256" s="130">
        <f t="shared" ref="O256:O257" si="83">O244</f>
        <v>15</v>
      </c>
      <c r="P256" s="132">
        <f t="shared" ref="P256:P257" si="84">P244</f>
        <v>0</v>
      </c>
      <c r="Q256" s="130">
        <f t="shared" ref="Q256:Q257" si="85">Q244</f>
        <v>14</v>
      </c>
      <c r="R256" s="131">
        <f t="shared" ref="R256:R257" si="86">R244</f>
        <v>1</v>
      </c>
      <c r="S256" s="130">
        <f t="shared" ref="S256:S257" si="87">S244</f>
        <v>13</v>
      </c>
      <c r="T256" s="132">
        <f t="shared" ref="T256:T257" si="88">T244</f>
        <v>7.1428571428571425E-2</v>
      </c>
      <c r="U256" s="131">
        <f t="shared" ref="U256:U257" si="89">U244</f>
        <v>8</v>
      </c>
      <c r="V256" s="131">
        <f t="shared" ref="V256:V257" si="90">V244</f>
        <v>78</v>
      </c>
      <c r="W256" s="131">
        <f t="shared" ref="W256:W257" si="91">W244</f>
        <v>0</v>
      </c>
      <c r="X256" s="133">
        <f t="shared" ref="X256:X257" si="92">X244</f>
        <v>0</v>
      </c>
    </row>
    <row r="257" spans="1:41" ht="15.75" x14ac:dyDescent="0.2">
      <c r="A257" s="279" t="s">
        <v>406</v>
      </c>
      <c r="B257" s="279"/>
      <c r="C257" s="279"/>
      <c r="D257" s="279"/>
      <c r="E257" s="134">
        <f t="shared" si="73"/>
        <v>1042</v>
      </c>
      <c r="F257" s="134">
        <f t="shared" si="74"/>
        <v>602</v>
      </c>
      <c r="G257" s="134">
        <f t="shared" si="75"/>
        <v>440</v>
      </c>
      <c r="H257" s="135">
        <f t="shared" si="76"/>
        <v>0.57773512476007682</v>
      </c>
      <c r="I257" s="134">
        <f t="shared" si="77"/>
        <v>1271</v>
      </c>
      <c r="J257" s="134">
        <f t="shared" si="78"/>
        <v>491</v>
      </c>
      <c r="K257" s="134">
        <f t="shared" si="79"/>
        <v>780</v>
      </c>
      <c r="L257" s="135">
        <f t="shared" si="80"/>
        <v>0.38630999213217937</v>
      </c>
      <c r="M257" s="134">
        <f t="shared" si="81"/>
        <v>44</v>
      </c>
      <c r="N257" s="134">
        <f t="shared" si="82"/>
        <v>7</v>
      </c>
      <c r="O257" s="134">
        <f t="shared" si="83"/>
        <v>37</v>
      </c>
      <c r="P257" s="135">
        <f t="shared" si="84"/>
        <v>0.15909090909090909</v>
      </c>
      <c r="Q257" s="134">
        <f t="shared" si="85"/>
        <v>58</v>
      </c>
      <c r="R257" s="134">
        <f t="shared" si="86"/>
        <v>6</v>
      </c>
      <c r="S257" s="134">
        <f t="shared" si="87"/>
        <v>52</v>
      </c>
      <c r="T257" s="135">
        <f t="shared" si="88"/>
        <v>0.10344827586206896</v>
      </c>
      <c r="U257" s="134">
        <f t="shared" si="89"/>
        <v>53</v>
      </c>
      <c r="V257" s="134">
        <f t="shared" si="90"/>
        <v>156</v>
      </c>
      <c r="W257" s="134">
        <f t="shared" si="91"/>
        <v>4</v>
      </c>
      <c r="X257" s="136">
        <f t="shared" si="92"/>
        <v>10</v>
      </c>
    </row>
    <row r="258" spans="1:41" x14ac:dyDescent="0.2">
      <c r="A258" s="267"/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1"/>
      <c r="P258" s="112"/>
      <c r="Q258" s="1"/>
      <c r="R258" s="1"/>
      <c r="S258" s="1"/>
      <c r="T258" s="113"/>
    </row>
    <row r="259" spans="1:41" x14ac:dyDescent="0.2">
      <c r="A259" s="2"/>
      <c r="B259" s="2"/>
      <c r="C259" s="2"/>
      <c r="D259" s="2"/>
      <c r="H259" s="2"/>
      <c r="O259" s="1"/>
      <c r="P259" s="112"/>
      <c r="Q259" s="1"/>
      <c r="R259" s="1"/>
      <c r="S259" s="1"/>
      <c r="T259" s="113"/>
    </row>
    <row r="260" spans="1:41" ht="18.2" customHeight="1" x14ac:dyDescent="0.2">
      <c r="A260" s="271" t="s">
        <v>399</v>
      </c>
      <c r="B260" s="271"/>
      <c r="C260" s="271"/>
      <c r="D260" s="271"/>
      <c r="E260" s="271"/>
      <c r="F260" s="271"/>
      <c r="G260" s="271"/>
      <c r="H260" s="271"/>
      <c r="I260" s="271"/>
      <c r="J260" s="271"/>
      <c r="K260" s="271"/>
      <c r="L260" s="271"/>
      <c r="O260" s="1"/>
      <c r="P260" s="112"/>
      <c r="Q260" s="1"/>
      <c r="R260" s="1"/>
      <c r="S260" s="1"/>
      <c r="T260" s="113"/>
    </row>
    <row r="261" spans="1:41" ht="14.65" customHeight="1" x14ac:dyDescent="0.2">
      <c r="A261" s="272" t="s">
        <v>400</v>
      </c>
      <c r="B261" s="272" t="s">
        <v>5</v>
      </c>
      <c r="C261" s="272" t="s">
        <v>6</v>
      </c>
      <c r="D261" s="272" t="s">
        <v>7</v>
      </c>
      <c r="E261" s="280" t="s">
        <v>8</v>
      </c>
      <c r="F261" s="280"/>
      <c r="G261" s="280"/>
      <c r="H261" s="280"/>
      <c r="I261" s="280"/>
      <c r="J261" s="280"/>
      <c r="K261" s="280"/>
      <c r="L261" s="280"/>
      <c r="O261" s="1"/>
      <c r="P261" s="112"/>
      <c r="Q261" s="1"/>
      <c r="R261" s="1"/>
      <c r="S261" s="1"/>
      <c r="T261" s="113"/>
    </row>
    <row r="262" spans="1:41" x14ac:dyDescent="0.2">
      <c r="A262" s="272"/>
      <c r="B262" s="272"/>
      <c r="C262" s="272"/>
      <c r="D262" s="272"/>
      <c r="E262" s="280"/>
      <c r="F262" s="280"/>
      <c r="G262" s="280"/>
      <c r="H262" s="280"/>
      <c r="I262" s="280"/>
      <c r="J262" s="280"/>
      <c r="K262" s="280"/>
      <c r="L262" s="280"/>
      <c r="O262" s="1"/>
      <c r="P262" s="112"/>
      <c r="Q262" s="1"/>
      <c r="R262" s="1"/>
      <c r="S262" s="1"/>
      <c r="T262" s="113"/>
    </row>
    <row r="263" spans="1:41" ht="14.65" customHeight="1" x14ac:dyDescent="0.2">
      <c r="A263" s="272"/>
      <c r="B263" s="272"/>
      <c r="C263" s="272"/>
      <c r="D263" s="272"/>
      <c r="E263" s="273" t="s">
        <v>13</v>
      </c>
      <c r="F263" s="273"/>
      <c r="G263" s="273"/>
      <c r="H263" s="273"/>
      <c r="I263" s="280" t="s">
        <v>14</v>
      </c>
      <c r="J263" s="280"/>
      <c r="K263" s="280"/>
      <c r="L263" s="280"/>
      <c r="O263" s="1"/>
      <c r="P263" s="112"/>
      <c r="Q263" s="1"/>
      <c r="R263" s="1"/>
      <c r="S263" s="1"/>
      <c r="T263" s="113"/>
    </row>
    <row r="264" spans="1:41" ht="22.5" x14ac:dyDescent="0.2">
      <c r="A264" s="272"/>
      <c r="B264" s="272"/>
      <c r="C264" s="272"/>
      <c r="D264" s="272"/>
      <c r="E264" s="114" t="s">
        <v>15</v>
      </c>
      <c r="F264" s="114" t="s">
        <v>16</v>
      </c>
      <c r="G264" s="114" t="s">
        <v>17</v>
      </c>
      <c r="H264" s="115" t="s">
        <v>18</v>
      </c>
      <c r="I264" s="114" t="s">
        <v>15</v>
      </c>
      <c r="J264" s="114" t="s">
        <v>16</v>
      </c>
      <c r="K264" s="114" t="s">
        <v>17</v>
      </c>
      <c r="L264" s="7" t="s">
        <v>18</v>
      </c>
      <c r="O264" s="1"/>
      <c r="P264" s="112"/>
      <c r="Q264" s="1"/>
      <c r="R264" s="1"/>
      <c r="S264" s="1"/>
      <c r="T264" s="113"/>
    </row>
    <row r="265" spans="1:41" ht="15.75" x14ac:dyDescent="0.2">
      <c r="A265" s="275" t="s">
        <v>402</v>
      </c>
      <c r="B265" s="275"/>
      <c r="C265" s="275"/>
      <c r="D265" s="275"/>
      <c r="E265" s="116">
        <f t="shared" ref="E265:E269" si="93">E253+M253</f>
        <v>542</v>
      </c>
      <c r="F265" s="117">
        <f t="shared" ref="F265:F269" si="94">F253+N253</f>
        <v>419</v>
      </c>
      <c r="G265" s="116">
        <f t="shared" ref="G265:G269" si="95">G253+O253</f>
        <v>123</v>
      </c>
      <c r="H265" s="118">
        <f t="shared" ref="H265:H269" si="96">F265/E265</f>
        <v>0.77306273062730624</v>
      </c>
      <c r="I265" s="116">
        <f t="shared" ref="I265:I269" si="97">I253+Q253</f>
        <v>737</v>
      </c>
      <c r="J265" s="117">
        <f t="shared" ref="J265:J269" si="98">J253+R253</f>
        <v>323</v>
      </c>
      <c r="K265" s="116">
        <f t="shared" ref="K265:K269" si="99">K253+S253</f>
        <v>414</v>
      </c>
      <c r="L265" s="137">
        <f t="shared" ref="L265:L269" si="100">J265/I265</f>
        <v>0.43826322930800543</v>
      </c>
      <c r="O265" s="1"/>
      <c r="P265" s="112"/>
      <c r="Q265" s="1"/>
      <c r="R265" s="1"/>
      <c r="S265" s="1"/>
      <c r="T265" s="113"/>
    </row>
    <row r="266" spans="1:41" ht="15.75" x14ac:dyDescent="0.2">
      <c r="A266" s="281" t="s">
        <v>403</v>
      </c>
      <c r="B266" s="281"/>
      <c r="C266" s="281"/>
      <c r="D266" s="281"/>
      <c r="E266" s="138">
        <f t="shared" si="93"/>
        <v>164</v>
      </c>
      <c r="F266" s="139">
        <f t="shared" si="94"/>
        <v>68</v>
      </c>
      <c r="G266" s="138">
        <f t="shared" si="95"/>
        <v>96</v>
      </c>
      <c r="H266" s="140">
        <f t="shared" si="96"/>
        <v>0.41463414634146339</v>
      </c>
      <c r="I266" s="138">
        <f t="shared" si="97"/>
        <v>182</v>
      </c>
      <c r="J266" s="139">
        <f t="shared" si="98"/>
        <v>63</v>
      </c>
      <c r="K266" s="138">
        <f t="shared" si="99"/>
        <v>119</v>
      </c>
      <c r="L266" s="141">
        <f t="shared" si="100"/>
        <v>0.34615384615384615</v>
      </c>
      <c r="O266" s="1"/>
      <c r="P266" s="112"/>
      <c r="Q266" s="1"/>
      <c r="R266" s="1"/>
      <c r="S266" s="1"/>
      <c r="T266" s="113"/>
    </row>
    <row r="267" spans="1:41" ht="15.75" x14ac:dyDescent="0.2">
      <c r="A267" s="277" t="s">
        <v>404</v>
      </c>
      <c r="B267" s="277"/>
      <c r="C267" s="277"/>
      <c r="D267" s="277"/>
      <c r="E267" s="125">
        <f t="shared" si="93"/>
        <v>159</v>
      </c>
      <c r="F267" s="126">
        <f t="shared" si="94"/>
        <v>52</v>
      </c>
      <c r="G267" s="125">
        <f t="shared" si="95"/>
        <v>107</v>
      </c>
      <c r="H267" s="127">
        <f t="shared" si="96"/>
        <v>0.32704402515723269</v>
      </c>
      <c r="I267" s="125">
        <f t="shared" si="97"/>
        <v>133</v>
      </c>
      <c r="J267" s="126">
        <f t="shared" si="98"/>
        <v>41</v>
      </c>
      <c r="K267" s="125">
        <f t="shared" si="99"/>
        <v>92</v>
      </c>
      <c r="L267" s="142">
        <f t="shared" si="100"/>
        <v>0.30827067669172931</v>
      </c>
      <c r="O267" s="1"/>
      <c r="P267" s="112"/>
      <c r="Q267" s="1"/>
      <c r="R267" s="1"/>
      <c r="S267" s="1"/>
      <c r="T267" s="113"/>
    </row>
    <row r="268" spans="1:41" ht="15.75" x14ac:dyDescent="0.2">
      <c r="A268" s="278" t="s">
        <v>405</v>
      </c>
      <c r="B268" s="278"/>
      <c r="C268" s="278"/>
      <c r="D268" s="278"/>
      <c r="E268" s="130">
        <f t="shared" si="93"/>
        <v>221</v>
      </c>
      <c r="F268" s="131">
        <f t="shared" si="94"/>
        <v>70</v>
      </c>
      <c r="G268" s="130">
        <f t="shared" si="95"/>
        <v>151</v>
      </c>
      <c r="H268" s="132">
        <f t="shared" si="96"/>
        <v>0.31674208144796379</v>
      </c>
      <c r="I268" s="130">
        <f t="shared" si="97"/>
        <v>277</v>
      </c>
      <c r="J268" s="131">
        <f t="shared" si="98"/>
        <v>70</v>
      </c>
      <c r="K268" s="130">
        <f t="shared" si="99"/>
        <v>207</v>
      </c>
      <c r="L268" s="143">
        <f t="shared" si="100"/>
        <v>0.25270758122743681</v>
      </c>
      <c r="O268" s="1"/>
      <c r="P268" s="112"/>
      <c r="Q268" s="1"/>
      <c r="R268" s="1"/>
      <c r="S268" s="1"/>
      <c r="T268" s="113"/>
    </row>
    <row r="269" spans="1:41" ht="15.75" x14ac:dyDescent="0.2">
      <c r="A269" s="282" t="s">
        <v>406</v>
      </c>
      <c r="B269" s="282"/>
      <c r="C269" s="282"/>
      <c r="D269" s="282"/>
      <c r="E269" s="144">
        <f t="shared" si="93"/>
        <v>1086</v>
      </c>
      <c r="F269" s="134">
        <f t="shared" si="94"/>
        <v>609</v>
      </c>
      <c r="G269" s="144">
        <f t="shared" si="95"/>
        <v>477</v>
      </c>
      <c r="H269" s="145">
        <f t="shared" si="96"/>
        <v>0.56077348066298338</v>
      </c>
      <c r="I269" s="144">
        <f t="shared" si="97"/>
        <v>1329</v>
      </c>
      <c r="J269" s="134">
        <f t="shared" si="98"/>
        <v>497</v>
      </c>
      <c r="K269" s="144">
        <f t="shared" si="99"/>
        <v>832</v>
      </c>
      <c r="L269" s="146">
        <f t="shared" si="100"/>
        <v>0.37396538750940556</v>
      </c>
      <c r="O269" s="1"/>
      <c r="P269" s="112"/>
      <c r="Q269" s="1"/>
      <c r="R269" s="1"/>
      <c r="S269" s="1"/>
      <c r="T269" s="113"/>
    </row>
    <row r="270" spans="1:41" x14ac:dyDescent="0.2">
      <c r="A270" s="2"/>
      <c r="B270" s="2"/>
      <c r="C270" s="2"/>
      <c r="D270" s="2"/>
      <c r="H270" s="2"/>
      <c r="O270" s="1"/>
      <c r="P270" s="112"/>
      <c r="Q270" s="1"/>
      <c r="R270" s="1"/>
      <c r="S270" s="1"/>
      <c r="T270" s="113"/>
    </row>
    <row r="271" spans="1:41" ht="14.65" customHeight="1" x14ac:dyDescent="0.2">
      <c r="A271" s="2"/>
      <c r="B271" s="2"/>
      <c r="C271" s="283" t="s">
        <v>407</v>
      </c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x14ac:dyDescent="0.2">
      <c r="A272" s="2"/>
      <c r="B272" s="2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2"/>
      <c r="B273" s="2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2"/>
      <c r="B274" s="2"/>
      <c r="C274" s="283"/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2"/>
      <c r="B275" s="2"/>
      <c r="C275" s="147" t="s">
        <v>408</v>
      </c>
      <c r="D275" s="148" t="s">
        <v>409</v>
      </c>
      <c r="E275" s="149">
        <v>44109</v>
      </c>
      <c r="F275" s="149">
        <v>44110</v>
      </c>
      <c r="G275" s="149">
        <v>44111</v>
      </c>
      <c r="H275" s="149">
        <v>44112</v>
      </c>
      <c r="I275" s="149">
        <v>44113</v>
      </c>
      <c r="J275" s="149">
        <v>44114</v>
      </c>
      <c r="K275" s="149">
        <v>44115</v>
      </c>
      <c r="L275" s="149">
        <v>44116</v>
      </c>
      <c r="M275" s="149">
        <v>44117</v>
      </c>
      <c r="N275" s="149">
        <v>44118</v>
      </c>
      <c r="O275" s="149">
        <v>44119</v>
      </c>
      <c r="P275" s="149">
        <v>44120</v>
      </c>
      <c r="Q275" s="149">
        <v>44121</v>
      </c>
      <c r="R275" s="149">
        <v>44122</v>
      </c>
      <c r="S275" s="149">
        <v>44123</v>
      </c>
      <c r="T275" s="149">
        <v>44124</v>
      </c>
      <c r="U275" s="149">
        <v>44125</v>
      </c>
      <c r="V275" s="149">
        <v>44126</v>
      </c>
      <c r="W275" s="149">
        <v>44127</v>
      </c>
      <c r="X275" s="149">
        <v>44128</v>
      </c>
      <c r="Y275" s="149">
        <v>44129</v>
      </c>
      <c r="Z275" s="149">
        <v>44130</v>
      </c>
      <c r="AA275" s="149">
        <v>44131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2"/>
      <c r="B276" s="2"/>
      <c r="C276" s="284" t="s">
        <v>402</v>
      </c>
      <c r="D276" s="150" t="s">
        <v>410</v>
      </c>
      <c r="E276" s="151">
        <v>0.78</v>
      </c>
      <c r="F276" s="151">
        <v>0.77</v>
      </c>
      <c r="G276" s="151">
        <v>0.76</v>
      </c>
      <c r="H276" s="151">
        <v>0.75</v>
      </c>
      <c r="I276" s="151">
        <v>0.74</v>
      </c>
      <c r="J276" s="151">
        <v>0.73</v>
      </c>
      <c r="K276" s="151">
        <v>0.73</v>
      </c>
      <c r="L276" s="151">
        <v>0.72</v>
      </c>
      <c r="M276" s="151">
        <v>0.72</v>
      </c>
      <c r="N276" s="151">
        <v>0.72</v>
      </c>
      <c r="O276" s="151">
        <v>0.71</v>
      </c>
      <c r="P276" s="151">
        <v>0.72</v>
      </c>
      <c r="Q276" s="151">
        <v>0.72</v>
      </c>
      <c r="R276" s="151">
        <v>0.73</v>
      </c>
      <c r="S276" s="151">
        <v>0.74</v>
      </c>
      <c r="T276" s="151">
        <v>0.74</v>
      </c>
      <c r="U276" s="151">
        <v>0.75</v>
      </c>
      <c r="V276" s="151">
        <v>0.76</v>
      </c>
      <c r="W276" s="151">
        <v>0.76</v>
      </c>
      <c r="X276" s="151">
        <v>0.77</v>
      </c>
      <c r="Y276" s="151">
        <v>0.76</v>
      </c>
      <c r="Z276" s="151">
        <v>0.76</v>
      </c>
      <c r="AA276" s="151">
        <v>0.76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2"/>
      <c r="B277" s="2"/>
      <c r="C277" s="284"/>
      <c r="D277" s="152" t="s">
        <v>411</v>
      </c>
      <c r="E277" s="153">
        <v>0.47</v>
      </c>
      <c r="F277" s="153">
        <v>0.47</v>
      </c>
      <c r="G277" s="153">
        <v>0.46</v>
      </c>
      <c r="H277" s="153">
        <v>0.46</v>
      </c>
      <c r="I277" s="153">
        <v>0.46</v>
      </c>
      <c r="J277" s="153">
        <v>0.46</v>
      </c>
      <c r="K277" s="153">
        <v>0.46</v>
      </c>
      <c r="L277" s="153">
        <v>0.46</v>
      </c>
      <c r="M277" s="153">
        <v>0.45</v>
      </c>
      <c r="N277" s="153">
        <v>0.45</v>
      </c>
      <c r="O277" s="153">
        <v>0.46</v>
      </c>
      <c r="P277" s="153">
        <v>0.46</v>
      </c>
      <c r="Q277" s="153">
        <v>0.47</v>
      </c>
      <c r="R277" s="153">
        <v>0.47</v>
      </c>
      <c r="S277" s="153">
        <v>0.48</v>
      </c>
      <c r="T277" s="153">
        <v>0.48</v>
      </c>
      <c r="U277" s="153">
        <v>0.48</v>
      </c>
      <c r="V277" s="153">
        <v>0.47</v>
      </c>
      <c r="W277" s="153">
        <v>0.47</v>
      </c>
      <c r="X277" s="153">
        <v>0.47</v>
      </c>
      <c r="Y277" s="153">
        <v>0.47</v>
      </c>
      <c r="Z277" s="153">
        <v>0.47</v>
      </c>
      <c r="AA277" s="153">
        <v>0.47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2"/>
      <c r="B278" s="2"/>
      <c r="C278" s="284"/>
      <c r="D278" s="152" t="s">
        <v>412</v>
      </c>
      <c r="E278" s="153">
        <v>0.63</v>
      </c>
      <c r="F278" s="153">
        <v>0.65</v>
      </c>
      <c r="G278" s="153">
        <v>0.63</v>
      </c>
      <c r="H278" s="153">
        <v>0.61</v>
      </c>
      <c r="I278" s="153">
        <v>0.57000000000000006</v>
      </c>
      <c r="J278" s="153">
        <v>0.54</v>
      </c>
      <c r="K278" s="153">
        <v>0.46</v>
      </c>
      <c r="L278" s="153">
        <v>0.45</v>
      </c>
      <c r="M278" s="153">
        <v>0.44</v>
      </c>
      <c r="N278" s="153">
        <v>0.43</v>
      </c>
      <c r="O278" s="153">
        <v>0.41</v>
      </c>
      <c r="P278" s="153">
        <v>0.39</v>
      </c>
      <c r="Q278" s="153">
        <v>0.38</v>
      </c>
      <c r="R278" s="153">
        <v>0.41</v>
      </c>
      <c r="S278" s="153">
        <v>0.42</v>
      </c>
      <c r="T278" s="153">
        <v>0.42</v>
      </c>
      <c r="U278" s="153">
        <v>0.42</v>
      </c>
      <c r="V278" s="153">
        <v>0.43</v>
      </c>
      <c r="W278" s="153">
        <v>0.44</v>
      </c>
      <c r="X278" s="153">
        <v>0.43</v>
      </c>
      <c r="Y278" s="153">
        <v>0.45</v>
      </c>
      <c r="Z278" s="153">
        <v>0.42</v>
      </c>
      <c r="AA278" s="153">
        <v>0.41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/>
      <c r="D279" s="154" t="s">
        <v>413</v>
      </c>
      <c r="E279" s="155">
        <v>0.38</v>
      </c>
      <c r="F279" s="155">
        <v>0.4</v>
      </c>
      <c r="G279" s="155">
        <v>0.42</v>
      </c>
      <c r="H279" s="155">
        <v>0.44</v>
      </c>
      <c r="I279" s="155">
        <v>0.44</v>
      </c>
      <c r="J279" s="155">
        <v>0.4</v>
      </c>
      <c r="K279" s="155">
        <v>0.42</v>
      </c>
      <c r="L279" s="155">
        <v>0.45</v>
      </c>
      <c r="M279" s="155">
        <v>0.44</v>
      </c>
      <c r="N279" s="155">
        <v>0.42</v>
      </c>
      <c r="O279" s="155">
        <v>0.4</v>
      </c>
      <c r="P279" s="155">
        <v>0.42</v>
      </c>
      <c r="Q279" s="155">
        <v>0.47</v>
      </c>
      <c r="R279" s="155">
        <v>0.46</v>
      </c>
      <c r="S279" s="155">
        <v>0.44</v>
      </c>
      <c r="T279" s="155">
        <v>0.42</v>
      </c>
      <c r="U279" s="155">
        <v>0.42</v>
      </c>
      <c r="V279" s="155">
        <v>0.43</v>
      </c>
      <c r="W279" s="155">
        <v>0.42</v>
      </c>
      <c r="X279" s="155">
        <v>0.4</v>
      </c>
      <c r="Y279" s="155">
        <v>0.44</v>
      </c>
      <c r="Z279" s="155">
        <v>0.44</v>
      </c>
      <c r="AA279" s="155">
        <v>0.41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5" t="s">
        <v>403</v>
      </c>
      <c r="D280" s="156" t="s">
        <v>410</v>
      </c>
      <c r="E280" s="157">
        <v>0.59</v>
      </c>
      <c r="F280" s="157">
        <v>0.57999999999999996</v>
      </c>
      <c r="G280" s="157">
        <v>0.57999999999999996</v>
      </c>
      <c r="H280" s="157">
        <v>0.57999999999999996</v>
      </c>
      <c r="I280" s="157">
        <v>0.57000000000000006</v>
      </c>
      <c r="J280" s="157">
        <v>0.57999999999999996</v>
      </c>
      <c r="K280" s="157">
        <v>0.57000000000000006</v>
      </c>
      <c r="L280" s="157">
        <v>0.57000000000000006</v>
      </c>
      <c r="M280" s="157">
        <v>0.57000000000000006</v>
      </c>
      <c r="N280" s="157">
        <v>0.56000000000000005</v>
      </c>
      <c r="O280" s="157">
        <v>0.55000000000000004</v>
      </c>
      <c r="P280" s="157">
        <v>0.54</v>
      </c>
      <c r="Q280" s="157">
        <v>0.53</v>
      </c>
      <c r="R280" s="157">
        <v>0.51</v>
      </c>
      <c r="S280" s="157">
        <v>0.5</v>
      </c>
      <c r="T280" s="157">
        <v>0.48</v>
      </c>
      <c r="U280" s="157">
        <v>0.47</v>
      </c>
      <c r="V280" s="157">
        <v>0.45</v>
      </c>
      <c r="W280" s="157">
        <v>0.44</v>
      </c>
      <c r="X280" s="157">
        <v>0.42</v>
      </c>
      <c r="Y280" s="157">
        <v>0.41</v>
      </c>
      <c r="Z280" s="157">
        <v>0.41</v>
      </c>
      <c r="AA280" s="157">
        <v>0.4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5"/>
      <c r="D281" s="156" t="s">
        <v>411</v>
      </c>
      <c r="E281" s="157">
        <v>0.49</v>
      </c>
      <c r="F281" s="157">
        <v>0.49</v>
      </c>
      <c r="G281" s="157">
        <v>0.49</v>
      </c>
      <c r="H281" s="157">
        <v>0.47</v>
      </c>
      <c r="I281" s="157">
        <v>0.46</v>
      </c>
      <c r="J281" s="157">
        <v>0.43</v>
      </c>
      <c r="K281" s="157">
        <v>0.42</v>
      </c>
      <c r="L281" s="157">
        <v>0.41</v>
      </c>
      <c r="M281" s="157">
        <v>0.41</v>
      </c>
      <c r="N281" s="157">
        <v>0.4</v>
      </c>
      <c r="O281" s="157">
        <v>0.4</v>
      </c>
      <c r="P281" s="157">
        <v>0.4</v>
      </c>
      <c r="Q281" s="157">
        <v>0</v>
      </c>
      <c r="R281" s="157">
        <v>0.4</v>
      </c>
      <c r="S281" s="157">
        <v>0.4</v>
      </c>
      <c r="T281" s="157">
        <v>0.41</v>
      </c>
      <c r="U281" s="157">
        <v>0.41</v>
      </c>
      <c r="V281" s="157">
        <v>0.41</v>
      </c>
      <c r="W281" s="157">
        <v>0.4</v>
      </c>
      <c r="X281" s="157">
        <v>0.39</v>
      </c>
      <c r="Y281" s="157">
        <v>0.39</v>
      </c>
      <c r="Z281" s="157">
        <v>0.37</v>
      </c>
      <c r="AA281" s="157">
        <v>0.36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5"/>
      <c r="D282" s="156" t="s">
        <v>412</v>
      </c>
      <c r="E282" s="157">
        <v>0.5</v>
      </c>
      <c r="F282" s="157">
        <v>0.43</v>
      </c>
      <c r="G282" s="157">
        <v>0.36</v>
      </c>
      <c r="H282" s="157">
        <v>0.36</v>
      </c>
      <c r="I282" s="157">
        <v>0.36</v>
      </c>
      <c r="J282" s="157">
        <v>0.36</v>
      </c>
      <c r="K282" s="157">
        <v>0.36</v>
      </c>
      <c r="L282" s="157">
        <v>0.36</v>
      </c>
      <c r="M282" s="157">
        <v>0.43</v>
      </c>
      <c r="N282" s="157">
        <v>0.5</v>
      </c>
      <c r="O282" s="157">
        <v>0.5</v>
      </c>
      <c r="P282" s="157">
        <v>0.5</v>
      </c>
      <c r="Q282" s="157">
        <v>0.5</v>
      </c>
      <c r="R282" s="157">
        <v>0.43</v>
      </c>
      <c r="S282" s="157">
        <v>0.36</v>
      </c>
      <c r="T282" s="157">
        <v>0.28999999999999998</v>
      </c>
      <c r="U282" s="157">
        <v>0.21</v>
      </c>
      <c r="V282" s="157">
        <v>0.14000000000000001</v>
      </c>
      <c r="W282" s="157">
        <v>7.0000000000000007E-2</v>
      </c>
      <c r="X282" s="157">
        <v>0</v>
      </c>
      <c r="Y282" s="157">
        <v>0</v>
      </c>
      <c r="Z282" s="157">
        <v>0</v>
      </c>
      <c r="AA282" s="157">
        <v>0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/>
      <c r="D283" s="156" t="s">
        <v>413</v>
      </c>
      <c r="E283" s="157">
        <v>0</v>
      </c>
      <c r="F283" s="157">
        <v>0</v>
      </c>
      <c r="G283" s="157">
        <v>0</v>
      </c>
      <c r="H283" s="157">
        <v>0</v>
      </c>
      <c r="I283" s="157">
        <v>0</v>
      </c>
      <c r="J283" s="157">
        <v>0</v>
      </c>
      <c r="K283" s="157">
        <v>0</v>
      </c>
      <c r="L283" s="157">
        <v>0</v>
      </c>
      <c r="M283" s="157">
        <v>0</v>
      </c>
      <c r="N283" s="157">
        <v>0</v>
      </c>
      <c r="O283" s="157">
        <v>0</v>
      </c>
      <c r="P283" s="157">
        <v>0</v>
      </c>
      <c r="Q283" s="157">
        <v>0</v>
      </c>
      <c r="R283" s="157">
        <v>0</v>
      </c>
      <c r="S283" s="157">
        <v>0</v>
      </c>
      <c r="T283" s="157">
        <v>0</v>
      </c>
      <c r="U283" s="157">
        <v>0</v>
      </c>
      <c r="V283" s="157">
        <v>0</v>
      </c>
      <c r="W283" s="157">
        <v>0</v>
      </c>
      <c r="X283" s="157">
        <v>0</v>
      </c>
      <c r="Y283" s="157">
        <v>0</v>
      </c>
      <c r="Z283" s="157">
        <v>0</v>
      </c>
      <c r="AA283" s="157">
        <v>0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6" t="s">
        <v>404</v>
      </c>
      <c r="D284" s="158" t="s">
        <v>410</v>
      </c>
      <c r="E284" s="159">
        <v>0.48</v>
      </c>
      <c r="F284" s="159">
        <v>0.46</v>
      </c>
      <c r="G284" s="159">
        <v>0.46</v>
      </c>
      <c r="H284" s="159">
        <v>0.45</v>
      </c>
      <c r="I284" s="159">
        <v>0.45</v>
      </c>
      <c r="J284" s="159">
        <v>0.45</v>
      </c>
      <c r="K284" s="159">
        <v>0.45</v>
      </c>
      <c r="L284" s="159">
        <v>0.45</v>
      </c>
      <c r="M284" s="159">
        <v>0.46</v>
      </c>
      <c r="N284" s="159">
        <v>0.46</v>
      </c>
      <c r="O284" s="159">
        <v>0.47</v>
      </c>
      <c r="P284" s="159">
        <v>0.47</v>
      </c>
      <c r="Q284" s="159">
        <v>0.46</v>
      </c>
      <c r="R284" s="159">
        <v>0.44</v>
      </c>
      <c r="S284" s="159">
        <v>0.44</v>
      </c>
      <c r="T284" s="159">
        <v>0.43</v>
      </c>
      <c r="U284" s="159">
        <v>0.42</v>
      </c>
      <c r="V284" s="159">
        <v>0.41</v>
      </c>
      <c r="W284" s="159">
        <v>0.39</v>
      </c>
      <c r="X284" s="159">
        <v>0.39</v>
      </c>
      <c r="Y284" s="159">
        <v>0.38</v>
      </c>
      <c r="Z284" s="159">
        <v>0.37</v>
      </c>
      <c r="AA284" s="159">
        <v>0.36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6"/>
      <c r="D285" s="160" t="s">
        <v>411</v>
      </c>
      <c r="E285" s="161">
        <v>0.4</v>
      </c>
      <c r="F285" s="161">
        <v>0.45</v>
      </c>
      <c r="G285" s="161">
        <v>0.5</v>
      </c>
      <c r="H285" s="161">
        <v>0.5</v>
      </c>
      <c r="I285" s="161">
        <v>0.52</v>
      </c>
      <c r="J285" s="161">
        <v>0.52</v>
      </c>
      <c r="K285" s="161">
        <v>0.52</v>
      </c>
      <c r="L285" s="161">
        <v>0.53</v>
      </c>
      <c r="M285" s="161">
        <v>0.52</v>
      </c>
      <c r="N285" s="161">
        <v>0.52</v>
      </c>
      <c r="O285" s="161">
        <v>0.52</v>
      </c>
      <c r="P285" s="161">
        <v>0.52</v>
      </c>
      <c r="Q285" s="161">
        <v>0.52</v>
      </c>
      <c r="R285" s="161">
        <v>0.51</v>
      </c>
      <c r="S285" s="161">
        <v>0.49</v>
      </c>
      <c r="T285" s="161">
        <v>0.47</v>
      </c>
      <c r="U285" s="161">
        <v>0.45</v>
      </c>
      <c r="V285" s="161">
        <v>0.44</v>
      </c>
      <c r="W285" s="161">
        <v>0.43</v>
      </c>
      <c r="X285" s="161">
        <v>0.42</v>
      </c>
      <c r="Y285" s="161">
        <v>0.42</v>
      </c>
      <c r="Z285" s="161">
        <v>0.42</v>
      </c>
      <c r="AA285" s="161">
        <v>0.4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6"/>
      <c r="D286" s="160" t="s">
        <v>412</v>
      </c>
      <c r="E286" s="161">
        <v>0.14000000000000001</v>
      </c>
      <c r="F286" s="161">
        <v>0.13</v>
      </c>
      <c r="G286" s="161">
        <v>0.12</v>
      </c>
      <c r="H286" s="161">
        <v>0.09</v>
      </c>
      <c r="I286" s="161">
        <v>0.06</v>
      </c>
      <c r="J286" s="161">
        <v>0.05</v>
      </c>
      <c r="K286" s="161">
        <v>0.04</v>
      </c>
      <c r="L286" s="161">
        <v>0.03</v>
      </c>
      <c r="M286" s="161">
        <v>0.03</v>
      </c>
      <c r="N286" s="161">
        <v>0.03</v>
      </c>
      <c r="O286" s="161">
        <v>0.04</v>
      </c>
      <c r="P286" s="161">
        <v>0.06</v>
      </c>
      <c r="Q286" s="161">
        <v>0.08</v>
      </c>
      <c r="R286" s="161">
        <v>0.09</v>
      </c>
      <c r="S286" s="161">
        <v>0.09</v>
      </c>
      <c r="T286" s="161">
        <v>0.08</v>
      </c>
      <c r="U286" s="161">
        <v>0.06</v>
      </c>
      <c r="V286" s="161">
        <v>0.05</v>
      </c>
      <c r="W286" s="161">
        <v>0.03</v>
      </c>
      <c r="X286" s="161">
        <v>0.03</v>
      </c>
      <c r="Y286" s="161">
        <v>0.01</v>
      </c>
      <c r="Z286" s="161">
        <v>0.01</v>
      </c>
      <c r="AA286" s="161">
        <v>0.01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/>
      <c r="D287" s="162" t="s">
        <v>413</v>
      </c>
      <c r="E287" s="163">
        <v>0.1</v>
      </c>
      <c r="F287" s="163">
        <v>0.1</v>
      </c>
      <c r="G287" s="163">
        <v>0.1</v>
      </c>
      <c r="H287" s="163">
        <v>0.45</v>
      </c>
      <c r="I287" s="163">
        <v>0.1</v>
      </c>
      <c r="J287" s="163">
        <v>0.09</v>
      </c>
      <c r="K287" s="163">
        <v>0.08</v>
      </c>
      <c r="L287" s="163">
        <v>0.06</v>
      </c>
      <c r="M287" s="163">
        <v>0.05</v>
      </c>
      <c r="N287" s="163">
        <v>0.05</v>
      </c>
      <c r="O287" s="163">
        <v>0.04</v>
      </c>
      <c r="P287" s="163">
        <v>0.04</v>
      </c>
      <c r="Q287" s="163">
        <v>0.04</v>
      </c>
      <c r="R287" s="163">
        <v>0.05</v>
      </c>
      <c r="S287" s="163">
        <v>0.06</v>
      </c>
      <c r="T287" s="163">
        <v>0.05</v>
      </c>
      <c r="U287" s="163">
        <v>0.04</v>
      </c>
      <c r="V287" s="163">
        <v>0.04</v>
      </c>
      <c r="W287" s="163">
        <v>0.06</v>
      </c>
      <c r="X287" s="163">
        <v>0.09</v>
      </c>
      <c r="Y287" s="163">
        <v>0.11</v>
      </c>
      <c r="Z287" s="163">
        <v>0.14000000000000001</v>
      </c>
      <c r="AA287" s="163">
        <v>0.16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7" t="s">
        <v>405</v>
      </c>
      <c r="D288" s="164" t="s">
        <v>410</v>
      </c>
      <c r="E288" s="165">
        <v>0.48</v>
      </c>
      <c r="F288" s="165">
        <v>0.47</v>
      </c>
      <c r="G288" s="165">
        <v>0.47</v>
      </c>
      <c r="H288" s="165">
        <v>0.45</v>
      </c>
      <c r="I288" s="165">
        <v>0.44</v>
      </c>
      <c r="J288" s="165">
        <v>0.43</v>
      </c>
      <c r="K288" s="165">
        <v>0.43</v>
      </c>
      <c r="L288" s="165">
        <v>0.42</v>
      </c>
      <c r="M288" s="165">
        <v>0.42</v>
      </c>
      <c r="N288" s="165">
        <v>0.4</v>
      </c>
      <c r="O288" s="165">
        <v>0.4</v>
      </c>
      <c r="P288" s="165">
        <v>0.39</v>
      </c>
      <c r="Q288" s="165">
        <v>0.37</v>
      </c>
      <c r="R288" s="165">
        <v>0.36</v>
      </c>
      <c r="S288" s="165">
        <v>0.34</v>
      </c>
      <c r="T288" s="165">
        <v>0.33</v>
      </c>
      <c r="U288" s="165">
        <v>0.31</v>
      </c>
      <c r="V288" s="165">
        <v>0.28999999999999998</v>
      </c>
      <c r="W288" s="165">
        <v>0.28000000000000003</v>
      </c>
      <c r="X288" s="165">
        <v>0.27</v>
      </c>
      <c r="Y288" s="165">
        <v>0.27</v>
      </c>
      <c r="Z288" s="165">
        <v>0.27</v>
      </c>
      <c r="AA288" s="165">
        <v>0.27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7"/>
      <c r="D289" s="164" t="s">
        <v>411</v>
      </c>
      <c r="E289" s="165">
        <v>0.44</v>
      </c>
      <c r="F289" s="165">
        <v>0.44</v>
      </c>
      <c r="G289" s="165">
        <v>0.44</v>
      </c>
      <c r="H289" s="165">
        <v>0.44</v>
      </c>
      <c r="I289" s="165">
        <v>0.44</v>
      </c>
      <c r="J289" s="165">
        <v>0.41</v>
      </c>
      <c r="K289" s="165">
        <v>0.39</v>
      </c>
      <c r="L289" s="165">
        <v>0.37</v>
      </c>
      <c r="M289" s="165">
        <v>0.35</v>
      </c>
      <c r="N289" s="165">
        <v>0.32</v>
      </c>
      <c r="O289" s="165">
        <v>0.31</v>
      </c>
      <c r="P289" s="165">
        <v>0.3</v>
      </c>
      <c r="Q289" s="165">
        <v>0.3</v>
      </c>
      <c r="R289" s="165">
        <v>0.31</v>
      </c>
      <c r="S289" s="165">
        <v>0.31</v>
      </c>
      <c r="T289" s="165">
        <v>0.31</v>
      </c>
      <c r="U289" s="165">
        <v>0.32</v>
      </c>
      <c r="V289" s="165">
        <v>0.32</v>
      </c>
      <c r="W289" s="165">
        <v>0.33</v>
      </c>
      <c r="X289" s="165">
        <v>0.32</v>
      </c>
      <c r="Y289" s="165">
        <v>0.32</v>
      </c>
      <c r="Z289" s="165">
        <v>0.32</v>
      </c>
      <c r="AA289" s="165">
        <v>0.31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7"/>
      <c r="D290" s="164" t="s">
        <v>412</v>
      </c>
      <c r="E290" s="165">
        <v>0.12</v>
      </c>
      <c r="F290" s="165">
        <v>0.14000000000000001</v>
      </c>
      <c r="G290" s="165">
        <v>0.14000000000000001</v>
      </c>
      <c r="H290" s="165">
        <v>0.14000000000000001</v>
      </c>
      <c r="I290" s="165">
        <v>0.13</v>
      </c>
      <c r="J290" s="165">
        <v>0.11</v>
      </c>
      <c r="K290" s="165">
        <v>0.11</v>
      </c>
      <c r="L290" s="165">
        <v>0.1</v>
      </c>
      <c r="M290" s="165">
        <v>0.09</v>
      </c>
      <c r="N290" s="165">
        <v>7.0000000000000007E-2</v>
      </c>
      <c r="O290" s="165">
        <v>0.06</v>
      </c>
      <c r="P290" s="165">
        <v>0.06</v>
      </c>
      <c r="Q290" s="165">
        <v>7.0000000000000007E-2</v>
      </c>
      <c r="R290" s="165">
        <v>7.0000000000000007E-2</v>
      </c>
      <c r="S290" s="165">
        <v>0.06</v>
      </c>
      <c r="T290" s="165">
        <v>0.05</v>
      </c>
      <c r="U290" s="165">
        <v>0.04</v>
      </c>
      <c r="V290" s="165">
        <v>0.03</v>
      </c>
      <c r="W290" s="165">
        <v>0.02</v>
      </c>
      <c r="X290" s="165">
        <v>0.02</v>
      </c>
      <c r="Y290" s="165">
        <v>0.02</v>
      </c>
      <c r="Z290" s="165">
        <v>0.03</v>
      </c>
      <c r="AA290" s="165">
        <v>0.03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/>
      <c r="D291" s="164" t="s">
        <v>413</v>
      </c>
      <c r="E291" s="165">
        <v>0.16</v>
      </c>
      <c r="F291" s="165">
        <v>0.19</v>
      </c>
      <c r="G291" s="165">
        <v>0.21</v>
      </c>
      <c r="H291" s="165">
        <v>0.22</v>
      </c>
      <c r="I291" s="165">
        <v>0.22</v>
      </c>
      <c r="J291" s="165">
        <v>0.2</v>
      </c>
      <c r="K291" s="165">
        <v>0.17</v>
      </c>
      <c r="L291" s="165">
        <v>0.14000000000000001</v>
      </c>
      <c r="M291" s="165">
        <v>0.1</v>
      </c>
      <c r="N291" s="165">
        <v>0.06</v>
      </c>
      <c r="O291" s="165">
        <v>0.03</v>
      </c>
      <c r="P291" s="165">
        <v>0</v>
      </c>
      <c r="Q291" s="165">
        <v>0</v>
      </c>
      <c r="R291" s="165">
        <v>0</v>
      </c>
      <c r="S291" s="165">
        <v>0</v>
      </c>
      <c r="T291" s="165">
        <v>0</v>
      </c>
      <c r="U291" s="165">
        <v>0</v>
      </c>
      <c r="V291" s="165">
        <v>0</v>
      </c>
      <c r="W291" s="165">
        <v>0</v>
      </c>
      <c r="X291" s="165">
        <v>0</v>
      </c>
      <c r="Y291" s="165">
        <v>0</v>
      </c>
      <c r="Z291" s="165">
        <v>0</v>
      </c>
      <c r="AA291" s="165">
        <v>0.01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8" t="s">
        <v>414</v>
      </c>
      <c r="D292" s="166" t="s">
        <v>410</v>
      </c>
      <c r="E292" s="167">
        <v>0.65</v>
      </c>
      <c r="F292" s="167">
        <v>0.64</v>
      </c>
      <c r="G292" s="167">
        <v>0.64</v>
      </c>
      <c r="H292" s="167">
        <v>0.63</v>
      </c>
      <c r="I292" s="167">
        <v>0.62</v>
      </c>
      <c r="J292" s="167">
        <v>0.61</v>
      </c>
      <c r="K292" s="167">
        <v>0.61</v>
      </c>
      <c r="L292" s="245">
        <v>0.61</v>
      </c>
      <c r="M292" s="245">
        <v>0.61</v>
      </c>
      <c r="N292" s="245">
        <v>0.60000000000000009</v>
      </c>
      <c r="O292" s="245">
        <v>0.59</v>
      </c>
      <c r="P292" s="245">
        <v>0.59</v>
      </c>
      <c r="Q292" s="245">
        <v>0.59</v>
      </c>
      <c r="R292" s="245">
        <v>0.57999999999999996</v>
      </c>
      <c r="S292" s="245">
        <v>0.57999999999999996</v>
      </c>
      <c r="T292" s="245">
        <v>0.57999999999999996</v>
      </c>
      <c r="U292" s="245">
        <v>0.57999999999999996</v>
      </c>
      <c r="V292" s="245">
        <v>0.56999999999999995</v>
      </c>
      <c r="W292" s="245">
        <v>0.56999999999999995</v>
      </c>
      <c r="X292" s="245">
        <v>0.56000000000000005</v>
      </c>
      <c r="Y292" s="245">
        <v>0.56000000000000005</v>
      </c>
      <c r="Z292" s="245">
        <v>0.55000000000000004</v>
      </c>
      <c r="AA292" s="245">
        <v>0.55000000000000004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8"/>
      <c r="D293" s="168" t="s">
        <v>413</v>
      </c>
      <c r="E293" s="169">
        <v>0.45</v>
      </c>
      <c r="F293" s="169">
        <v>0.46</v>
      </c>
      <c r="G293" s="169">
        <v>0.47</v>
      </c>
      <c r="H293" s="169">
        <v>0.46</v>
      </c>
      <c r="I293" s="169">
        <v>0.46</v>
      </c>
      <c r="J293" s="169">
        <v>0.45</v>
      </c>
      <c r="K293" s="169">
        <v>0.45</v>
      </c>
      <c r="L293" s="169">
        <v>0.44</v>
      </c>
      <c r="M293" s="169">
        <v>0.43</v>
      </c>
      <c r="N293" s="169">
        <v>0.42</v>
      </c>
      <c r="O293" s="169">
        <v>0.42</v>
      </c>
      <c r="P293" s="169">
        <v>0.42</v>
      </c>
      <c r="Q293" s="169">
        <v>0.43</v>
      </c>
      <c r="R293" s="169">
        <v>0.43</v>
      </c>
      <c r="S293" s="169">
        <v>0.43</v>
      </c>
      <c r="T293" s="169">
        <v>0.43</v>
      </c>
      <c r="U293" s="169">
        <v>0.43</v>
      </c>
      <c r="V293" s="169">
        <v>0.43</v>
      </c>
      <c r="W293" s="169">
        <v>0.43</v>
      </c>
      <c r="X293" s="169">
        <v>0.42</v>
      </c>
      <c r="Y293" s="169">
        <v>0.42</v>
      </c>
      <c r="Z293" s="169">
        <v>0.42</v>
      </c>
      <c r="AA293" s="169">
        <v>0.42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8"/>
      <c r="D294" s="168" t="s">
        <v>412</v>
      </c>
      <c r="E294" s="169">
        <v>0.33</v>
      </c>
      <c r="F294" s="169">
        <v>0.34</v>
      </c>
      <c r="G294" s="169">
        <v>0.32</v>
      </c>
      <c r="H294" s="169">
        <v>0.31</v>
      </c>
      <c r="I294" s="169">
        <v>0.28999999999999998</v>
      </c>
      <c r="J294" s="169">
        <v>0.27</v>
      </c>
      <c r="K294" s="169">
        <v>0.24</v>
      </c>
      <c r="L294" s="169">
        <v>0.22</v>
      </c>
      <c r="M294" s="169">
        <v>0.22</v>
      </c>
      <c r="N294" s="169">
        <v>0.21</v>
      </c>
      <c r="O294" s="169">
        <v>0.2</v>
      </c>
      <c r="P294" s="169">
        <v>0.2</v>
      </c>
      <c r="Q294" s="169">
        <v>0.2</v>
      </c>
      <c r="R294" s="169">
        <v>0.21</v>
      </c>
      <c r="S294" s="169">
        <v>0.21</v>
      </c>
      <c r="T294" s="169">
        <v>0.2</v>
      </c>
      <c r="U294" s="169">
        <v>0.19</v>
      </c>
      <c r="V294" s="169">
        <v>0.19</v>
      </c>
      <c r="W294" s="169">
        <v>0.18</v>
      </c>
      <c r="X294" s="169">
        <v>0.17</v>
      </c>
      <c r="Y294" s="169">
        <v>0.17</v>
      </c>
      <c r="Z294" s="169">
        <v>0.17</v>
      </c>
      <c r="AA294" s="169">
        <v>0.16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/>
      <c r="D295" s="170" t="s">
        <v>413</v>
      </c>
      <c r="E295" s="171">
        <v>0.21</v>
      </c>
      <c r="F295" s="171">
        <v>0.23</v>
      </c>
      <c r="G295" s="171">
        <v>0.24</v>
      </c>
      <c r="H295" s="171">
        <v>0.25</v>
      </c>
      <c r="I295" s="171">
        <v>0.25</v>
      </c>
      <c r="J295" s="171">
        <v>0.23</v>
      </c>
      <c r="K295" s="171">
        <v>0.23</v>
      </c>
      <c r="L295" s="171">
        <v>0.22</v>
      </c>
      <c r="M295" s="171">
        <v>0.21</v>
      </c>
      <c r="N295" s="171">
        <v>0.19</v>
      </c>
      <c r="O295" s="171">
        <v>0.17</v>
      </c>
      <c r="P295" s="171">
        <v>0.17</v>
      </c>
      <c r="Q295" s="171">
        <v>0.19</v>
      </c>
      <c r="R295" s="171">
        <v>0.19</v>
      </c>
      <c r="S295" s="171">
        <v>0.18</v>
      </c>
      <c r="T295" s="171">
        <v>0.18</v>
      </c>
      <c r="U295" s="171">
        <v>0.17</v>
      </c>
      <c r="V295" s="171">
        <v>0.18</v>
      </c>
      <c r="W295" s="171">
        <v>0.18</v>
      </c>
      <c r="X295" s="171">
        <v>0.18</v>
      </c>
      <c r="Y295" s="171">
        <v>0.21</v>
      </c>
      <c r="Z295" s="171">
        <v>0.21</v>
      </c>
      <c r="AA295" s="171">
        <v>0.21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9" t="s">
        <v>415</v>
      </c>
      <c r="D296" s="289"/>
      <c r="E296"/>
      <c r="F296"/>
      <c r="H296" s="2"/>
    </row>
    <row r="297" spans="1:37" x14ac:dyDescent="0.2">
      <c r="A297" s="2"/>
      <c r="B297" s="2"/>
      <c r="C297" s="172" t="s">
        <v>416</v>
      </c>
      <c r="D297"/>
      <c r="E297"/>
      <c r="F297"/>
      <c r="H297" s="2"/>
    </row>
    <row r="298" spans="1:37" x14ac:dyDescent="0.2">
      <c r="A298" s="2"/>
      <c r="B298" s="2"/>
      <c r="C298" s="2"/>
      <c r="D298" s="2"/>
      <c r="H298" s="2"/>
      <c r="O298" s="1"/>
      <c r="P298" s="112"/>
      <c r="Q298" s="1"/>
      <c r="R298" s="1"/>
      <c r="S298" s="1"/>
      <c r="T298" s="113"/>
    </row>
    <row r="299" spans="1:37" s="175" customFormat="1" ht="11.25" x14ac:dyDescent="0.2">
      <c r="A299" s="173"/>
      <c r="B299" s="173"/>
      <c r="C299" s="173"/>
      <c r="D299" s="173"/>
      <c r="E299" s="2"/>
      <c r="F299" s="2"/>
      <c r="G299" s="2"/>
      <c r="H299" s="3"/>
      <c r="I299" s="2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4"/>
      <c r="U299" s="174"/>
      <c r="V299" s="5"/>
      <c r="W299" s="174"/>
      <c r="X299" s="174"/>
    </row>
    <row r="300" spans="1:37" s="175" customFormat="1" ht="21.95" customHeight="1" x14ac:dyDescent="0.2">
      <c r="A300" s="173"/>
      <c r="B300" s="173"/>
      <c r="C300" s="173"/>
      <c r="D300" s="176" t="s">
        <v>417</v>
      </c>
      <c r="E300" s="177" t="s">
        <v>15</v>
      </c>
      <c r="F300" s="177" t="s">
        <v>16</v>
      </c>
      <c r="G300" s="177" t="s">
        <v>17</v>
      </c>
      <c r="H300" s="290" t="s">
        <v>18</v>
      </c>
      <c r="I300" s="290"/>
      <c r="J300" s="2"/>
      <c r="K300" s="2"/>
      <c r="L300" s="2"/>
      <c r="M300" s="2"/>
      <c r="N300" s="2"/>
      <c r="O300" s="2"/>
      <c r="P300" s="3"/>
      <c r="Q300" s="2"/>
      <c r="R300" s="2"/>
      <c r="S300" s="2"/>
      <c r="T300" s="4"/>
      <c r="U300" s="174"/>
      <c r="V300" s="5"/>
      <c r="W300" s="174"/>
      <c r="X300" s="174"/>
    </row>
    <row r="301" spans="1:37" ht="14.65" customHeight="1" x14ac:dyDescent="0.2">
      <c r="D301" s="178" t="s">
        <v>410</v>
      </c>
      <c r="E301" s="179">
        <f>E245</f>
        <v>1042</v>
      </c>
      <c r="F301" s="179">
        <f>F245</f>
        <v>602</v>
      </c>
      <c r="G301" s="179">
        <f>G245</f>
        <v>440</v>
      </c>
      <c r="H301" s="291">
        <f t="shared" ref="H301:H305" si="101">F301/E301</f>
        <v>0.57773512476007682</v>
      </c>
      <c r="I301" s="291"/>
      <c r="M301" s="292"/>
      <c r="N301" s="292"/>
    </row>
    <row r="302" spans="1:37" ht="14.65" customHeight="1" x14ac:dyDescent="0.2">
      <c r="D302" s="178" t="s">
        <v>418</v>
      </c>
      <c r="E302" s="179">
        <f>I245</f>
        <v>1271</v>
      </c>
      <c r="F302" s="179">
        <f>J245</f>
        <v>491</v>
      </c>
      <c r="G302" s="179">
        <f>K245</f>
        <v>780</v>
      </c>
      <c r="H302" s="291">
        <f t="shared" si="101"/>
        <v>0.38630999213217937</v>
      </c>
      <c r="I302" s="291"/>
    </row>
    <row r="303" spans="1:37" ht="14.65" customHeight="1" x14ac:dyDescent="0.2">
      <c r="D303" s="178" t="s">
        <v>412</v>
      </c>
      <c r="E303" s="179">
        <f>M245</f>
        <v>44</v>
      </c>
      <c r="F303" s="179">
        <f>N245</f>
        <v>7</v>
      </c>
      <c r="G303" s="179">
        <f>O245</f>
        <v>37</v>
      </c>
      <c r="H303" s="291">
        <f t="shared" si="101"/>
        <v>0.15909090909090909</v>
      </c>
      <c r="I303" s="291"/>
    </row>
    <row r="304" spans="1:37" ht="14.65" customHeight="1" x14ac:dyDescent="0.2">
      <c r="D304" s="178" t="s">
        <v>419</v>
      </c>
      <c r="E304" s="179">
        <f>Q245</f>
        <v>58</v>
      </c>
      <c r="F304" s="179">
        <f>R245</f>
        <v>6</v>
      </c>
      <c r="G304" s="179">
        <f>S245</f>
        <v>52</v>
      </c>
      <c r="H304" s="291">
        <f t="shared" si="101"/>
        <v>0.10344827586206896</v>
      </c>
      <c r="I304" s="291"/>
    </row>
    <row r="305" spans="1:14" ht="14.65" customHeight="1" x14ac:dyDescent="0.2">
      <c r="D305" s="180" t="s">
        <v>406</v>
      </c>
      <c r="E305" s="144">
        <f>SUM(E301:E304)</f>
        <v>2415</v>
      </c>
      <c r="F305" s="144">
        <f>SUM(F301:F304)</f>
        <v>1106</v>
      </c>
      <c r="G305" s="144">
        <f>SUM(G301:G304)</f>
        <v>1309</v>
      </c>
      <c r="H305" s="293">
        <f t="shared" si="101"/>
        <v>0.45797101449275363</v>
      </c>
      <c r="I305" s="293"/>
    </row>
    <row r="307" spans="1:14" ht="87" customHeight="1" x14ac:dyDescent="0.2">
      <c r="D307" s="176" t="s">
        <v>420</v>
      </c>
      <c r="E307" s="181" t="s">
        <v>421</v>
      </c>
      <c r="F307" s="181" t="s">
        <v>422</v>
      </c>
      <c r="G307" s="181" t="s">
        <v>423</v>
      </c>
      <c r="H307" s="294" t="s">
        <v>424</v>
      </c>
      <c r="I307" s="294"/>
    </row>
    <row r="308" spans="1:14" ht="14.65" customHeight="1" x14ac:dyDescent="0.2">
      <c r="D308" s="178" t="s">
        <v>410</v>
      </c>
      <c r="E308" s="179">
        <f t="shared" ref="E308:E311" si="102">F301</f>
        <v>602</v>
      </c>
      <c r="F308" s="179">
        <f>U245</f>
        <v>53</v>
      </c>
      <c r="G308" s="179">
        <v>58</v>
      </c>
      <c r="H308" s="295">
        <f t="shared" ref="H308:H311" si="103">E308+F308+G308</f>
        <v>713</v>
      </c>
      <c r="I308" s="295">
        <f>SUM(E308:H308)</f>
        <v>1426</v>
      </c>
      <c r="J308" s="4"/>
    </row>
    <row r="309" spans="1:14" ht="14.65" customHeight="1" x14ac:dyDescent="0.2">
      <c r="D309" s="178" t="s">
        <v>418</v>
      </c>
      <c r="E309" s="179">
        <f t="shared" si="102"/>
        <v>491</v>
      </c>
      <c r="F309" s="179">
        <f>V245</f>
        <v>156</v>
      </c>
      <c r="G309" s="179">
        <v>105</v>
      </c>
      <c r="H309" s="295">
        <f t="shared" si="103"/>
        <v>752</v>
      </c>
      <c r="I309" s="295"/>
    </row>
    <row r="310" spans="1:14" ht="14.65" customHeight="1" x14ac:dyDescent="0.2">
      <c r="D310" s="178" t="s">
        <v>412</v>
      </c>
      <c r="E310" s="179">
        <f t="shared" si="102"/>
        <v>7</v>
      </c>
      <c r="F310" s="179">
        <f>W245</f>
        <v>4</v>
      </c>
      <c r="G310" s="182">
        <v>0</v>
      </c>
      <c r="H310" s="295">
        <f t="shared" si="103"/>
        <v>11</v>
      </c>
      <c r="I310" s="295"/>
    </row>
    <row r="311" spans="1:14" ht="14.65" customHeight="1" x14ac:dyDescent="0.2">
      <c r="D311" s="178" t="s">
        <v>419</v>
      </c>
      <c r="E311" s="179">
        <f t="shared" si="102"/>
        <v>6</v>
      </c>
      <c r="F311" s="179">
        <f>X245</f>
        <v>10</v>
      </c>
      <c r="G311" s="182">
        <v>1</v>
      </c>
      <c r="H311" s="295">
        <f t="shared" si="103"/>
        <v>17</v>
      </c>
      <c r="I311" s="295"/>
    </row>
    <row r="312" spans="1:14" ht="14.65" customHeight="1" x14ac:dyDescent="0.2">
      <c r="D312" s="180" t="s">
        <v>406</v>
      </c>
      <c r="E312" s="183">
        <f>SUM(E308:E311)</f>
        <v>1106</v>
      </c>
      <c r="F312" s="183">
        <f>SUM(F308:F311)</f>
        <v>223</v>
      </c>
      <c r="G312" s="183">
        <f>SUM(G308:G311)</f>
        <v>164</v>
      </c>
      <c r="H312" s="296">
        <f>H308+H309+H310+H311</f>
        <v>1493</v>
      </c>
      <c r="I312" s="296">
        <f>F312+G312+H312</f>
        <v>1880</v>
      </c>
    </row>
    <row r="314" spans="1:14" x14ac:dyDescent="0.2">
      <c r="A314" s="267" t="s">
        <v>425</v>
      </c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  <c r="L314" s="267"/>
      <c r="M314" s="267"/>
      <c r="N314" s="267"/>
    </row>
    <row r="315" spans="1:14" x14ac:dyDescent="0.2">
      <c r="A315" s="267" t="s">
        <v>426</v>
      </c>
      <c r="B315" s="267"/>
      <c r="C315" s="267"/>
      <c r="D315" s="267"/>
      <c r="E315" s="267"/>
      <c r="F315" s="267"/>
      <c r="G315" s="267"/>
      <c r="H315" s="267"/>
      <c r="I315" s="267"/>
      <c r="J315" s="267"/>
      <c r="K315" s="267"/>
    </row>
    <row r="316" spans="1:14" ht="25.35" customHeight="1" x14ac:dyDescent="0.2">
      <c r="A316" s="2"/>
      <c r="B316" s="2"/>
      <c r="C316" s="2"/>
      <c r="D316" s="297" t="s">
        <v>427</v>
      </c>
      <c r="E316" s="297" t="s">
        <v>428</v>
      </c>
      <c r="F316" s="297"/>
      <c r="G316" s="297"/>
      <c r="H316" s="297"/>
      <c r="I316" s="297"/>
      <c r="J316" s="297"/>
      <c r="K316" s="297"/>
      <c r="L316" s="297"/>
      <c r="M316" s="297"/>
    </row>
    <row r="317" spans="1:14" ht="14.65" customHeight="1" x14ac:dyDescent="0.2">
      <c r="A317" s="2"/>
      <c r="B317" s="2"/>
      <c r="C317" s="2"/>
      <c r="D317" s="298" t="s">
        <v>409</v>
      </c>
      <c r="E317" s="299" t="s">
        <v>429</v>
      </c>
      <c r="F317" s="299"/>
      <c r="G317" s="299"/>
      <c r="H317" s="300" t="s">
        <v>430</v>
      </c>
      <c r="I317" s="300"/>
      <c r="J317" s="300"/>
      <c r="K317" s="301" t="s">
        <v>431</v>
      </c>
      <c r="L317" s="301"/>
      <c r="M317" s="301"/>
    </row>
    <row r="318" spans="1:14" ht="18" x14ac:dyDescent="0.2">
      <c r="A318" s="2"/>
      <c r="B318" s="2"/>
      <c r="C318" s="2"/>
      <c r="D318" s="298"/>
      <c r="E318" s="184" t="s">
        <v>432</v>
      </c>
      <c r="F318" s="184" t="s">
        <v>433</v>
      </c>
      <c r="G318" s="184" t="s">
        <v>406</v>
      </c>
      <c r="H318" s="185" t="s">
        <v>434</v>
      </c>
      <c r="I318" s="185" t="s">
        <v>433</v>
      </c>
      <c r="J318" s="185" t="s">
        <v>406</v>
      </c>
      <c r="K318" s="186" t="s">
        <v>432</v>
      </c>
      <c r="L318" s="186" t="s">
        <v>433</v>
      </c>
      <c r="M318" s="187" t="s">
        <v>406</v>
      </c>
    </row>
    <row r="319" spans="1:14" x14ac:dyDescent="0.2">
      <c r="A319" s="2"/>
      <c r="B319" s="2"/>
      <c r="C319" s="2"/>
      <c r="D319" s="188" t="s">
        <v>13</v>
      </c>
      <c r="E319" s="189">
        <f t="shared" ref="E319:E321" si="104">K319-H319</f>
        <v>416</v>
      </c>
      <c r="F319" s="189">
        <v>250</v>
      </c>
      <c r="G319" s="189">
        <f t="shared" ref="G319:G321" si="105">SUM(E319:F319)</f>
        <v>666</v>
      </c>
      <c r="H319" s="190">
        <v>21</v>
      </c>
      <c r="I319" s="190">
        <v>37</v>
      </c>
      <c r="J319" s="190">
        <f t="shared" ref="J319:J320" si="106">SUM(H319:I319)</f>
        <v>58</v>
      </c>
      <c r="K319" s="191">
        <f t="shared" ref="K319:K320" si="107">M319-L319</f>
        <v>437</v>
      </c>
      <c r="L319" s="191">
        <f t="shared" ref="L319:L320" si="108">F319+I319</f>
        <v>287</v>
      </c>
      <c r="M319" s="192">
        <f t="shared" ref="M319:M320" si="109">H308+H310</f>
        <v>724</v>
      </c>
    </row>
    <row r="320" spans="1:14" x14ac:dyDescent="0.2">
      <c r="A320" s="2"/>
      <c r="B320" s="2"/>
      <c r="C320" s="2"/>
      <c r="D320" s="188" t="s">
        <v>435</v>
      </c>
      <c r="E320" s="189">
        <f t="shared" si="104"/>
        <v>409</v>
      </c>
      <c r="F320" s="189">
        <v>254</v>
      </c>
      <c r="G320" s="189">
        <f t="shared" si="105"/>
        <v>663</v>
      </c>
      <c r="H320" s="190">
        <v>31</v>
      </c>
      <c r="I320" s="190">
        <v>75</v>
      </c>
      <c r="J320" s="190">
        <f t="shared" si="106"/>
        <v>106</v>
      </c>
      <c r="K320" s="191">
        <f t="shared" si="107"/>
        <v>440</v>
      </c>
      <c r="L320" s="191">
        <f t="shared" si="108"/>
        <v>329</v>
      </c>
      <c r="M320" s="192">
        <f t="shared" si="109"/>
        <v>769</v>
      </c>
    </row>
    <row r="321" spans="1:64" x14ac:dyDescent="0.2">
      <c r="A321" s="2"/>
      <c r="B321" s="2"/>
      <c r="C321" s="2"/>
      <c r="D321" s="193" t="s">
        <v>436</v>
      </c>
      <c r="E321" s="194">
        <f t="shared" si="104"/>
        <v>825</v>
      </c>
      <c r="F321" s="194">
        <f>SUM(F319:F320)</f>
        <v>504</v>
      </c>
      <c r="G321" s="194">
        <f t="shared" si="105"/>
        <v>1329</v>
      </c>
      <c r="H321" s="195">
        <f t="shared" ref="H321:M321" si="110">SUM(H319:H320)</f>
        <v>52</v>
      </c>
      <c r="I321" s="195">
        <f t="shared" si="110"/>
        <v>112</v>
      </c>
      <c r="J321" s="195">
        <f t="shared" si="110"/>
        <v>164</v>
      </c>
      <c r="K321" s="196">
        <f t="shared" si="110"/>
        <v>877</v>
      </c>
      <c r="L321" s="196">
        <f t="shared" si="110"/>
        <v>616</v>
      </c>
      <c r="M321" s="197">
        <f t="shared" si="110"/>
        <v>1493</v>
      </c>
    </row>
    <row r="322" spans="1:64" x14ac:dyDescent="0.2">
      <c r="A322" s="2"/>
      <c r="B322" s="2"/>
      <c r="C322" s="2"/>
      <c r="D322" s="172" t="s">
        <v>416</v>
      </c>
    </row>
    <row r="323" spans="1:64" ht="14.65" customHeight="1" x14ac:dyDescent="0.2">
      <c r="A323" s="2"/>
      <c r="B323" s="2"/>
      <c r="C323" s="2"/>
      <c r="D323" s="289" t="s">
        <v>437</v>
      </c>
      <c r="E323" s="289"/>
      <c r="F323" s="289"/>
      <c r="G323" s="289"/>
      <c r="H323" s="289"/>
      <c r="I323" s="289"/>
      <c r="J323" s="289"/>
      <c r="K323" s="289"/>
      <c r="L323" s="289"/>
      <c r="M323" s="289"/>
    </row>
    <row r="324" spans="1:64" ht="25.7" customHeight="1" x14ac:dyDescent="0.2">
      <c r="A324"/>
      <c r="B324"/>
      <c r="C324" s="2"/>
      <c r="D324" s="302" t="s">
        <v>427</v>
      </c>
      <c r="E324" s="302"/>
      <c r="F324" s="302"/>
      <c r="G324" s="302"/>
      <c r="H324" s="302"/>
      <c r="I324" s="302"/>
      <c r="J324" s="302"/>
      <c r="K324" s="302"/>
      <c r="L324" s="302"/>
      <c r="M324" s="302"/>
      <c r="N324" s="302"/>
      <c r="O324" s="302"/>
      <c r="P324" s="302"/>
      <c r="Q324" s="302"/>
      <c r="R324" s="302"/>
      <c r="S324" s="302"/>
      <c r="T324" s="302"/>
      <c r="U324" s="302"/>
      <c r="V324" s="302"/>
      <c r="W324" s="302"/>
      <c r="X324" s="302"/>
      <c r="Y324" s="302"/>
      <c r="Z324" s="302"/>
      <c r="AA324" s="302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58.5" customHeight="1" x14ac:dyDescent="0.2">
      <c r="A325"/>
      <c r="B325"/>
      <c r="C325" s="2"/>
      <c r="D325" s="198" t="s">
        <v>409</v>
      </c>
      <c r="E325" s="199">
        <v>44109</v>
      </c>
      <c r="F325" s="199">
        <v>44110</v>
      </c>
      <c r="G325" s="199">
        <v>44111</v>
      </c>
      <c r="H325" s="199">
        <v>44112</v>
      </c>
      <c r="I325" s="199">
        <v>44113</v>
      </c>
      <c r="J325" s="199">
        <v>44114</v>
      </c>
      <c r="K325" s="199">
        <v>44115</v>
      </c>
      <c r="L325" s="199">
        <v>44116</v>
      </c>
      <c r="M325" s="199">
        <v>44117</v>
      </c>
      <c r="N325" s="199">
        <v>44118</v>
      </c>
      <c r="O325" s="199">
        <v>44119</v>
      </c>
      <c r="P325" s="199">
        <v>44120</v>
      </c>
      <c r="Q325" s="199">
        <v>44121</v>
      </c>
      <c r="R325" s="199">
        <v>44122</v>
      </c>
      <c r="S325" s="199">
        <v>44123</v>
      </c>
      <c r="T325" s="199">
        <v>44124</v>
      </c>
      <c r="U325" s="199">
        <v>44125</v>
      </c>
      <c r="V325" s="199">
        <v>44126</v>
      </c>
      <c r="W325" s="199">
        <v>44127</v>
      </c>
      <c r="X325" s="199">
        <v>44128</v>
      </c>
      <c r="Y325" s="199">
        <v>44129</v>
      </c>
      <c r="Z325" s="199">
        <v>44130</v>
      </c>
      <c r="AA325" s="199">
        <v>44131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22.7" customHeight="1" x14ac:dyDescent="0.2">
      <c r="A326"/>
      <c r="B326"/>
      <c r="C326" s="2"/>
      <c r="D326" s="200" t="s">
        <v>13</v>
      </c>
      <c r="E326" s="201">
        <v>795</v>
      </c>
      <c r="F326" s="201">
        <v>783</v>
      </c>
      <c r="G326" s="201">
        <v>820</v>
      </c>
      <c r="H326" s="201">
        <v>788</v>
      </c>
      <c r="I326" s="201">
        <v>774</v>
      </c>
      <c r="J326" s="201">
        <v>783</v>
      </c>
      <c r="K326" s="201">
        <v>763</v>
      </c>
      <c r="L326" s="201">
        <v>751</v>
      </c>
      <c r="M326" s="201">
        <v>768</v>
      </c>
      <c r="N326" s="201">
        <v>721</v>
      </c>
      <c r="O326" s="201">
        <v>710</v>
      </c>
      <c r="P326" s="201">
        <v>716</v>
      </c>
      <c r="Q326" s="201">
        <v>710</v>
      </c>
      <c r="R326" s="201">
        <v>694</v>
      </c>
      <c r="S326" s="201">
        <v>704</v>
      </c>
      <c r="T326" s="201">
        <v>705</v>
      </c>
      <c r="U326" s="201">
        <v>711</v>
      </c>
      <c r="V326" s="201">
        <v>677</v>
      </c>
      <c r="W326" s="201">
        <v>679</v>
      </c>
      <c r="X326" s="201">
        <v>685</v>
      </c>
      <c r="Y326" s="201">
        <v>678</v>
      </c>
      <c r="Z326" s="201">
        <v>687</v>
      </c>
      <c r="AA326" s="201">
        <v>724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22.7" customHeight="1" x14ac:dyDescent="0.2">
      <c r="A327"/>
      <c r="B327"/>
      <c r="C327" s="2"/>
      <c r="D327" s="202" t="s">
        <v>435</v>
      </c>
      <c r="E327" s="203">
        <v>926</v>
      </c>
      <c r="F327" s="203">
        <v>986</v>
      </c>
      <c r="G327" s="203">
        <v>998</v>
      </c>
      <c r="H327" s="203">
        <v>967</v>
      </c>
      <c r="I327" s="203">
        <v>982</v>
      </c>
      <c r="J327" s="203">
        <v>934</v>
      </c>
      <c r="K327" s="203">
        <v>918</v>
      </c>
      <c r="L327" s="203">
        <v>933</v>
      </c>
      <c r="M327" s="203">
        <v>927</v>
      </c>
      <c r="N327" s="203">
        <v>951</v>
      </c>
      <c r="O327" s="203">
        <v>947</v>
      </c>
      <c r="P327" s="203">
        <v>915</v>
      </c>
      <c r="Q327" s="203">
        <v>905</v>
      </c>
      <c r="R327" s="203">
        <v>886</v>
      </c>
      <c r="S327" s="203">
        <v>833</v>
      </c>
      <c r="T327" s="203">
        <v>881</v>
      </c>
      <c r="U327" s="203">
        <v>852</v>
      </c>
      <c r="V327" s="203">
        <v>849</v>
      </c>
      <c r="W327" s="203">
        <v>823</v>
      </c>
      <c r="X327" s="203">
        <v>812</v>
      </c>
      <c r="Y327" s="203">
        <v>833</v>
      </c>
      <c r="Z327" s="203">
        <v>809</v>
      </c>
      <c r="AA327" s="203">
        <v>769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22.7" customHeight="1" x14ac:dyDescent="0.2">
      <c r="A328"/>
      <c r="B328"/>
      <c r="C328" s="2"/>
      <c r="D328" s="204" t="s">
        <v>438</v>
      </c>
      <c r="E328" s="205">
        <f t="shared" ref="E328:AA328" si="111">SUM(E326:E327)</f>
        <v>1721</v>
      </c>
      <c r="F328" s="205">
        <f t="shared" si="111"/>
        <v>1769</v>
      </c>
      <c r="G328" s="205">
        <f t="shared" si="111"/>
        <v>1818</v>
      </c>
      <c r="H328" s="205">
        <f t="shared" si="111"/>
        <v>1755</v>
      </c>
      <c r="I328" s="205">
        <f t="shared" si="111"/>
        <v>1756</v>
      </c>
      <c r="J328" s="205">
        <f t="shared" si="111"/>
        <v>1717</v>
      </c>
      <c r="K328" s="205">
        <f t="shared" si="111"/>
        <v>1681</v>
      </c>
      <c r="L328" s="205">
        <f t="shared" si="111"/>
        <v>1684</v>
      </c>
      <c r="M328" s="205">
        <f t="shared" si="111"/>
        <v>1695</v>
      </c>
      <c r="N328" s="205">
        <f t="shared" si="111"/>
        <v>1672</v>
      </c>
      <c r="O328" s="205">
        <f t="shared" si="111"/>
        <v>1657</v>
      </c>
      <c r="P328" s="205">
        <f t="shared" si="111"/>
        <v>1631</v>
      </c>
      <c r="Q328" s="205">
        <f t="shared" si="111"/>
        <v>1615</v>
      </c>
      <c r="R328" s="205">
        <f t="shared" si="111"/>
        <v>1580</v>
      </c>
      <c r="S328" s="205">
        <f t="shared" si="111"/>
        <v>1537</v>
      </c>
      <c r="T328" s="205">
        <f t="shared" si="111"/>
        <v>1586</v>
      </c>
      <c r="U328" s="205">
        <f t="shared" si="111"/>
        <v>1563</v>
      </c>
      <c r="V328" s="205">
        <f t="shared" si="111"/>
        <v>1526</v>
      </c>
      <c r="W328" s="205">
        <f t="shared" si="111"/>
        <v>1502</v>
      </c>
      <c r="X328" s="205">
        <f t="shared" si="111"/>
        <v>1497</v>
      </c>
      <c r="Y328" s="205">
        <f t="shared" si="111"/>
        <v>1511</v>
      </c>
      <c r="Z328" s="205">
        <f t="shared" si="111"/>
        <v>1496</v>
      </c>
      <c r="AA328" s="205">
        <f t="shared" si="111"/>
        <v>1493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30" spans="1:64" ht="28.35" customHeight="1" x14ac:dyDescent="0.2">
      <c r="C330" s="303" t="s">
        <v>439</v>
      </c>
      <c r="D330" s="303"/>
      <c r="E330" s="303"/>
      <c r="F330" s="303"/>
      <c r="G330" s="303"/>
      <c r="H330" s="304" t="s">
        <v>440</v>
      </c>
      <c r="I330" s="304"/>
      <c r="J330" s="304"/>
      <c r="K330" s="304"/>
      <c r="L330" s="305" t="s">
        <v>441</v>
      </c>
      <c r="M330" s="305"/>
      <c r="N330" s="305"/>
      <c r="O330" s="305"/>
      <c r="P330" s="306" t="s">
        <v>442</v>
      </c>
      <c r="Q330" s="306"/>
      <c r="R330" s="306"/>
      <c r="S330" s="306"/>
      <c r="T330" s="307" t="s">
        <v>431</v>
      </c>
      <c r="U330" s="307"/>
      <c r="V330" s="307"/>
      <c r="W330" s="307"/>
    </row>
    <row r="331" spans="1:64" x14ac:dyDescent="0.2">
      <c r="C331" s="303"/>
      <c r="D331" s="303"/>
      <c r="E331" s="303"/>
      <c r="F331" s="303"/>
      <c r="G331" s="303"/>
      <c r="H331" s="308" t="s">
        <v>443</v>
      </c>
      <c r="I331" s="308"/>
      <c r="J331" s="309" t="s">
        <v>444</v>
      </c>
      <c r="K331" s="309"/>
      <c r="L331" s="310" t="s">
        <v>443</v>
      </c>
      <c r="M331" s="310"/>
      <c r="N331" s="311" t="s">
        <v>444</v>
      </c>
      <c r="O331" s="311"/>
      <c r="P331" s="312" t="s">
        <v>443</v>
      </c>
      <c r="Q331" s="312"/>
      <c r="R331" s="313" t="s">
        <v>444</v>
      </c>
      <c r="S331" s="313"/>
      <c r="T331" s="314" t="s">
        <v>443</v>
      </c>
      <c r="U331" s="314"/>
      <c r="V331" s="315" t="s">
        <v>444</v>
      </c>
      <c r="W331" s="315"/>
    </row>
    <row r="332" spans="1:64" ht="14.65" customHeight="1" x14ac:dyDescent="0.2">
      <c r="C332" s="314" t="s">
        <v>445</v>
      </c>
      <c r="D332" s="316" t="s">
        <v>446</v>
      </c>
      <c r="E332" s="317" t="s">
        <v>447</v>
      </c>
      <c r="F332" s="317"/>
      <c r="G332" s="317"/>
      <c r="H332" s="318">
        <v>3097</v>
      </c>
      <c r="I332" s="318"/>
      <c r="J332" s="319">
        <f>H332/H338</f>
        <v>0.17411592736268061</v>
      </c>
      <c r="K332" s="319"/>
      <c r="L332" s="320">
        <v>880</v>
      </c>
      <c r="M332" s="320"/>
      <c r="N332" s="321">
        <f>L332/L338</f>
        <v>0.14596118759329904</v>
      </c>
      <c r="O332" s="321"/>
      <c r="P332" s="322">
        <v>29</v>
      </c>
      <c r="Q332" s="322"/>
      <c r="R332" s="323">
        <f>P332/P338</f>
        <v>0.26363636363636361</v>
      </c>
      <c r="S332" s="323"/>
      <c r="T332" s="324">
        <f t="shared" ref="T332:T335" si="112">H332+L332+P332</f>
        <v>4006</v>
      </c>
      <c r="U332" s="324"/>
      <c r="V332" s="325">
        <f>T332/T338</f>
        <v>0.16743991640543365</v>
      </c>
      <c r="W332" s="325"/>
    </row>
    <row r="333" spans="1:64" ht="14.65" customHeight="1" x14ac:dyDescent="0.2">
      <c r="C333" s="314"/>
      <c r="D333" s="316"/>
      <c r="E333" s="317" t="s">
        <v>448</v>
      </c>
      <c r="F333" s="317"/>
      <c r="G333" s="317"/>
      <c r="H333" s="318">
        <v>691</v>
      </c>
      <c r="I333" s="318"/>
      <c r="J333" s="319">
        <f>H333/H338</f>
        <v>3.8848597290155731E-2</v>
      </c>
      <c r="K333" s="319"/>
      <c r="L333" s="320">
        <v>476</v>
      </c>
      <c r="M333" s="320"/>
      <c r="N333" s="321">
        <f>L333/L338</f>
        <v>7.8951733289102669E-2</v>
      </c>
      <c r="O333" s="321"/>
      <c r="P333" s="322">
        <v>0</v>
      </c>
      <c r="Q333" s="322"/>
      <c r="R333" s="323">
        <f>P333/P338</f>
        <v>0</v>
      </c>
      <c r="S333" s="323"/>
      <c r="T333" s="324">
        <f t="shared" si="112"/>
        <v>1167</v>
      </c>
      <c r="U333" s="324"/>
      <c r="V333" s="325">
        <f>T333/T338</f>
        <v>4.8777429467084639E-2</v>
      </c>
      <c r="W333" s="325"/>
    </row>
    <row r="334" spans="1:64" ht="14.65" customHeight="1" x14ac:dyDescent="0.2">
      <c r="C334" s="314"/>
      <c r="D334" s="316"/>
      <c r="E334" s="317" t="s">
        <v>449</v>
      </c>
      <c r="F334" s="317"/>
      <c r="G334" s="317"/>
      <c r="H334" s="318">
        <v>2</v>
      </c>
      <c r="I334" s="318"/>
      <c r="J334" s="319">
        <f>H334/H338</f>
        <v>1.1244167088322933E-4</v>
      </c>
      <c r="K334" s="319"/>
      <c r="L334" s="320">
        <v>9</v>
      </c>
      <c r="M334" s="320"/>
      <c r="N334" s="321">
        <f>L334/L338</f>
        <v>1.4927848731132857E-3</v>
      </c>
      <c r="O334" s="321"/>
      <c r="P334" s="322">
        <v>0</v>
      </c>
      <c r="Q334" s="322"/>
      <c r="R334" s="323">
        <f>P334/P338</f>
        <v>0</v>
      </c>
      <c r="S334" s="323"/>
      <c r="T334" s="324">
        <f t="shared" si="112"/>
        <v>11</v>
      </c>
      <c r="U334" s="324"/>
      <c r="V334" s="325">
        <f>T334/T338</f>
        <v>4.5977011494252872E-4</v>
      </c>
      <c r="W334" s="325"/>
    </row>
    <row r="335" spans="1:64" ht="14.65" customHeight="1" x14ac:dyDescent="0.2">
      <c r="C335" s="314"/>
      <c r="D335" s="316"/>
      <c r="E335" s="317" t="s">
        <v>450</v>
      </c>
      <c r="F335" s="317"/>
      <c r="G335" s="317"/>
      <c r="H335" s="318">
        <v>0</v>
      </c>
      <c r="I335" s="318"/>
      <c r="J335" s="319">
        <f>H335/H338</f>
        <v>0</v>
      </c>
      <c r="K335" s="319"/>
      <c r="L335" s="320">
        <v>3</v>
      </c>
      <c r="M335" s="320"/>
      <c r="N335" s="321">
        <f>L335/L338</f>
        <v>4.9759495770442864E-4</v>
      </c>
      <c r="O335" s="321"/>
      <c r="P335" s="322">
        <v>0</v>
      </c>
      <c r="Q335" s="322"/>
      <c r="R335" s="323">
        <f>P335/P338</f>
        <v>0</v>
      </c>
      <c r="S335" s="323"/>
      <c r="T335" s="324">
        <f t="shared" si="112"/>
        <v>3</v>
      </c>
      <c r="U335" s="324"/>
      <c r="V335" s="325">
        <f>T335/T338</f>
        <v>1.2539184952978057E-4</v>
      </c>
      <c r="W335" s="325"/>
    </row>
    <row r="336" spans="1:64" ht="14.65" customHeight="1" x14ac:dyDescent="0.2">
      <c r="C336" s="314"/>
      <c r="D336" s="316"/>
      <c r="E336" s="326" t="s">
        <v>406</v>
      </c>
      <c r="F336" s="326"/>
      <c r="G336" s="326"/>
      <c r="H336" s="318">
        <f>SUM(H332:H335)</f>
        <v>3790</v>
      </c>
      <c r="I336" s="318">
        <f>SUM(H336:H336)</f>
        <v>3790</v>
      </c>
      <c r="J336" s="319">
        <f>H336/H338</f>
        <v>0.21307696632371956</v>
      </c>
      <c r="K336" s="319"/>
      <c r="L336" s="320">
        <f>L332+L333+L334+L335</f>
        <v>1368</v>
      </c>
      <c r="M336" s="320">
        <f>SUM(L336:L336)</f>
        <v>1368</v>
      </c>
      <c r="N336" s="321">
        <f>L336/L338</f>
        <v>0.22690330071321943</v>
      </c>
      <c r="O336" s="321"/>
      <c r="P336" s="322">
        <v>30</v>
      </c>
      <c r="Q336" s="322"/>
      <c r="R336" s="323">
        <f>P336/P338</f>
        <v>0.27272727272727271</v>
      </c>
      <c r="S336" s="323"/>
      <c r="T336" s="324">
        <f>SUM(T332:T335)</f>
        <v>5187</v>
      </c>
      <c r="U336" s="324"/>
      <c r="V336" s="325">
        <f>T336/T338</f>
        <v>0.21680250783699059</v>
      </c>
      <c r="W336" s="325"/>
    </row>
    <row r="337" spans="1:64" ht="14.65" customHeight="1" x14ac:dyDescent="0.2">
      <c r="A337"/>
      <c r="C337" s="314"/>
      <c r="D337" s="316" t="s">
        <v>451</v>
      </c>
      <c r="E337" s="316"/>
      <c r="F337" s="316"/>
      <c r="G337" s="316"/>
      <c r="H337" s="318">
        <v>13997</v>
      </c>
      <c r="I337" s="318"/>
      <c r="J337" s="319">
        <f>H337/H338</f>
        <v>0.78692303367628047</v>
      </c>
      <c r="K337" s="319"/>
      <c r="L337" s="320">
        <v>4661</v>
      </c>
      <c r="M337" s="320"/>
      <c r="N337" s="321">
        <f>L337/L338</f>
        <v>0.7730966992867806</v>
      </c>
      <c r="O337" s="321"/>
      <c r="P337" s="322">
        <v>80</v>
      </c>
      <c r="Q337" s="322"/>
      <c r="R337" s="323">
        <f>P337/P338</f>
        <v>0.72727272727272729</v>
      </c>
      <c r="S337" s="323"/>
      <c r="T337" s="324">
        <f>H337+L337+P337</f>
        <v>18738</v>
      </c>
      <c r="U337" s="324"/>
      <c r="V337" s="325">
        <f>T337/T338</f>
        <v>0.78319749216300938</v>
      </c>
      <c r="W337" s="325"/>
    </row>
    <row r="338" spans="1:64" ht="15.75" customHeight="1" x14ac:dyDescent="0.2">
      <c r="A338"/>
      <c r="C338" s="327" t="s">
        <v>452</v>
      </c>
      <c r="D338" s="327"/>
      <c r="E338" s="327"/>
      <c r="F338" s="327"/>
      <c r="G338" s="327"/>
      <c r="H338" s="328">
        <f>H336+H337</f>
        <v>17787</v>
      </c>
      <c r="I338" s="328"/>
      <c r="J338" s="293">
        <f>H338/H338</f>
        <v>1</v>
      </c>
      <c r="K338" s="293"/>
      <c r="L338" s="328">
        <f>L336+L337</f>
        <v>6029</v>
      </c>
      <c r="M338" s="328"/>
      <c r="N338" s="293">
        <f>L338/L338</f>
        <v>1</v>
      </c>
      <c r="O338" s="293"/>
      <c r="P338" s="328">
        <f>P336+P337</f>
        <v>110</v>
      </c>
      <c r="Q338" s="328"/>
      <c r="R338" s="293">
        <f>P338/P338</f>
        <v>1</v>
      </c>
      <c r="S338" s="293"/>
      <c r="T338" s="329">
        <f>T336+T337</f>
        <v>23925</v>
      </c>
      <c r="U338" s="329"/>
      <c r="V338" s="330">
        <f>T338/T338</f>
        <v>1</v>
      </c>
      <c r="W338" s="330"/>
    </row>
    <row r="339" spans="1:64" x14ac:dyDescent="0.2">
      <c r="A339"/>
      <c r="B339"/>
      <c r="C339" s="267" t="s">
        <v>453</v>
      </c>
      <c r="D339" s="267"/>
      <c r="E339" s="267"/>
      <c r="F339" s="267"/>
      <c r="G339" s="267"/>
      <c r="H339" s="267">
        <f>SUM(H332:H336)</f>
        <v>7580</v>
      </c>
      <c r="I339" s="267">
        <f>SUM(I332:I336)</f>
        <v>3790</v>
      </c>
      <c r="J339" s="267"/>
      <c r="K339" s="267"/>
      <c r="L339" s="267">
        <f>SUM(L332:L336)</f>
        <v>2736</v>
      </c>
      <c r="M339" s="267">
        <f>SUM(M332:M336)</f>
        <v>1368</v>
      </c>
      <c r="N339" s="267"/>
      <c r="O339" s="267"/>
      <c r="P339" s="267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</row>
    <row r="341" spans="1:64" ht="54" customHeight="1" x14ac:dyDescent="0.2">
      <c r="A341"/>
      <c r="B341"/>
      <c r="C341"/>
      <c r="D341" s="331" t="s">
        <v>454</v>
      </c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  <c r="AA341" s="33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67.7" customHeight="1" x14ac:dyDescent="0.2">
      <c r="A342"/>
      <c r="B342"/>
      <c r="C342"/>
      <c r="D342" s="206" t="s">
        <v>409</v>
      </c>
      <c r="E342" s="207">
        <v>44109</v>
      </c>
      <c r="F342" s="207">
        <v>44110</v>
      </c>
      <c r="G342" s="207">
        <v>44111</v>
      </c>
      <c r="H342" s="207">
        <v>44112</v>
      </c>
      <c r="I342" s="207">
        <v>44113</v>
      </c>
      <c r="J342" s="207">
        <v>44114</v>
      </c>
      <c r="K342" s="207">
        <v>44115</v>
      </c>
      <c r="L342" s="207">
        <v>44116</v>
      </c>
      <c r="M342" s="207">
        <v>44117</v>
      </c>
      <c r="N342" s="207">
        <v>44118</v>
      </c>
      <c r="O342" s="207">
        <v>44119</v>
      </c>
      <c r="P342" s="207">
        <v>44120</v>
      </c>
      <c r="Q342" s="207">
        <v>44121</v>
      </c>
      <c r="R342" s="207">
        <v>44122</v>
      </c>
      <c r="S342" s="207">
        <v>44123</v>
      </c>
      <c r="T342" s="207">
        <v>44124</v>
      </c>
      <c r="U342" s="207">
        <v>44125</v>
      </c>
      <c r="V342" s="207">
        <v>44126</v>
      </c>
      <c r="W342" s="207">
        <v>44127</v>
      </c>
      <c r="X342" s="207">
        <v>44128</v>
      </c>
      <c r="Y342" s="207">
        <v>44129</v>
      </c>
      <c r="Z342" s="207">
        <v>44130</v>
      </c>
      <c r="AA342" s="207">
        <v>44131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5" x14ac:dyDescent="0.2">
      <c r="A343"/>
      <c r="B343"/>
      <c r="C343"/>
      <c r="D343" s="208" t="s">
        <v>455</v>
      </c>
      <c r="E343" s="209">
        <v>4629</v>
      </c>
      <c r="F343" s="209">
        <v>4652</v>
      </c>
      <c r="G343" s="209">
        <v>4807</v>
      </c>
      <c r="H343" s="209">
        <v>4835</v>
      </c>
      <c r="I343" s="209">
        <v>4851</v>
      </c>
      <c r="J343" s="209">
        <v>4860</v>
      </c>
      <c r="K343" s="209">
        <v>4890</v>
      </c>
      <c r="L343" s="209">
        <v>4913</v>
      </c>
      <c r="M343" s="209">
        <v>4932</v>
      </c>
      <c r="N343" s="209">
        <v>4959</v>
      </c>
      <c r="O343" s="209">
        <v>4980</v>
      </c>
      <c r="P343" s="209">
        <v>5001</v>
      </c>
      <c r="Q343" s="209">
        <v>5012</v>
      </c>
      <c r="R343" s="209">
        <v>5023</v>
      </c>
      <c r="S343" s="209">
        <v>5044</v>
      </c>
      <c r="T343" s="209">
        <v>5062</v>
      </c>
      <c r="U343" s="209">
        <v>5086</v>
      </c>
      <c r="V343" s="209">
        <v>5109</v>
      </c>
      <c r="W343" s="209">
        <v>5121</v>
      </c>
      <c r="X343" s="209">
        <v>5143</v>
      </c>
      <c r="Y343" s="209">
        <v>5164</v>
      </c>
      <c r="Z343" s="209">
        <v>5176</v>
      </c>
      <c r="AA343" s="209">
        <v>5187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5" x14ac:dyDescent="0.2">
      <c r="A344"/>
      <c r="B344"/>
      <c r="C344"/>
      <c r="D344" s="210" t="s">
        <v>456</v>
      </c>
      <c r="E344" s="211">
        <v>16554</v>
      </c>
      <c r="F344" s="211">
        <v>16624</v>
      </c>
      <c r="G344" s="211">
        <v>17401</v>
      </c>
      <c r="H344" s="211">
        <v>17615</v>
      </c>
      <c r="I344" s="211">
        <v>17586</v>
      </c>
      <c r="J344" s="211">
        <v>17652</v>
      </c>
      <c r="K344" s="211">
        <v>17726</v>
      </c>
      <c r="L344" s="211">
        <v>17773</v>
      </c>
      <c r="M344" s="211">
        <v>17820</v>
      </c>
      <c r="N344" s="211">
        <v>17883</v>
      </c>
      <c r="O344" s="211">
        <v>17975</v>
      </c>
      <c r="P344" s="211">
        <v>18035</v>
      </c>
      <c r="Q344" s="211">
        <v>18102</v>
      </c>
      <c r="R344" s="211">
        <v>18179</v>
      </c>
      <c r="S344" s="211">
        <v>18218</v>
      </c>
      <c r="T344" s="211">
        <v>18264</v>
      </c>
      <c r="U344" s="211">
        <v>18351</v>
      </c>
      <c r="V344" s="211">
        <v>18426</v>
      </c>
      <c r="W344" s="211">
        <v>18506</v>
      </c>
      <c r="X344" s="211">
        <v>18578</v>
      </c>
      <c r="Y344" s="211">
        <v>18632</v>
      </c>
      <c r="Z344" s="211">
        <v>18680</v>
      </c>
      <c r="AA344" s="211">
        <v>18738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15" x14ac:dyDescent="0.2">
      <c r="A345"/>
      <c r="B345"/>
      <c r="C345" s="2"/>
      <c r="D345" s="212" t="s">
        <v>457</v>
      </c>
      <c r="E345" s="213">
        <f t="shared" ref="E345:V345" si="113">SUM(E343:E344)</f>
        <v>21183</v>
      </c>
      <c r="F345" s="213">
        <f t="shared" si="113"/>
        <v>21276</v>
      </c>
      <c r="G345" s="213">
        <f t="shared" si="113"/>
        <v>22208</v>
      </c>
      <c r="H345" s="213">
        <f t="shared" si="113"/>
        <v>22450</v>
      </c>
      <c r="I345" s="213">
        <f t="shared" si="113"/>
        <v>22437</v>
      </c>
      <c r="J345" s="213">
        <f t="shared" si="113"/>
        <v>22512</v>
      </c>
      <c r="K345" s="213">
        <f t="shared" si="113"/>
        <v>22616</v>
      </c>
      <c r="L345" s="213">
        <f t="shared" si="113"/>
        <v>22686</v>
      </c>
      <c r="M345" s="213">
        <f t="shared" si="113"/>
        <v>22752</v>
      </c>
      <c r="N345" s="213">
        <f t="shared" si="113"/>
        <v>22842</v>
      </c>
      <c r="O345" s="213">
        <f t="shared" si="113"/>
        <v>22955</v>
      </c>
      <c r="P345" s="213">
        <f t="shared" si="113"/>
        <v>23036</v>
      </c>
      <c r="Q345" s="213">
        <f t="shared" si="113"/>
        <v>23114</v>
      </c>
      <c r="R345" s="213">
        <f t="shared" si="113"/>
        <v>23202</v>
      </c>
      <c r="S345" s="213">
        <f t="shared" si="113"/>
        <v>23262</v>
      </c>
      <c r="T345" s="213">
        <f t="shared" si="113"/>
        <v>23326</v>
      </c>
      <c r="U345" s="213">
        <f t="shared" si="113"/>
        <v>23437</v>
      </c>
      <c r="V345" s="213">
        <f t="shared" si="113"/>
        <v>23535</v>
      </c>
      <c r="W345" s="213">
        <f>W343+W344</f>
        <v>23627</v>
      </c>
      <c r="X345" s="213">
        <f>X343+X344</f>
        <v>23721</v>
      </c>
      <c r="Y345" s="213">
        <f>Y343+Y344</f>
        <v>23796</v>
      </c>
      <c r="Z345" s="213">
        <f>Z343+Z344</f>
        <v>23856</v>
      </c>
      <c r="AA345" s="213">
        <f>AA343+AA344</f>
        <v>23925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x14ac:dyDescent="0.2">
      <c r="A346"/>
      <c r="B346"/>
      <c r="C346" s="2"/>
      <c r="D346" s="289" t="s">
        <v>458</v>
      </c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89"/>
      <c r="T346" s="289"/>
      <c r="U346" s="289"/>
      <c r="V346" s="289"/>
      <c r="W346" s="289"/>
      <c r="X346" s="289"/>
      <c r="Y346" s="289"/>
      <c r="Z346" s="289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4.65" customHeight="1" x14ac:dyDescent="0.2">
      <c r="A347"/>
      <c r="B347"/>
      <c r="C347" s="2"/>
      <c r="D347" s="289" t="s">
        <v>459</v>
      </c>
      <c r="E347" s="289"/>
      <c r="F347" s="289"/>
      <c r="G347" s="289"/>
      <c r="H347" s="289"/>
      <c r="I347" s="289"/>
      <c r="J347" s="289"/>
      <c r="K347" s="289"/>
      <c r="L347" s="289"/>
      <c r="M347" s="289"/>
      <c r="N347" s="289"/>
      <c r="O347" s="289"/>
      <c r="P347" s="289"/>
      <c r="Q347" s="289"/>
      <c r="R347" s="289"/>
      <c r="S347" s="289"/>
      <c r="T347" s="289"/>
      <c r="U347" s="289"/>
      <c r="V347" s="289"/>
      <c r="W347" s="289"/>
      <c r="X347" s="289"/>
      <c r="Y347" s="289"/>
      <c r="Z347" s="289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14.65" customHeight="1" x14ac:dyDescent="0.2">
      <c r="B349"/>
      <c r="C349"/>
      <c r="D349" s="332" t="s">
        <v>460</v>
      </c>
      <c r="E349" s="332"/>
      <c r="F349" s="332"/>
      <c r="G349" s="332"/>
      <c r="H349" s="332"/>
      <c r="I349" s="332"/>
      <c r="J349" s="332"/>
      <c r="K349" s="332"/>
      <c r="L349" s="333" t="s">
        <v>461</v>
      </c>
      <c r="M349" s="333"/>
      <c r="N349" s="333"/>
      <c r="O349" s="333"/>
      <c r="P349" s="333"/>
      <c r="Q349" s="333"/>
      <c r="R349" s="333"/>
      <c r="S349" s="333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25.5" customHeight="1" x14ac:dyDescent="0.2">
      <c r="B350"/>
      <c r="C350"/>
      <c r="D350" s="332"/>
      <c r="E350" s="332"/>
      <c r="F350" s="332"/>
      <c r="G350" s="332"/>
      <c r="H350" s="332"/>
      <c r="I350" s="332"/>
      <c r="J350" s="332"/>
      <c r="K350" s="332"/>
      <c r="L350" s="334" t="s">
        <v>462</v>
      </c>
      <c r="M350" s="334"/>
      <c r="N350" s="334"/>
      <c r="O350" s="334"/>
      <c r="P350" s="335" t="s">
        <v>463</v>
      </c>
      <c r="Q350" s="335"/>
      <c r="R350" s="335"/>
      <c r="S350" s="335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ht="14.65" customHeight="1" x14ac:dyDescent="0.2">
      <c r="D351" s="336" t="s">
        <v>408</v>
      </c>
      <c r="E351" s="336"/>
      <c r="F351" s="336"/>
      <c r="G351" s="336"/>
      <c r="H351" s="337" t="s">
        <v>409</v>
      </c>
      <c r="I351" s="337"/>
      <c r="J351" s="337"/>
      <c r="K351" s="337"/>
      <c r="L351" s="338" t="s">
        <v>464</v>
      </c>
      <c r="M351" s="338" t="s">
        <v>465</v>
      </c>
      <c r="N351" s="338" t="s">
        <v>412</v>
      </c>
      <c r="O351" s="338" t="s">
        <v>466</v>
      </c>
      <c r="P351" s="338" t="s">
        <v>464</v>
      </c>
      <c r="Q351" s="338" t="s">
        <v>465</v>
      </c>
      <c r="R351" s="338" t="s">
        <v>412</v>
      </c>
      <c r="S351" s="339" t="s">
        <v>466</v>
      </c>
    </row>
    <row r="352" spans="1:64" ht="14.65" customHeight="1" x14ac:dyDescent="0.2">
      <c r="D352" s="336"/>
      <c r="E352" s="336"/>
      <c r="F352" s="336"/>
      <c r="G352" s="336"/>
      <c r="H352" s="340" t="s">
        <v>467</v>
      </c>
      <c r="I352" s="340"/>
      <c r="J352" s="340"/>
      <c r="K352" s="340"/>
      <c r="L352" s="338"/>
      <c r="M352" s="338"/>
      <c r="N352" s="338"/>
      <c r="O352" s="338"/>
      <c r="P352" s="338"/>
      <c r="Q352" s="338"/>
      <c r="R352" s="338"/>
      <c r="S352" s="339"/>
    </row>
    <row r="353" spans="4:19" ht="17.100000000000001" customHeight="1" x14ac:dyDescent="0.2">
      <c r="D353" s="341" t="s">
        <v>402</v>
      </c>
      <c r="E353" s="341"/>
      <c r="F353" s="341"/>
      <c r="G353" s="341"/>
      <c r="H353" s="342" t="s">
        <v>456</v>
      </c>
      <c r="I353" s="342"/>
      <c r="J353" s="342"/>
      <c r="K353" s="342"/>
      <c r="L353" s="214">
        <v>10.58</v>
      </c>
      <c r="M353" s="215">
        <v>6.45</v>
      </c>
      <c r="N353" s="215">
        <v>3.62</v>
      </c>
      <c r="O353" s="216">
        <v>3.54</v>
      </c>
      <c r="P353" s="215">
        <v>7.12</v>
      </c>
      <c r="Q353" s="215">
        <v>6.04</v>
      </c>
      <c r="R353" s="215">
        <v>3.45</v>
      </c>
      <c r="S353" s="216">
        <v>1.75</v>
      </c>
    </row>
    <row r="354" spans="4:19" ht="17.100000000000001" customHeight="1" x14ac:dyDescent="0.2">
      <c r="D354" s="341"/>
      <c r="E354" s="341"/>
      <c r="F354" s="341"/>
      <c r="G354" s="341"/>
      <c r="H354" s="343" t="s">
        <v>468</v>
      </c>
      <c r="I354" s="343"/>
      <c r="J354" s="343"/>
      <c r="K354" s="343"/>
      <c r="L354" s="217">
        <v>11.16</v>
      </c>
      <c r="M354" s="218">
        <v>7.95</v>
      </c>
      <c r="N354" s="218">
        <v>20</v>
      </c>
      <c r="O354" s="219">
        <v>0</v>
      </c>
      <c r="P354" s="218">
        <v>12.75</v>
      </c>
      <c r="Q354" s="218">
        <v>8.5399999999999991</v>
      </c>
      <c r="R354" s="218">
        <v>20</v>
      </c>
      <c r="S354" s="219">
        <v>0</v>
      </c>
    </row>
    <row r="355" spans="4:19" ht="17.100000000000001" customHeight="1" x14ac:dyDescent="0.2">
      <c r="D355" s="344" t="s">
        <v>403</v>
      </c>
      <c r="E355" s="344"/>
      <c r="F355" s="344"/>
      <c r="G355" s="344"/>
      <c r="H355" s="345" t="s">
        <v>456</v>
      </c>
      <c r="I355" s="345"/>
      <c r="J355" s="345"/>
      <c r="K355" s="345"/>
      <c r="L355" s="220">
        <v>9.25</v>
      </c>
      <c r="M355" s="221">
        <v>6.08</v>
      </c>
      <c r="N355" s="221">
        <v>5.87</v>
      </c>
      <c r="O355" s="222">
        <v>4.75</v>
      </c>
      <c r="P355" s="221">
        <v>12.16</v>
      </c>
      <c r="Q355" s="221">
        <v>6.08</v>
      </c>
      <c r="R355" s="221">
        <v>5.04</v>
      </c>
      <c r="S355" s="222">
        <v>10.62</v>
      </c>
    </row>
    <row r="356" spans="4:19" ht="17.100000000000001" customHeight="1" x14ac:dyDescent="0.2">
      <c r="D356" s="344"/>
      <c r="E356" s="344"/>
      <c r="F356" s="344"/>
      <c r="G356" s="344"/>
      <c r="H356" s="345" t="s">
        <v>468</v>
      </c>
      <c r="I356" s="345"/>
      <c r="J356" s="345"/>
      <c r="K356" s="345"/>
      <c r="L356" s="220">
        <v>10.45</v>
      </c>
      <c r="M356" s="221">
        <v>8.1999999999999993</v>
      </c>
      <c r="N356" s="221">
        <v>0</v>
      </c>
      <c r="O356" s="222">
        <v>0</v>
      </c>
      <c r="P356" s="221">
        <v>12.95</v>
      </c>
      <c r="Q356" s="221">
        <v>8.1999999999999993</v>
      </c>
      <c r="R356" s="221">
        <v>0</v>
      </c>
      <c r="S356" s="222">
        <v>0</v>
      </c>
    </row>
    <row r="357" spans="4:19" ht="17.100000000000001" customHeight="1" x14ac:dyDescent="0.2">
      <c r="D357" s="346" t="s">
        <v>404</v>
      </c>
      <c r="E357" s="346"/>
      <c r="F357" s="346"/>
      <c r="G357" s="346"/>
      <c r="H357" s="347" t="s">
        <v>456</v>
      </c>
      <c r="I357" s="347"/>
      <c r="J357" s="347"/>
      <c r="K357" s="347"/>
      <c r="L357" s="223">
        <v>9.0399999999999991</v>
      </c>
      <c r="M357" s="224">
        <v>5.62</v>
      </c>
      <c r="N357" s="224">
        <v>2.7</v>
      </c>
      <c r="O357" s="225">
        <v>2.29</v>
      </c>
      <c r="P357" s="224">
        <v>11.37</v>
      </c>
      <c r="Q357" s="224">
        <v>6.62</v>
      </c>
      <c r="R357" s="224">
        <v>7.58</v>
      </c>
      <c r="S357" s="225">
        <v>5.79</v>
      </c>
    </row>
    <row r="358" spans="4:19" ht="17.100000000000001" customHeight="1" x14ac:dyDescent="0.2">
      <c r="D358" s="346"/>
      <c r="E358" s="346"/>
      <c r="F358" s="346"/>
      <c r="G358" s="346"/>
      <c r="H358" s="348" t="s">
        <v>468</v>
      </c>
      <c r="I358" s="348"/>
      <c r="J358" s="348"/>
      <c r="K358" s="348"/>
      <c r="L358" s="226">
        <v>9.8699999999999992</v>
      </c>
      <c r="M358" s="227">
        <v>3.87</v>
      </c>
      <c r="N358" s="227">
        <v>1.79</v>
      </c>
      <c r="O358" s="228">
        <v>0</v>
      </c>
      <c r="P358" s="227">
        <v>12.16</v>
      </c>
      <c r="Q358" s="227">
        <v>8.3699999999999992</v>
      </c>
      <c r="R358" s="227">
        <v>0</v>
      </c>
      <c r="S358" s="228">
        <v>0</v>
      </c>
    </row>
    <row r="359" spans="4:19" ht="17.100000000000001" customHeight="1" x14ac:dyDescent="0.2">
      <c r="D359" s="349" t="s">
        <v>405</v>
      </c>
      <c r="E359" s="349"/>
      <c r="F359" s="349"/>
      <c r="G359" s="349"/>
      <c r="H359" s="350" t="s">
        <v>456</v>
      </c>
      <c r="I359" s="350"/>
      <c r="J359" s="350"/>
      <c r="K359" s="350"/>
      <c r="L359" s="229">
        <v>7.58</v>
      </c>
      <c r="M359" s="230">
        <v>5.04</v>
      </c>
      <c r="N359" s="230">
        <v>3.45</v>
      </c>
      <c r="O359" s="231">
        <v>3.66</v>
      </c>
      <c r="P359" s="230">
        <v>9.6199999999999992</v>
      </c>
      <c r="Q359" s="230">
        <v>6.83</v>
      </c>
      <c r="R359" s="230">
        <v>7.62</v>
      </c>
      <c r="S359" s="231">
        <v>2.66</v>
      </c>
    </row>
    <row r="360" spans="4:19" ht="17.100000000000001" customHeight="1" x14ac:dyDescent="0.2">
      <c r="D360" s="349"/>
      <c r="E360" s="349"/>
      <c r="F360" s="349"/>
      <c r="G360" s="349"/>
      <c r="H360" s="351" t="s">
        <v>468</v>
      </c>
      <c r="I360" s="351"/>
      <c r="J360" s="351"/>
      <c r="K360" s="351"/>
      <c r="L360" s="232">
        <v>9.25</v>
      </c>
      <c r="M360" s="233">
        <v>4.87</v>
      </c>
      <c r="N360" s="233">
        <v>0</v>
      </c>
      <c r="O360" s="234">
        <v>0</v>
      </c>
      <c r="P360" s="233">
        <v>10.29</v>
      </c>
      <c r="Q360" s="233">
        <v>6.45</v>
      </c>
      <c r="R360" s="233">
        <v>0</v>
      </c>
      <c r="S360" s="234">
        <v>0</v>
      </c>
    </row>
    <row r="361" spans="4:19" ht="17.100000000000001" customHeight="1" x14ac:dyDescent="0.2">
      <c r="D361" s="352" t="s">
        <v>414</v>
      </c>
      <c r="E361" s="352"/>
      <c r="F361" s="352"/>
      <c r="G361" s="352"/>
      <c r="H361" s="353" t="s">
        <v>456</v>
      </c>
      <c r="I361" s="353"/>
      <c r="J361" s="353"/>
      <c r="K361" s="353"/>
      <c r="L361" s="235">
        <v>9.16</v>
      </c>
      <c r="M361" s="236">
        <v>5.91</v>
      </c>
      <c r="N361" s="236">
        <v>3.62</v>
      </c>
      <c r="O361" s="237">
        <v>3.16</v>
      </c>
      <c r="P361" s="236">
        <v>11.25</v>
      </c>
      <c r="Q361" s="236">
        <v>6.33</v>
      </c>
      <c r="R361" s="236">
        <v>3.45</v>
      </c>
      <c r="S361" s="237">
        <v>6.7</v>
      </c>
    </row>
    <row r="362" spans="4:19" ht="17.100000000000001" customHeight="1" x14ac:dyDescent="0.2">
      <c r="D362" s="352"/>
      <c r="E362" s="352"/>
      <c r="F362" s="352"/>
      <c r="G362" s="352"/>
      <c r="H362" s="354" t="s">
        <v>468</v>
      </c>
      <c r="I362" s="354"/>
      <c r="J362" s="354"/>
      <c r="K362" s="354"/>
      <c r="L362" s="238">
        <v>10.41</v>
      </c>
      <c r="M362" s="239">
        <v>6.54</v>
      </c>
      <c r="N362" s="239">
        <v>1.79</v>
      </c>
      <c r="O362" s="240">
        <v>0</v>
      </c>
      <c r="P362" s="239">
        <v>12.16</v>
      </c>
      <c r="Q362" s="239">
        <v>8.0399999999999991</v>
      </c>
      <c r="R362" s="239">
        <v>0</v>
      </c>
      <c r="S362" s="240">
        <v>0</v>
      </c>
    </row>
    <row r="363" spans="4:19" x14ac:dyDescent="0.2">
      <c r="D363" s="1" t="s">
        <v>469</v>
      </c>
    </row>
    <row r="364" spans="4:19" x14ac:dyDescent="0.2">
      <c r="D364" s="1" t="s">
        <v>470</v>
      </c>
    </row>
    <row r="365" spans="4:19" ht="25.5" customHeight="1" x14ac:dyDescent="0.2">
      <c r="E365" s="355" t="s">
        <v>471</v>
      </c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</row>
    <row r="366" spans="4:19" ht="26.25" customHeight="1" x14ac:dyDescent="0.2">
      <c r="E366" s="356" t="s">
        <v>472</v>
      </c>
      <c r="F366" s="356"/>
      <c r="G366" s="356"/>
      <c r="H366" s="356"/>
      <c r="I366" s="356"/>
      <c r="J366" s="356"/>
      <c r="K366" s="356"/>
      <c r="L366" s="356"/>
      <c r="M366" s="356"/>
      <c r="N366" s="356"/>
      <c r="O366" s="356"/>
      <c r="P366" s="356"/>
      <c r="Q366" s="356"/>
      <c r="R366" s="356"/>
      <c r="S366" s="356"/>
    </row>
    <row r="367" spans="4:19" x14ac:dyDescent="0.2">
      <c r="E367" s="357" t="s">
        <v>473</v>
      </c>
      <c r="F367" s="357"/>
      <c r="G367" s="357"/>
      <c r="H367" s="357"/>
      <c r="I367" s="357"/>
      <c r="J367" s="357"/>
      <c r="K367" s="358" t="s">
        <v>443</v>
      </c>
      <c r="L367" s="358"/>
      <c r="M367" s="358"/>
      <c r="N367" s="358"/>
      <c r="O367" s="358"/>
      <c r="P367" s="359" t="s">
        <v>444</v>
      </c>
      <c r="Q367" s="359"/>
      <c r="R367" s="359"/>
      <c r="S367" s="359"/>
    </row>
    <row r="368" spans="4:19" ht="14.65" customHeight="1" x14ac:dyDescent="0.2">
      <c r="E368" s="360" t="s">
        <v>474</v>
      </c>
      <c r="F368" s="360"/>
      <c r="G368" s="360"/>
      <c r="H368" s="360"/>
      <c r="I368" s="360"/>
      <c r="J368" s="360"/>
      <c r="K368" s="361">
        <v>10539</v>
      </c>
      <c r="L368" s="361"/>
      <c r="M368" s="361"/>
      <c r="N368" s="361"/>
      <c r="O368" s="361"/>
      <c r="P368" s="362">
        <f>K368/K376</f>
        <v>0.59251138471917697</v>
      </c>
      <c r="Q368" s="362"/>
      <c r="R368" s="362"/>
      <c r="S368" s="362">
        <f t="shared" ref="S368:S376" si="114">SUM(P368:R368)</f>
        <v>0.59251138471917697</v>
      </c>
    </row>
    <row r="369" spans="3:19" ht="14.65" customHeight="1" x14ac:dyDescent="0.2">
      <c r="E369" s="360" t="s">
        <v>475</v>
      </c>
      <c r="F369" s="360"/>
      <c r="G369" s="360"/>
      <c r="H369" s="360"/>
      <c r="I369" s="360"/>
      <c r="J369" s="360"/>
      <c r="K369" s="361">
        <v>2200</v>
      </c>
      <c r="L369" s="361"/>
      <c r="M369" s="361"/>
      <c r="N369" s="361"/>
      <c r="O369" s="361"/>
      <c r="P369" s="362">
        <f>K369/K376</f>
        <v>0.12368583797155226</v>
      </c>
      <c r="Q369" s="362"/>
      <c r="R369" s="362"/>
      <c r="S369" s="362">
        <f t="shared" si="114"/>
        <v>0.12368583797155226</v>
      </c>
    </row>
    <row r="370" spans="3:19" ht="14.65" customHeight="1" x14ac:dyDescent="0.2">
      <c r="E370" s="360" t="s">
        <v>476</v>
      </c>
      <c r="F370" s="360"/>
      <c r="G370" s="360"/>
      <c r="H370" s="360"/>
      <c r="I370" s="360"/>
      <c r="J370" s="360"/>
      <c r="K370" s="361">
        <v>1242</v>
      </c>
      <c r="L370" s="361"/>
      <c r="M370" s="361"/>
      <c r="N370" s="361"/>
      <c r="O370" s="361"/>
      <c r="P370" s="362">
        <f>K370/K376</f>
        <v>6.9826277618485408E-2</v>
      </c>
      <c r="Q370" s="362"/>
      <c r="R370" s="362"/>
      <c r="S370" s="362">
        <f t="shared" si="114"/>
        <v>6.9826277618485408E-2</v>
      </c>
    </row>
    <row r="371" spans="3:19" x14ac:dyDescent="0.2">
      <c r="E371" s="360" t="s">
        <v>477</v>
      </c>
      <c r="F371" s="360"/>
      <c r="G371" s="360"/>
      <c r="H371" s="360"/>
      <c r="I371" s="360"/>
      <c r="J371" s="360"/>
      <c r="K371" s="361">
        <v>952</v>
      </c>
      <c r="L371" s="361"/>
      <c r="M371" s="361"/>
      <c r="N371" s="361"/>
      <c r="O371" s="361"/>
      <c r="P371" s="362">
        <f>K371/K376</f>
        <v>5.3522235340417161E-2</v>
      </c>
      <c r="Q371" s="362"/>
      <c r="R371" s="362"/>
      <c r="S371" s="362">
        <f t="shared" si="114"/>
        <v>5.3522235340417161E-2</v>
      </c>
    </row>
    <row r="372" spans="3:19" x14ac:dyDescent="0.2">
      <c r="E372" s="360" t="s">
        <v>478</v>
      </c>
      <c r="F372" s="360"/>
      <c r="G372" s="360"/>
      <c r="H372" s="360"/>
      <c r="I372" s="360"/>
      <c r="J372" s="360"/>
      <c r="K372" s="361">
        <v>797</v>
      </c>
      <c r="L372" s="361"/>
      <c r="M372" s="361"/>
      <c r="N372" s="361"/>
      <c r="O372" s="361"/>
      <c r="P372" s="362">
        <f>K372/K376</f>
        <v>4.4808005846966883E-2</v>
      </c>
      <c r="Q372" s="362"/>
      <c r="R372" s="362"/>
      <c r="S372" s="362">
        <f t="shared" si="114"/>
        <v>4.4808005846966883E-2</v>
      </c>
    </row>
    <row r="373" spans="3:19" x14ac:dyDescent="0.2">
      <c r="E373" s="360" t="s">
        <v>479</v>
      </c>
      <c r="F373" s="360"/>
      <c r="G373" s="360"/>
      <c r="H373" s="360"/>
      <c r="I373" s="360"/>
      <c r="J373" s="360"/>
      <c r="K373" s="361">
        <v>677</v>
      </c>
      <c r="L373" s="361"/>
      <c r="M373" s="361"/>
      <c r="N373" s="361"/>
      <c r="O373" s="361"/>
      <c r="P373" s="362">
        <f>K373/K376</f>
        <v>3.8061505593973123E-2</v>
      </c>
      <c r="Q373" s="362"/>
      <c r="R373" s="362"/>
      <c r="S373" s="362">
        <f t="shared" si="114"/>
        <v>3.8061505593973123E-2</v>
      </c>
    </row>
    <row r="374" spans="3:19" x14ac:dyDescent="0.2">
      <c r="E374" s="360" t="s">
        <v>480</v>
      </c>
      <c r="F374" s="360"/>
      <c r="G374" s="360"/>
      <c r="H374" s="360"/>
      <c r="I374" s="360"/>
      <c r="J374" s="360"/>
      <c r="K374" s="361">
        <f>444+210+121+91+90+91</f>
        <v>1047</v>
      </c>
      <c r="L374" s="361"/>
      <c r="M374" s="361"/>
      <c r="N374" s="361"/>
      <c r="O374" s="361"/>
      <c r="P374" s="362">
        <f>K374/K376</f>
        <v>5.8863214707370548E-2</v>
      </c>
      <c r="Q374" s="362"/>
      <c r="R374" s="362"/>
      <c r="S374" s="362">
        <f t="shared" si="114"/>
        <v>5.8863214707370548E-2</v>
      </c>
    </row>
    <row r="375" spans="3:19" x14ac:dyDescent="0.2">
      <c r="E375" s="360" t="s">
        <v>481</v>
      </c>
      <c r="F375" s="360"/>
      <c r="G375" s="360"/>
      <c r="H375" s="360"/>
      <c r="I375" s="360"/>
      <c r="J375" s="360"/>
      <c r="K375" s="361">
        <f>17787-17454</f>
        <v>333</v>
      </c>
      <c r="L375" s="361"/>
      <c r="M375" s="361"/>
      <c r="N375" s="361"/>
      <c r="O375" s="361"/>
      <c r="P375" s="362">
        <f>K375/K376</f>
        <v>1.8721538202057682E-2</v>
      </c>
      <c r="Q375" s="362"/>
      <c r="R375" s="362"/>
      <c r="S375" s="362">
        <f t="shared" si="114"/>
        <v>1.8721538202057682E-2</v>
      </c>
    </row>
    <row r="376" spans="3:19" x14ac:dyDescent="0.2">
      <c r="E376" s="363" t="s">
        <v>406</v>
      </c>
      <c r="F376" s="363"/>
      <c r="G376" s="363"/>
      <c r="H376" s="363"/>
      <c r="I376" s="363"/>
      <c r="J376" s="363"/>
      <c r="K376" s="364">
        <f>K368+K369+K370+K371+K372+K373+K374+K375</f>
        <v>17787</v>
      </c>
      <c r="L376" s="364"/>
      <c r="M376" s="364"/>
      <c r="N376" s="364"/>
      <c r="O376" s="364">
        <f>SUM(K376:N376)</f>
        <v>17787</v>
      </c>
      <c r="P376" s="365">
        <f>SUM(P368:P375)</f>
        <v>1</v>
      </c>
      <c r="Q376" s="365"/>
      <c r="R376" s="365"/>
      <c r="S376" s="365">
        <f t="shared" si="114"/>
        <v>1</v>
      </c>
    </row>
    <row r="377" spans="3:19" x14ac:dyDescent="0.2">
      <c r="E377" s="241" t="s">
        <v>482</v>
      </c>
      <c r="F377" s="241"/>
      <c r="G377" s="241"/>
      <c r="H377" s="242"/>
      <c r="I377" s="243"/>
      <c r="J377" s="243"/>
      <c r="K377" s="243"/>
      <c r="L377" s="243"/>
      <c r="M377" s="243"/>
      <c r="N377" s="243"/>
    </row>
    <row r="378" spans="3:19" x14ac:dyDescent="0.2">
      <c r="E378" s="241" t="s">
        <v>483</v>
      </c>
      <c r="F378" s="241"/>
      <c r="G378" s="241"/>
      <c r="H378" s="242"/>
      <c r="I378" s="243"/>
      <c r="J378" s="243"/>
      <c r="K378" s="243"/>
      <c r="L378" s="243"/>
      <c r="M378" s="243"/>
      <c r="N378" s="243"/>
    </row>
    <row r="379" spans="3:19" x14ac:dyDescent="0.2">
      <c r="C379"/>
      <c r="E379" s="244" t="s">
        <v>484</v>
      </c>
    </row>
  </sheetData>
  <sheetProtection selectLockedCells="1" selectUnlockedCells="1"/>
  <mergeCells count="275">
    <mergeCell ref="E375:J375"/>
    <mergeCell ref="K375:O375"/>
    <mergeCell ref="P375:S375"/>
    <mergeCell ref="E376:J376"/>
    <mergeCell ref="K376:O376"/>
    <mergeCell ref="P376:S376"/>
    <mergeCell ref="E373:J373"/>
    <mergeCell ref="K373:O373"/>
    <mergeCell ref="P373:S373"/>
    <mergeCell ref="E374:J374"/>
    <mergeCell ref="K374:O374"/>
    <mergeCell ref="P374:S374"/>
    <mergeCell ref="E371:J371"/>
    <mergeCell ref="K371:O371"/>
    <mergeCell ref="P371:S371"/>
    <mergeCell ref="E372:J372"/>
    <mergeCell ref="K372:O372"/>
    <mergeCell ref="P372:S372"/>
    <mergeCell ref="E369:J369"/>
    <mergeCell ref="K369:O369"/>
    <mergeCell ref="P369:S369"/>
    <mergeCell ref="E370:J370"/>
    <mergeCell ref="K370:O370"/>
    <mergeCell ref="P370:S370"/>
    <mergeCell ref="E365:S365"/>
    <mergeCell ref="E366:S366"/>
    <mergeCell ref="E367:J367"/>
    <mergeCell ref="K367:O367"/>
    <mergeCell ref="P367:S367"/>
    <mergeCell ref="E368:J368"/>
    <mergeCell ref="K368:O368"/>
    <mergeCell ref="P368:S368"/>
    <mergeCell ref="D359:G360"/>
    <mergeCell ref="H359:K359"/>
    <mergeCell ref="H360:K360"/>
    <mergeCell ref="D361:G362"/>
    <mergeCell ref="H361:K361"/>
    <mergeCell ref="H362:K362"/>
    <mergeCell ref="D355:G356"/>
    <mergeCell ref="H355:K355"/>
    <mergeCell ref="H356:K356"/>
    <mergeCell ref="D357:G358"/>
    <mergeCell ref="H357:K357"/>
    <mergeCell ref="H358:K358"/>
    <mergeCell ref="P351:P352"/>
    <mergeCell ref="Q351:Q352"/>
    <mergeCell ref="R351:R352"/>
    <mergeCell ref="S351:S352"/>
    <mergeCell ref="H352:K352"/>
    <mergeCell ref="D353:G354"/>
    <mergeCell ref="H353:K353"/>
    <mergeCell ref="H354:K354"/>
    <mergeCell ref="D349:K350"/>
    <mergeCell ref="L349:S349"/>
    <mergeCell ref="L350:O350"/>
    <mergeCell ref="P350:S350"/>
    <mergeCell ref="D351:G352"/>
    <mergeCell ref="H351:K351"/>
    <mergeCell ref="L351:L352"/>
    <mergeCell ref="M351:M352"/>
    <mergeCell ref="N351:N352"/>
    <mergeCell ref="O351:O352"/>
    <mergeCell ref="T338:U338"/>
    <mergeCell ref="V338:W338"/>
    <mergeCell ref="C339:P339"/>
    <mergeCell ref="D341:AA341"/>
    <mergeCell ref="D346:Z346"/>
    <mergeCell ref="D347:Z347"/>
    <mergeCell ref="R337:S337"/>
    <mergeCell ref="T337:U337"/>
    <mergeCell ref="V337:W337"/>
    <mergeCell ref="C338:G338"/>
    <mergeCell ref="H338:I338"/>
    <mergeCell ref="J338:K338"/>
    <mergeCell ref="L338:M338"/>
    <mergeCell ref="N338:O338"/>
    <mergeCell ref="P338:Q338"/>
    <mergeCell ref="R338:S338"/>
    <mergeCell ref="D337:G337"/>
    <mergeCell ref="H337:I337"/>
    <mergeCell ref="J337:K337"/>
    <mergeCell ref="L337:M337"/>
    <mergeCell ref="N337:O337"/>
    <mergeCell ref="P337:Q337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R333:S333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E333:G333"/>
    <mergeCell ref="H333:I333"/>
    <mergeCell ref="J333:K333"/>
    <mergeCell ref="L333:M333"/>
    <mergeCell ref="N333:O333"/>
    <mergeCell ref="P333:Q333"/>
    <mergeCell ref="L332:M332"/>
    <mergeCell ref="N332:O332"/>
    <mergeCell ref="P332:Q332"/>
    <mergeCell ref="R332:S332"/>
    <mergeCell ref="T332:U332"/>
    <mergeCell ref="V332:W332"/>
    <mergeCell ref="N331:O331"/>
    <mergeCell ref="P331:Q331"/>
    <mergeCell ref="R331:S331"/>
    <mergeCell ref="T331:U331"/>
    <mergeCell ref="V331:W331"/>
    <mergeCell ref="C332:C337"/>
    <mergeCell ref="D332:D336"/>
    <mergeCell ref="E332:G332"/>
    <mergeCell ref="H332:I332"/>
    <mergeCell ref="J332:K332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A315:K315"/>
    <mergeCell ref="D316:M316"/>
    <mergeCell ref="D317:D318"/>
    <mergeCell ref="E317:G317"/>
    <mergeCell ref="H317:J317"/>
    <mergeCell ref="K317:M317"/>
    <mergeCell ref="H308:I308"/>
    <mergeCell ref="H309:I309"/>
    <mergeCell ref="H310:I310"/>
    <mergeCell ref="H311:I311"/>
    <mergeCell ref="H312:I312"/>
    <mergeCell ref="A314:N314"/>
    <mergeCell ref="M301:N301"/>
    <mergeCell ref="H302:I302"/>
    <mergeCell ref="H303:I303"/>
    <mergeCell ref="H304:I304"/>
    <mergeCell ref="H305:I305"/>
    <mergeCell ref="H307:I307"/>
    <mergeCell ref="C284:C287"/>
    <mergeCell ref="C288:C291"/>
    <mergeCell ref="C292:C295"/>
    <mergeCell ref="C296:D296"/>
    <mergeCell ref="H300:I300"/>
    <mergeCell ref="H301:I301"/>
    <mergeCell ref="A267:D267"/>
    <mergeCell ref="A268:D268"/>
    <mergeCell ref="A269:D269"/>
    <mergeCell ref="C271:AA274"/>
    <mergeCell ref="C276:C279"/>
    <mergeCell ref="C280:C283"/>
    <mergeCell ref="A261:D264"/>
    <mergeCell ref="E261:L262"/>
    <mergeCell ref="E263:H263"/>
    <mergeCell ref="I263:L263"/>
    <mergeCell ref="A265:D265"/>
    <mergeCell ref="A266:D266"/>
    <mergeCell ref="A254:D254"/>
    <mergeCell ref="A255:D255"/>
    <mergeCell ref="A256:D256"/>
    <mergeCell ref="A257:D257"/>
    <mergeCell ref="A258:N258"/>
    <mergeCell ref="A260:L260"/>
    <mergeCell ref="W250:X251"/>
    <mergeCell ref="E251:H251"/>
    <mergeCell ref="I251:L251"/>
    <mergeCell ref="M251:P251"/>
    <mergeCell ref="Q251:T251"/>
    <mergeCell ref="A253:D253"/>
    <mergeCell ref="A244:D244"/>
    <mergeCell ref="A245:D245"/>
    <mergeCell ref="A246:N246"/>
    <mergeCell ref="A248:X248"/>
    <mergeCell ref="A249:D252"/>
    <mergeCell ref="E249:T249"/>
    <mergeCell ref="U249:X249"/>
    <mergeCell ref="E250:L250"/>
    <mergeCell ref="M250:T250"/>
    <mergeCell ref="U250:V251"/>
    <mergeCell ref="B211:B218"/>
    <mergeCell ref="C217:C218"/>
    <mergeCell ref="B219:B234"/>
    <mergeCell ref="C227:C228"/>
    <mergeCell ref="B235:B243"/>
    <mergeCell ref="C235:C238"/>
    <mergeCell ref="C164:C165"/>
    <mergeCell ref="B171:B181"/>
    <mergeCell ref="C172:C177"/>
    <mergeCell ref="A182:D182"/>
    <mergeCell ref="A183:A243"/>
    <mergeCell ref="B183:B188"/>
    <mergeCell ref="C187:C188"/>
    <mergeCell ref="B189:B210"/>
    <mergeCell ref="C189:C197"/>
    <mergeCell ref="C203:C204"/>
    <mergeCell ref="B129:B137"/>
    <mergeCell ref="A138:D138"/>
    <mergeCell ref="A139:A181"/>
    <mergeCell ref="B139:B147"/>
    <mergeCell ref="C139:C140"/>
    <mergeCell ref="B148:B151"/>
    <mergeCell ref="C148:C151"/>
    <mergeCell ref="B152:B158"/>
    <mergeCell ref="C157:C158"/>
    <mergeCell ref="B159:B170"/>
    <mergeCell ref="A84:A137"/>
    <mergeCell ref="B84:B91"/>
    <mergeCell ref="C84:C86"/>
    <mergeCell ref="B92:B102"/>
    <mergeCell ref="C99:C101"/>
    <mergeCell ref="B103:B108"/>
    <mergeCell ref="C107:C108"/>
    <mergeCell ref="B109:B128"/>
    <mergeCell ref="C110:C115"/>
    <mergeCell ref="C120:C122"/>
    <mergeCell ref="C67:C69"/>
    <mergeCell ref="B74:B79"/>
    <mergeCell ref="C74:C75"/>
    <mergeCell ref="B80:B82"/>
    <mergeCell ref="C81:C82"/>
    <mergeCell ref="A83:D83"/>
    <mergeCell ref="A10:A82"/>
    <mergeCell ref="B10:B14"/>
    <mergeCell ref="B15:B50"/>
    <mergeCell ref="C15:C30"/>
    <mergeCell ref="C33:C36"/>
    <mergeCell ref="C49:C50"/>
    <mergeCell ref="B51:B61"/>
    <mergeCell ref="C51:C56"/>
    <mergeCell ref="B62:B66"/>
    <mergeCell ref="B67:B73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9"/>
  <sheetViews>
    <sheetView showGridLines="0" tabSelected="1" workbookViewId="0">
      <selection activeCell="AA328" sqref="AA328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44132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503</v>
      </c>
      <c r="D13" s="27" t="s">
        <v>504</v>
      </c>
      <c r="E13" s="28"/>
      <c r="F13" s="29"/>
      <c r="G13" s="30"/>
      <c r="H13" s="31"/>
      <c r="I13" s="30"/>
      <c r="J13" s="29"/>
      <c r="K13" s="30"/>
      <c r="L13" s="32"/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7"/>
      <c r="C14" s="26" t="s">
        <v>28</v>
      </c>
      <c r="D14" s="27" t="s">
        <v>29</v>
      </c>
      <c r="E14" s="28">
        <v>20</v>
      </c>
      <c r="F14" s="29">
        <v>19</v>
      </c>
      <c r="G14" s="30">
        <f t="shared" ref="G14:G15" si="0">E14-F14</f>
        <v>1</v>
      </c>
      <c r="H14" s="31">
        <f t="shared" ref="H14:H15" si="1">F14/E14</f>
        <v>0.95</v>
      </c>
      <c r="I14" s="30">
        <v>10</v>
      </c>
      <c r="J14" s="29">
        <v>0</v>
      </c>
      <c r="K14" s="30">
        <f t="shared" ref="K14:K15" si="2">I14-J14</f>
        <v>10</v>
      </c>
      <c r="L14" s="32">
        <f t="shared" ref="L14:L15" si="3">J14/I14</f>
        <v>0</v>
      </c>
      <c r="M14" s="33"/>
      <c r="N14" s="34"/>
      <c r="O14" s="35"/>
      <c r="P14" s="33"/>
      <c r="Q14" s="33"/>
      <c r="R14" s="34"/>
      <c r="S14" s="33"/>
      <c r="T14" s="36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 t="s">
        <v>30</v>
      </c>
      <c r="C15" s="258" t="s">
        <v>31</v>
      </c>
      <c r="D15" s="27" t="s">
        <v>32</v>
      </c>
      <c r="E15" s="39">
        <v>8</v>
      </c>
      <c r="F15" s="29">
        <v>5</v>
      </c>
      <c r="G15" s="30">
        <f t="shared" si="0"/>
        <v>3</v>
      </c>
      <c r="H15" s="31">
        <f t="shared" si="1"/>
        <v>0.625</v>
      </c>
      <c r="I15" s="30">
        <v>10</v>
      </c>
      <c r="J15" s="29">
        <v>9</v>
      </c>
      <c r="K15" s="30">
        <f t="shared" si="2"/>
        <v>1</v>
      </c>
      <c r="L15" s="32">
        <f t="shared" si="3"/>
        <v>0.9</v>
      </c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</row>
    <row r="16" spans="1:256" x14ac:dyDescent="0.2">
      <c r="A16" s="256"/>
      <c r="B16" s="258"/>
      <c r="C16" s="258"/>
      <c r="D16" s="27" t="s">
        <v>33</v>
      </c>
      <c r="E16" s="39"/>
      <c r="F16" s="29"/>
      <c r="G16" s="30"/>
      <c r="H16" s="31"/>
      <c r="I16" s="30"/>
      <c r="J16" s="29"/>
      <c r="K16" s="30"/>
      <c r="L16" s="32"/>
      <c r="M16" s="40"/>
      <c r="N16" s="37"/>
      <c r="O16" s="35"/>
      <c r="P16" s="31"/>
      <c r="Q16" s="40"/>
      <c r="R16" s="29"/>
      <c r="S16" s="30"/>
      <c r="T16" s="32"/>
      <c r="U16" s="37"/>
      <c r="V16" s="37">
        <v>1</v>
      </c>
      <c r="W16" s="37"/>
      <c r="X16" s="38"/>
    </row>
    <row r="17" spans="1:24" x14ac:dyDescent="0.2">
      <c r="A17" s="256"/>
      <c r="B17" s="258"/>
      <c r="C17" s="258"/>
      <c r="D17" s="27" t="s">
        <v>34</v>
      </c>
      <c r="E17" s="39">
        <v>5</v>
      </c>
      <c r="F17" s="29">
        <v>3</v>
      </c>
      <c r="G17" s="30">
        <f t="shared" ref="G17:G18" si="4">E17-F17</f>
        <v>2</v>
      </c>
      <c r="H17" s="31">
        <f t="shared" ref="H17:H18" si="5">F17/E17</f>
        <v>0.6</v>
      </c>
      <c r="I17" s="30">
        <v>5</v>
      </c>
      <c r="J17" s="29">
        <v>5</v>
      </c>
      <c r="K17" s="30">
        <f t="shared" ref="K17:K18" si="6">I17-J17</f>
        <v>0</v>
      </c>
      <c r="L17" s="32">
        <f t="shared" ref="L17:L18" si="7">J17/I17</f>
        <v>1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35</v>
      </c>
      <c r="E18" s="39">
        <v>60</v>
      </c>
      <c r="F18" s="29">
        <v>45</v>
      </c>
      <c r="G18" s="30">
        <f t="shared" si="4"/>
        <v>15</v>
      </c>
      <c r="H18" s="31">
        <f t="shared" si="5"/>
        <v>0.75</v>
      </c>
      <c r="I18" s="30">
        <v>70</v>
      </c>
      <c r="J18" s="29">
        <v>36</v>
      </c>
      <c r="K18" s="30">
        <f t="shared" si="6"/>
        <v>34</v>
      </c>
      <c r="L18" s="32">
        <f t="shared" si="7"/>
        <v>0.51428571428571423</v>
      </c>
      <c r="M18" s="40"/>
      <c r="N18" s="37"/>
      <c r="O18" s="35"/>
      <c r="P18" s="31"/>
      <c r="Q18" s="40"/>
      <c r="R18" s="29"/>
      <c r="S18" s="30"/>
      <c r="T18" s="32"/>
      <c r="U18" s="37"/>
      <c r="V18" s="37"/>
      <c r="W18" s="37"/>
      <c r="X18" s="38"/>
    </row>
    <row r="19" spans="1:24" x14ac:dyDescent="0.2">
      <c r="A19" s="256"/>
      <c r="B19" s="258"/>
      <c r="C19" s="258"/>
      <c r="D19" s="27" t="s">
        <v>36</v>
      </c>
      <c r="E19" s="39"/>
      <c r="F19" s="29"/>
      <c r="G19" s="30"/>
      <c r="H19" s="31"/>
      <c r="I19" s="30"/>
      <c r="J19" s="29"/>
      <c r="K19" s="30"/>
      <c r="L19" s="32"/>
      <c r="M19" s="40"/>
      <c r="N19" s="37"/>
      <c r="O19" s="35"/>
      <c r="P19" s="31"/>
      <c r="Q19" s="40"/>
      <c r="R19" s="29"/>
      <c r="S19" s="30"/>
      <c r="T19" s="32"/>
      <c r="U19" s="37"/>
      <c r="V19" s="37">
        <v>3</v>
      </c>
      <c r="W19" s="37"/>
      <c r="X19" s="38"/>
    </row>
    <row r="20" spans="1:24" x14ac:dyDescent="0.2">
      <c r="A20" s="256"/>
      <c r="B20" s="258"/>
      <c r="C20" s="258"/>
      <c r="D20" s="27" t="s">
        <v>37</v>
      </c>
      <c r="E20" s="39">
        <v>51</v>
      </c>
      <c r="F20" s="29">
        <v>46</v>
      </c>
      <c r="G20" s="30">
        <f>E20-F20</f>
        <v>5</v>
      </c>
      <c r="H20" s="31">
        <f>F20/E20</f>
        <v>0.90196078431372551</v>
      </c>
      <c r="I20" s="30">
        <v>73</v>
      </c>
      <c r="J20" s="29">
        <v>70</v>
      </c>
      <c r="K20" s="30">
        <f>I20-J20</f>
        <v>3</v>
      </c>
      <c r="L20" s="32">
        <f>J20/I20</f>
        <v>0.95890410958904104</v>
      </c>
      <c r="M20" s="40">
        <v>5</v>
      </c>
      <c r="N20" s="37">
        <v>4</v>
      </c>
      <c r="O20" s="35">
        <f t="shared" ref="O20:O21" si="8">M20-N20</f>
        <v>1</v>
      </c>
      <c r="P20" s="31">
        <f t="shared" ref="P20:P21" si="9">N20/M20</f>
        <v>0.8</v>
      </c>
      <c r="Q20" s="40"/>
      <c r="R20" s="29"/>
      <c r="S20" s="30"/>
      <c r="T20" s="32"/>
      <c r="U20" s="37"/>
      <c r="V20" s="37"/>
      <c r="W20" s="37"/>
      <c r="X20" s="38">
        <v>5</v>
      </c>
    </row>
    <row r="21" spans="1:24" x14ac:dyDescent="0.2">
      <c r="A21" s="256"/>
      <c r="B21" s="258"/>
      <c r="C21" s="258"/>
      <c r="D21" s="27" t="s">
        <v>38</v>
      </c>
      <c r="E21" s="39"/>
      <c r="F21" s="29"/>
      <c r="G21" s="30"/>
      <c r="H21" s="31"/>
      <c r="I21" s="30"/>
      <c r="J21" s="29"/>
      <c r="K21" s="30"/>
      <c r="L21" s="32"/>
      <c r="M21" s="40">
        <v>5</v>
      </c>
      <c r="N21" s="37">
        <v>4</v>
      </c>
      <c r="O21" s="35">
        <f t="shared" si="8"/>
        <v>1</v>
      </c>
      <c r="P21" s="31">
        <f t="shared" si="9"/>
        <v>0.8</v>
      </c>
      <c r="Q21" s="40">
        <v>10</v>
      </c>
      <c r="R21" s="29">
        <v>3</v>
      </c>
      <c r="S21" s="30">
        <f>Q21-R21</f>
        <v>7</v>
      </c>
      <c r="T21" s="32">
        <f>R21/Q21</f>
        <v>0.3</v>
      </c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39</v>
      </c>
      <c r="E22" s="39"/>
      <c r="F22" s="29"/>
      <c r="G22" s="30"/>
      <c r="H22" s="31"/>
      <c r="I22" s="30"/>
      <c r="J22" s="29"/>
      <c r="K22" s="30"/>
      <c r="L22" s="32"/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40</v>
      </c>
      <c r="E23" s="39">
        <v>5</v>
      </c>
      <c r="F23" s="29">
        <v>4</v>
      </c>
      <c r="G23" s="30">
        <f>E23-F23</f>
        <v>1</v>
      </c>
      <c r="H23" s="31">
        <f>F23/E23</f>
        <v>0.8</v>
      </c>
      <c r="I23" s="30">
        <v>8</v>
      </c>
      <c r="J23" s="29">
        <v>0</v>
      </c>
      <c r="K23" s="30">
        <f>I23-J23</f>
        <v>8</v>
      </c>
      <c r="L23" s="32">
        <f>J23/I23</f>
        <v>0</v>
      </c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41</v>
      </c>
      <c r="E24" s="39"/>
      <c r="F24" s="29"/>
      <c r="G24" s="30"/>
      <c r="H24" s="31"/>
      <c r="I24" s="30"/>
      <c r="J24" s="29"/>
      <c r="K24" s="30"/>
      <c r="L24" s="32"/>
      <c r="M24" s="40"/>
      <c r="N24" s="37"/>
      <c r="O24" s="35"/>
      <c r="P24" s="31"/>
      <c r="Q24" s="40"/>
      <c r="R24" s="29"/>
      <c r="S24" s="30"/>
      <c r="T24" s="32"/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42</v>
      </c>
      <c r="E25" s="39">
        <v>33</v>
      </c>
      <c r="F25" s="29">
        <v>33</v>
      </c>
      <c r="G25" s="30">
        <f t="shared" ref="G25:G26" si="10">E25-F25</f>
        <v>0</v>
      </c>
      <c r="H25" s="31">
        <f t="shared" ref="H25:H26" si="11">F25/E25</f>
        <v>1</v>
      </c>
      <c r="I25" s="30">
        <v>48</v>
      </c>
      <c r="J25" s="29">
        <v>26</v>
      </c>
      <c r="K25" s="30">
        <f t="shared" ref="K25:K26" si="12">I25-J25</f>
        <v>22</v>
      </c>
      <c r="L25" s="32">
        <f t="shared" ref="L25:L26" si="13">J25/I25</f>
        <v>0.54166666666666663</v>
      </c>
      <c r="M25" s="40">
        <v>6</v>
      </c>
      <c r="N25" s="37">
        <v>0</v>
      </c>
      <c r="O25" s="35">
        <f>M25-N25</f>
        <v>6</v>
      </c>
      <c r="P25" s="31">
        <f>N25/M25</f>
        <v>0</v>
      </c>
      <c r="Q25" s="40">
        <v>10</v>
      </c>
      <c r="R25" s="29">
        <v>1</v>
      </c>
      <c r="S25" s="30">
        <f>Q25-R25</f>
        <v>9</v>
      </c>
      <c r="T25" s="32">
        <f>R25/Q25</f>
        <v>0.1</v>
      </c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43</v>
      </c>
      <c r="E26" s="39">
        <v>52</v>
      </c>
      <c r="F26" s="29">
        <v>41</v>
      </c>
      <c r="G26" s="30">
        <f t="shared" si="10"/>
        <v>11</v>
      </c>
      <c r="H26" s="31">
        <f t="shared" si="11"/>
        <v>0.78846153846153844</v>
      </c>
      <c r="I26" s="41">
        <v>90</v>
      </c>
      <c r="J26" s="42">
        <v>59</v>
      </c>
      <c r="K26" s="30">
        <f t="shared" si="12"/>
        <v>31</v>
      </c>
      <c r="L26" s="32">
        <f t="shared" si="13"/>
        <v>0.65555555555555556</v>
      </c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/>
      <c r="D27" s="27" t="s">
        <v>44</v>
      </c>
      <c r="E27" s="39"/>
      <c r="F27" s="29"/>
      <c r="G27" s="30"/>
      <c r="H27" s="31"/>
      <c r="I27" s="43"/>
      <c r="J27" s="42"/>
      <c r="K27" s="30"/>
      <c r="L27" s="32"/>
      <c r="M27" s="40"/>
      <c r="N27" s="29"/>
      <c r="O27" s="35"/>
      <c r="P27" s="31"/>
      <c r="Q27" s="3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 t="s">
        <v>31</v>
      </c>
      <c r="D28" s="27" t="s">
        <v>45</v>
      </c>
      <c r="E28" s="39">
        <v>17</v>
      </c>
      <c r="F28" s="29">
        <v>17</v>
      </c>
      <c r="G28" s="30">
        <f>E28-F28</f>
        <v>0</v>
      </c>
      <c r="H28" s="31">
        <f>F28/E28</f>
        <v>1</v>
      </c>
      <c r="I28" s="30">
        <v>8</v>
      </c>
      <c r="J28" s="29">
        <v>8</v>
      </c>
      <c r="K28" s="30">
        <f>I28-J28</f>
        <v>0</v>
      </c>
      <c r="L28" s="32">
        <f>J28/I28</f>
        <v>1</v>
      </c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/>
      <c r="D29" s="27" t="s">
        <v>46</v>
      </c>
      <c r="E29" s="39"/>
      <c r="F29" s="29"/>
      <c r="G29" s="30"/>
      <c r="H29" s="31"/>
      <c r="I29" s="30"/>
      <c r="J29" s="42"/>
      <c r="K29" s="30"/>
      <c r="L29" s="32"/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58" t="s">
        <v>31</v>
      </c>
      <c r="D30" s="27" t="s">
        <v>47</v>
      </c>
      <c r="E30" s="39">
        <v>38</v>
      </c>
      <c r="F30" s="29">
        <v>25</v>
      </c>
      <c r="G30" s="30">
        <f t="shared" ref="G30:G31" si="14">E30-F30</f>
        <v>13</v>
      </c>
      <c r="H30" s="31">
        <f t="shared" ref="H30:H31" si="15">F30/E30</f>
        <v>0.65789473684210531</v>
      </c>
      <c r="I30" s="30">
        <v>15</v>
      </c>
      <c r="J30" s="29">
        <v>4</v>
      </c>
      <c r="K30" s="30">
        <f>I30-J30</f>
        <v>11</v>
      </c>
      <c r="L30" s="32">
        <f>J30/I30</f>
        <v>0.26666666666666666</v>
      </c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48</v>
      </c>
      <c r="D31" s="27" t="s">
        <v>49</v>
      </c>
      <c r="E31" s="39">
        <v>10</v>
      </c>
      <c r="F31" s="29">
        <v>8</v>
      </c>
      <c r="G31" s="30">
        <f t="shared" si="14"/>
        <v>2</v>
      </c>
      <c r="H31" s="31">
        <f t="shared" si="15"/>
        <v>0.8</v>
      </c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6" t="s">
        <v>50</v>
      </c>
      <c r="D32" s="27" t="s">
        <v>51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/>
      <c r="V32" s="37"/>
      <c r="W32" s="37"/>
      <c r="X32" s="38"/>
    </row>
    <row r="33" spans="1:24" x14ac:dyDescent="0.2">
      <c r="A33" s="256"/>
      <c r="B33" s="258"/>
      <c r="C33" s="258" t="s">
        <v>52</v>
      </c>
      <c r="D33" s="27" t="s">
        <v>53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>
        <v>2</v>
      </c>
      <c r="V33" s="37">
        <v>1</v>
      </c>
      <c r="W33" s="37"/>
      <c r="X33" s="38"/>
    </row>
    <row r="34" spans="1:24" x14ac:dyDescent="0.2">
      <c r="A34" s="256"/>
      <c r="B34" s="258"/>
      <c r="C34" s="258"/>
      <c r="D34" s="27" t="s">
        <v>54</v>
      </c>
      <c r="E34" s="39"/>
      <c r="F34" s="29"/>
      <c r="G34" s="30"/>
      <c r="H34" s="31"/>
      <c r="I34" s="30"/>
      <c r="J34" s="29"/>
      <c r="K34" s="30"/>
      <c r="L34" s="32"/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>
        <v>1</v>
      </c>
      <c r="X34" s="38">
        <v>1</v>
      </c>
    </row>
    <row r="35" spans="1:24" x14ac:dyDescent="0.2">
      <c r="A35" s="256"/>
      <c r="B35" s="258"/>
      <c r="C35" s="258"/>
      <c r="D35" s="27" t="s">
        <v>55</v>
      </c>
      <c r="E35" s="39">
        <v>8</v>
      </c>
      <c r="F35" s="29">
        <v>6</v>
      </c>
      <c r="G35" s="30">
        <f t="shared" ref="G35:G36" si="16">E35-F35</f>
        <v>2</v>
      </c>
      <c r="H35" s="31">
        <f t="shared" ref="H35:H36" si="17">F35/E35</f>
        <v>0.75</v>
      </c>
      <c r="I35" s="30">
        <v>10</v>
      </c>
      <c r="J35" s="29">
        <v>6</v>
      </c>
      <c r="K35" s="30">
        <f t="shared" ref="K35:K36" si="18">I35-J35</f>
        <v>4</v>
      </c>
      <c r="L35" s="32">
        <f t="shared" ref="L35:L36" si="19">J35/I35</f>
        <v>0.6</v>
      </c>
      <c r="M35" s="40"/>
      <c r="N35" s="37"/>
      <c r="O35" s="35"/>
      <c r="P35" s="31"/>
      <c r="Q35" s="40"/>
      <c r="R35" s="29"/>
      <c r="S35" s="30"/>
      <c r="T35" s="32"/>
      <c r="U35" s="37">
        <v>2</v>
      </c>
      <c r="V35" s="37">
        <v>3</v>
      </c>
      <c r="W35" s="37"/>
      <c r="X35" s="38"/>
    </row>
    <row r="36" spans="1:24" x14ac:dyDescent="0.2">
      <c r="A36" s="256"/>
      <c r="B36" s="258"/>
      <c r="C36" s="258" t="s">
        <v>52</v>
      </c>
      <c r="D36" s="27" t="s">
        <v>56</v>
      </c>
      <c r="E36" s="39">
        <v>125</v>
      </c>
      <c r="F36" s="29">
        <v>117</v>
      </c>
      <c r="G36" s="30">
        <f t="shared" si="16"/>
        <v>8</v>
      </c>
      <c r="H36" s="31">
        <f t="shared" si="17"/>
        <v>0.93600000000000005</v>
      </c>
      <c r="I36" s="30">
        <v>212</v>
      </c>
      <c r="J36" s="29">
        <v>46</v>
      </c>
      <c r="K36" s="30">
        <f t="shared" si="18"/>
        <v>166</v>
      </c>
      <c r="L36" s="32">
        <f t="shared" si="19"/>
        <v>0.21698113207547171</v>
      </c>
      <c r="M36" s="40"/>
      <c r="N36" s="37"/>
      <c r="O36" s="35"/>
      <c r="P36" s="31"/>
      <c r="Q36" s="40"/>
      <c r="R36" s="29"/>
      <c r="S36" s="30"/>
      <c r="T36" s="32"/>
      <c r="U36" s="37">
        <v>5</v>
      </c>
      <c r="V36" s="37">
        <v>3</v>
      </c>
      <c r="W36" s="37"/>
      <c r="X36" s="38"/>
    </row>
    <row r="37" spans="1:24" x14ac:dyDescent="0.2">
      <c r="A37" s="256"/>
      <c r="B37" s="258"/>
      <c r="C37" s="26" t="s">
        <v>57</v>
      </c>
      <c r="D37" s="27" t="s">
        <v>58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59</v>
      </c>
      <c r="D38" s="27" t="s">
        <v>60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1</v>
      </c>
      <c r="W38" s="37"/>
      <c r="X38" s="38"/>
    </row>
    <row r="39" spans="1:24" x14ac:dyDescent="0.2">
      <c r="A39" s="256"/>
      <c r="B39" s="258"/>
      <c r="C39" s="26" t="s">
        <v>61</v>
      </c>
      <c r="D39" s="27" t="s">
        <v>49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62</v>
      </c>
      <c r="D40" s="27" t="s">
        <v>63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/>
      <c r="W40" s="37"/>
      <c r="X40" s="38"/>
    </row>
    <row r="41" spans="1:24" x14ac:dyDescent="0.2">
      <c r="A41" s="256"/>
      <c r="B41" s="258"/>
      <c r="C41" s="26" t="s">
        <v>64</v>
      </c>
      <c r="D41" s="27" t="s">
        <v>65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>
        <v>2</v>
      </c>
      <c r="W41" s="37"/>
      <c r="X41" s="38"/>
    </row>
    <row r="42" spans="1:24" x14ac:dyDescent="0.2">
      <c r="A42" s="256"/>
      <c r="B42" s="258"/>
      <c r="C42" s="26" t="s">
        <v>66</v>
      </c>
      <c r="D42" s="27" t="s">
        <v>67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/>
      <c r="W42" s="37"/>
      <c r="X42" s="38"/>
    </row>
    <row r="43" spans="1:24" x14ac:dyDescent="0.2">
      <c r="A43" s="256"/>
      <c r="B43" s="258"/>
      <c r="C43" s="26" t="s">
        <v>68</v>
      </c>
      <c r="D43" s="27" t="s">
        <v>69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>
        <v>3</v>
      </c>
      <c r="W43" s="37"/>
      <c r="X43" s="38"/>
    </row>
    <row r="44" spans="1:24" x14ac:dyDescent="0.2">
      <c r="A44" s="256"/>
      <c r="B44" s="258"/>
      <c r="C44" s="26" t="s">
        <v>70</v>
      </c>
      <c r="D44" s="27" t="s">
        <v>71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>
        <v>1</v>
      </c>
      <c r="W44" s="37"/>
      <c r="X44" s="38"/>
    </row>
    <row r="45" spans="1:24" x14ac:dyDescent="0.2">
      <c r="A45" s="256"/>
      <c r="B45" s="258"/>
      <c r="C45" s="26" t="s">
        <v>72</v>
      </c>
      <c r="D45" s="27" t="s">
        <v>73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74</v>
      </c>
      <c r="D46" s="27" t="s">
        <v>75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76</v>
      </c>
      <c r="D47" s="27" t="s">
        <v>49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6" t="s">
        <v>77</v>
      </c>
      <c r="D48" s="27" t="s">
        <v>78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 t="s">
        <v>79</v>
      </c>
      <c r="D49" s="27" t="s">
        <v>80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</row>
    <row r="50" spans="1:28" x14ac:dyDescent="0.2">
      <c r="A50" s="256"/>
      <c r="B50" s="258"/>
      <c r="C50" s="258"/>
      <c r="D50" s="27" t="s">
        <v>81</v>
      </c>
      <c r="E50" s="39"/>
      <c r="F50" s="29"/>
      <c r="G50" s="30"/>
      <c r="H50" s="31"/>
      <c r="I50" s="30"/>
      <c r="J50" s="29"/>
      <c r="K50" s="30"/>
      <c r="L50" s="32"/>
      <c r="M50" s="40"/>
      <c r="N50" s="37"/>
      <c r="O50" s="35"/>
      <c r="P50" s="31"/>
      <c r="Q50" s="40"/>
      <c r="R50" s="29"/>
      <c r="S50" s="30"/>
      <c r="T50" s="32"/>
      <c r="U50" s="37"/>
      <c r="V50" s="37"/>
      <c r="W50" s="37"/>
      <c r="X50" s="38"/>
      <c r="Y50"/>
      <c r="Z50"/>
      <c r="AA50"/>
      <c r="AB50"/>
    </row>
    <row r="51" spans="1:28" x14ac:dyDescent="0.2">
      <c r="A51" s="256"/>
      <c r="B51" s="258" t="s">
        <v>82</v>
      </c>
      <c r="C51" s="258" t="s">
        <v>83</v>
      </c>
      <c r="D51" s="27" t="s">
        <v>492</v>
      </c>
      <c r="E51" s="39">
        <v>30</v>
      </c>
      <c r="F51" s="29">
        <v>18</v>
      </c>
      <c r="G51" s="30">
        <f>E51-F51</f>
        <v>12</v>
      </c>
      <c r="H51" s="31">
        <f>F51/E51</f>
        <v>0.6</v>
      </c>
      <c r="I51" s="30">
        <v>34</v>
      </c>
      <c r="J51" s="29">
        <v>22</v>
      </c>
      <c r="K51" s="30">
        <f>I51-J51</f>
        <v>12</v>
      </c>
      <c r="L51" s="32">
        <f>J51/I51</f>
        <v>0.6470588235294118</v>
      </c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 t="s">
        <v>83</v>
      </c>
      <c r="D52" s="27" t="s">
        <v>85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>
        <v>1</v>
      </c>
      <c r="V52" s="37">
        <v>1</v>
      </c>
      <c r="W52" s="37"/>
      <c r="X52" s="38"/>
    </row>
    <row r="53" spans="1:28" x14ac:dyDescent="0.2">
      <c r="A53" s="256"/>
      <c r="B53" s="258"/>
      <c r="C53" s="258"/>
      <c r="D53" s="27" t="s">
        <v>86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87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88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58"/>
      <c r="D56" s="27" t="s">
        <v>89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90</v>
      </c>
      <c r="D57" s="27" t="s">
        <v>91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92</v>
      </c>
      <c r="D58" s="27" t="s">
        <v>93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94</v>
      </c>
      <c r="D59" s="27" t="s">
        <v>49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95</v>
      </c>
      <c r="D60" s="27" t="s">
        <v>96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/>
      <c r="C61" s="26" t="s">
        <v>97</v>
      </c>
      <c r="D61" s="27" t="s">
        <v>32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 t="s">
        <v>98</v>
      </c>
      <c r="C62" s="26" t="s">
        <v>99</v>
      </c>
      <c r="D62" s="27" t="s">
        <v>100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101</v>
      </c>
      <c r="D63" s="27" t="s">
        <v>102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103</v>
      </c>
      <c r="D64" s="27" t="s">
        <v>104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105</v>
      </c>
      <c r="D65" s="27" t="s">
        <v>106</v>
      </c>
      <c r="E65" s="39"/>
      <c r="F65" s="29"/>
      <c r="G65" s="30"/>
      <c r="H65" s="31"/>
      <c r="I65" s="30"/>
      <c r="J65" s="29"/>
      <c r="K65" s="30"/>
      <c r="L65" s="32"/>
      <c r="M65" s="40"/>
      <c r="N65" s="37"/>
      <c r="O65" s="35"/>
      <c r="P65" s="31"/>
      <c r="Q65" s="40"/>
      <c r="R65" s="29"/>
      <c r="S65" s="30"/>
      <c r="T65" s="32"/>
      <c r="U65" s="37"/>
      <c r="V65" s="37"/>
      <c r="W65" s="37"/>
      <c r="X65" s="38"/>
    </row>
    <row r="66" spans="1:24" x14ac:dyDescent="0.2">
      <c r="A66" s="256"/>
      <c r="B66" s="258"/>
      <c r="C66" s="26" t="s">
        <v>107</v>
      </c>
      <c r="D66" s="27" t="s">
        <v>108</v>
      </c>
      <c r="E66" s="39">
        <v>4</v>
      </c>
      <c r="F66" s="29">
        <v>1</v>
      </c>
      <c r="G66" s="30">
        <f>E66-F66</f>
        <v>3</v>
      </c>
      <c r="H66" s="31">
        <f>F66/E66</f>
        <v>0.25</v>
      </c>
      <c r="I66" s="30">
        <v>4</v>
      </c>
      <c r="J66" s="29">
        <v>4</v>
      </c>
      <c r="K66" s="30">
        <f>I66-J66</f>
        <v>0</v>
      </c>
      <c r="L66" s="32">
        <f>J66/I66</f>
        <v>1</v>
      </c>
      <c r="M66" s="40"/>
      <c r="N66" s="37"/>
      <c r="O66" s="35"/>
      <c r="P66" s="31"/>
      <c r="Q66" s="40"/>
      <c r="R66" s="29"/>
      <c r="S66" s="30"/>
      <c r="T66" s="32"/>
      <c r="U66" s="37"/>
      <c r="V66" s="37">
        <v>3</v>
      </c>
      <c r="W66" s="37"/>
      <c r="X66" s="38"/>
    </row>
    <row r="67" spans="1:24" x14ac:dyDescent="0.2">
      <c r="A67" s="256"/>
      <c r="B67" s="258" t="s">
        <v>109</v>
      </c>
      <c r="C67" s="258" t="s">
        <v>110</v>
      </c>
      <c r="D67" s="27" t="s">
        <v>111</v>
      </c>
      <c r="E67" s="39"/>
      <c r="F67" s="29"/>
      <c r="G67" s="30"/>
      <c r="H67" s="31"/>
      <c r="I67" s="30"/>
      <c r="J67" s="29"/>
      <c r="K67" s="30"/>
      <c r="L67" s="32"/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112</v>
      </c>
      <c r="E68" s="39">
        <v>20</v>
      </c>
      <c r="F68" s="29">
        <v>6</v>
      </c>
      <c r="G68" s="30">
        <f>E68-F68</f>
        <v>14</v>
      </c>
      <c r="H68" s="31">
        <f>F68/E68</f>
        <v>0.3</v>
      </c>
      <c r="I68" s="30">
        <v>60</v>
      </c>
      <c r="J68" s="29">
        <v>7</v>
      </c>
      <c r="K68" s="30">
        <f>I68-J68</f>
        <v>53</v>
      </c>
      <c r="L68" s="32">
        <f>J68/I68</f>
        <v>0.11666666666666667</v>
      </c>
      <c r="M68" s="40"/>
      <c r="N68" s="37"/>
      <c r="O68" s="35"/>
      <c r="P68" s="31"/>
      <c r="Q68" s="40"/>
      <c r="R68" s="29"/>
      <c r="S68" s="30"/>
      <c r="T68" s="32"/>
      <c r="U68" s="37"/>
      <c r="V68" s="37">
        <v>2</v>
      </c>
      <c r="W68" s="37"/>
      <c r="X68" s="38"/>
    </row>
    <row r="69" spans="1:24" x14ac:dyDescent="0.2">
      <c r="A69" s="256"/>
      <c r="B69" s="258"/>
      <c r="C69" s="258"/>
      <c r="D69" s="27" t="s">
        <v>113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114</v>
      </c>
      <c r="D70" s="27" t="s">
        <v>115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116</v>
      </c>
      <c r="D71" s="27" t="s">
        <v>117</v>
      </c>
      <c r="E71" s="39"/>
      <c r="F71" s="29"/>
      <c r="G71" s="30"/>
      <c r="H71" s="31"/>
      <c r="I71" s="30"/>
      <c r="J71" s="29"/>
      <c r="K71" s="30"/>
      <c r="L71" s="32"/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118</v>
      </c>
      <c r="D72" s="27" t="s">
        <v>119</v>
      </c>
      <c r="E72" s="39">
        <v>10</v>
      </c>
      <c r="F72" s="29">
        <v>4</v>
      </c>
      <c r="G72" s="30">
        <f>E72-F72</f>
        <v>6</v>
      </c>
      <c r="H72" s="31">
        <f>F72/E72</f>
        <v>0.4</v>
      </c>
      <c r="I72" s="30">
        <v>20</v>
      </c>
      <c r="J72" s="29">
        <v>3</v>
      </c>
      <c r="K72" s="30">
        <f>I72-J72</f>
        <v>17</v>
      </c>
      <c r="L72" s="32">
        <f>J72/I72</f>
        <v>0.15</v>
      </c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/>
      <c r="C73" s="26" t="s">
        <v>120</v>
      </c>
      <c r="D73" s="27" t="s">
        <v>121</v>
      </c>
      <c r="E73" s="39"/>
      <c r="F73" s="29"/>
      <c r="G73" s="30"/>
      <c r="H73" s="31"/>
      <c r="I73" s="30"/>
      <c r="J73" s="29"/>
      <c r="K73" s="30"/>
      <c r="L73" s="32"/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 t="s">
        <v>122</v>
      </c>
      <c r="C74" s="258" t="s">
        <v>123</v>
      </c>
      <c r="D74" s="27" t="s">
        <v>124</v>
      </c>
      <c r="E74" s="39">
        <v>4</v>
      </c>
      <c r="F74" s="29">
        <v>3</v>
      </c>
      <c r="G74" s="30">
        <f t="shared" ref="G74:G75" si="20">E74-F74</f>
        <v>1</v>
      </c>
      <c r="H74" s="31">
        <f t="shared" ref="H74:H75" si="21">F74/E74</f>
        <v>0.75</v>
      </c>
      <c r="I74" s="30">
        <v>8</v>
      </c>
      <c r="J74" s="29">
        <v>3</v>
      </c>
      <c r="K74" s="30">
        <f t="shared" ref="K74:K75" si="22">I74-J74</f>
        <v>5</v>
      </c>
      <c r="L74" s="32">
        <f t="shared" ref="L74:L75" si="23">J74/I74</f>
        <v>0.375</v>
      </c>
      <c r="M74" s="40"/>
      <c r="N74" s="37"/>
      <c r="O74" s="35"/>
      <c r="P74" s="31"/>
      <c r="Q74" s="40"/>
      <c r="R74" s="29"/>
      <c r="S74" s="30"/>
      <c r="T74" s="32"/>
      <c r="U74" s="37">
        <v>1</v>
      </c>
      <c r="V74" s="37"/>
      <c r="W74" s="37"/>
      <c r="X74" s="38"/>
    </row>
    <row r="75" spans="1:24" x14ac:dyDescent="0.2">
      <c r="A75" s="256"/>
      <c r="B75" s="258"/>
      <c r="C75" s="258" t="s">
        <v>123</v>
      </c>
      <c r="D75" s="27" t="s">
        <v>125</v>
      </c>
      <c r="E75" s="39">
        <v>2</v>
      </c>
      <c r="F75" s="29">
        <v>0</v>
      </c>
      <c r="G75" s="30">
        <f t="shared" si="20"/>
        <v>2</v>
      </c>
      <c r="H75" s="31">
        <f t="shared" si="21"/>
        <v>0</v>
      </c>
      <c r="I75" s="30">
        <v>4</v>
      </c>
      <c r="J75" s="29">
        <v>1</v>
      </c>
      <c r="K75" s="30">
        <f t="shared" si="22"/>
        <v>3</v>
      </c>
      <c r="L75" s="32">
        <f t="shared" si="23"/>
        <v>0.25</v>
      </c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126</v>
      </c>
      <c r="D76" s="27" t="s">
        <v>127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128</v>
      </c>
      <c r="D77" s="27" t="s">
        <v>129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>
        <v>1</v>
      </c>
      <c r="W77" s="37"/>
      <c r="X77" s="38"/>
    </row>
    <row r="78" spans="1:24" x14ac:dyDescent="0.2">
      <c r="A78" s="256"/>
      <c r="B78" s="258"/>
      <c r="C78" s="26" t="s">
        <v>130</v>
      </c>
      <c r="D78" s="27" t="s">
        <v>131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/>
      <c r="C79" s="26" t="s">
        <v>132</v>
      </c>
      <c r="D79" s="27" t="s">
        <v>133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/>
      <c r="W79" s="37"/>
      <c r="X79" s="38"/>
    </row>
    <row r="80" spans="1:24" x14ac:dyDescent="0.2">
      <c r="A80" s="256"/>
      <c r="B80" s="258" t="s">
        <v>134</v>
      </c>
      <c r="C80" s="26" t="s">
        <v>135</v>
      </c>
      <c r="D80" s="27" t="s">
        <v>136</v>
      </c>
      <c r="E80" s="39"/>
      <c r="F80" s="29"/>
      <c r="G80" s="30"/>
      <c r="H80" s="31"/>
      <c r="I80" s="30"/>
      <c r="J80" s="29"/>
      <c r="K80" s="30"/>
      <c r="L80" s="32"/>
      <c r="M80" s="40"/>
      <c r="N80" s="37"/>
      <c r="O80" s="35"/>
      <c r="P80" s="31"/>
      <c r="Q80" s="40"/>
      <c r="R80" s="29"/>
      <c r="S80" s="30"/>
      <c r="T80" s="32"/>
      <c r="U80" s="37"/>
      <c r="V80" s="37">
        <v>1</v>
      </c>
      <c r="W80" s="37"/>
      <c r="X80" s="38"/>
    </row>
    <row r="81" spans="1:64" x14ac:dyDescent="0.2">
      <c r="A81" s="256"/>
      <c r="B81" s="258"/>
      <c r="C81" s="258" t="s">
        <v>137</v>
      </c>
      <c r="D81" s="27" t="s">
        <v>138</v>
      </c>
      <c r="E81" s="39">
        <v>20</v>
      </c>
      <c r="F81" s="29">
        <v>9</v>
      </c>
      <c r="G81" s="30">
        <f t="shared" ref="G81:G85" si="24">E81-F81</f>
        <v>11</v>
      </c>
      <c r="H81" s="31">
        <f t="shared" ref="H81:H85" si="25">F81/E81</f>
        <v>0.45</v>
      </c>
      <c r="I81" s="30">
        <v>20</v>
      </c>
      <c r="J81" s="29">
        <v>1</v>
      </c>
      <c r="K81" s="30">
        <f t="shared" ref="K81:K85" si="26">I81-J81</f>
        <v>19</v>
      </c>
      <c r="L81" s="32">
        <f t="shared" ref="L81:L85" si="27">J81/I81</f>
        <v>0.05</v>
      </c>
      <c r="M81" s="40"/>
      <c r="N81" s="37"/>
      <c r="O81" s="35"/>
      <c r="P81" s="31"/>
      <c r="Q81" s="40"/>
      <c r="R81" s="29"/>
      <c r="S81" s="30"/>
      <c r="T81" s="32"/>
      <c r="U81" s="37"/>
      <c r="V81" s="37"/>
      <c r="W81" s="37"/>
      <c r="X81" s="38"/>
    </row>
    <row r="82" spans="1:64" x14ac:dyDescent="0.2">
      <c r="A82" s="256"/>
      <c r="B82" s="258"/>
      <c r="C82" s="258"/>
      <c r="D82" s="27" t="s">
        <v>139</v>
      </c>
      <c r="E82" s="39">
        <v>4</v>
      </c>
      <c r="F82" s="29">
        <v>2</v>
      </c>
      <c r="G82" s="30">
        <f t="shared" si="24"/>
        <v>2</v>
      </c>
      <c r="H82" s="31">
        <f t="shared" si="25"/>
        <v>0.5</v>
      </c>
      <c r="I82" s="30">
        <v>6</v>
      </c>
      <c r="J82" s="29">
        <v>4</v>
      </c>
      <c r="K82" s="30">
        <f t="shared" si="26"/>
        <v>2</v>
      </c>
      <c r="L82" s="32">
        <f t="shared" si="27"/>
        <v>0.66666666666666663</v>
      </c>
      <c r="M82" s="40"/>
      <c r="N82" s="37"/>
      <c r="O82" s="35"/>
      <c r="P82" s="31"/>
      <c r="Q82" s="40">
        <v>2</v>
      </c>
      <c r="R82" s="29">
        <v>0</v>
      </c>
      <c r="S82" s="30">
        <f t="shared" ref="S82:S84" si="28">Q82-R82</f>
        <v>2</v>
      </c>
      <c r="T82" s="32">
        <f t="shared" ref="T82:T84" si="29">R82/Q82</f>
        <v>0</v>
      </c>
      <c r="U82" s="37">
        <v>1</v>
      </c>
      <c r="V82" s="37">
        <v>1</v>
      </c>
      <c r="W82" s="37"/>
      <c r="X82" s="38"/>
    </row>
    <row r="83" spans="1:64" x14ac:dyDescent="0.2">
      <c r="A83" s="259" t="s">
        <v>140</v>
      </c>
      <c r="B83" s="259"/>
      <c r="C83" s="259"/>
      <c r="D83" s="259"/>
      <c r="E83" s="44">
        <f>SUM(E10:E82)</f>
        <v>526</v>
      </c>
      <c r="F83" s="45">
        <f>SUM(F10:F82)</f>
        <v>412</v>
      </c>
      <c r="G83" s="45">
        <f t="shared" si="24"/>
        <v>114</v>
      </c>
      <c r="H83" s="10">
        <f t="shared" si="25"/>
        <v>0.78326996197718635</v>
      </c>
      <c r="I83" s="9">
        <f>SUM(I10:I82)</f>
        <v>715</v>
      </c>
      <c r="J83" s="9">
        <f>SUM(J10:J82)</f>
        <v>314</v>
      </c>
      <c r="K83" s="9">
        <f t="shared" si="26"/>
        <v>401</v>
      </c>
      <c r="L83" s="46">
        <f t="shared" si="27"/>
        <v>0.43916083916083914</v>
      </c>
      <c r="M83" s="45">
        <f>SUM(M10:M82)</f>
        <v>16</v>
      </c>
      <c r="N83" s="45">
        <f>SUM(N10:N82)</f>
        <v>8</v>
      </c>
      <c r="O83" s="47">
        <f t="shared" ref="O83:O84" si="30">M83-N83</f>
        <v>8</v>
      </c>
      <c r="P83" s="10">
        <f t="shared" ref="P83:P84" si="31">N83/M83</f>
        <v>0.5</v>
      </c>
      <c r="Q83" s="45">
        <f>SUM(Q10:Q82)</f>
        <v>22</v>
      </c>
      <c r="R83" s="45">
        <f>SUM(R10:R82)</f>
        <v>4</v>
      </c>
      <c r="S83" s="9">
        <f t="shared" si="28"/>
        <v>18</v>
      </c>
      <c r="T83" s="46">
        <f t="shared" si="29"/>
        <v>0.18181818181818182</v>
      </c>
      <c r="U83" s="45">
        <f>SUM(U10:U82)</f>
        <v>12</v>
      </c>
      <c r="V83" s="45">
        <f>SUM(V10:V82)</f>
        <v>30</v>
      </c>
      <c r="W83" s="45">
        <f>SUM(W10:W82)</f>
        <v>1</v>
      </c>
      <c r="X83" s="48">
        <f>SUM(X10:X82)</f>
        <v>6</v>
      </c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 t="s">
        <v>141</v>
      </c>
      <c r="B84" s="261" t="s">
        <v>142</v>
      </c>
      <c r="C84" s="261" t="s">
        <v>143</v>
      </c>
      <c r="D84" s="51" t="s">
        <v>144</v>
      </c>
      <c r="E84" s="52">
        <v>3</v>
      </c>
      <c r="F84" s="53">
        <v>1</v>
      </c>
      <c r="G84" s="54">
        <f t="shared" si="24"/>
        <v>2</v>
      </c>
      <c r="H84" s="55">
        <f t="shared" si="25"/>
        <v>0.33333333333333331</v>
      </c>
      <c r="I84" s="54">
        <v>6</v>
      </c>
      <c r="J84" s="53">
        <v>3</v>
      </c>
      <c r="K84" s="56">
        <f t="shared" si="26"/>
        <v>3</v>
      </c>
      <c r="L84" s="57">
        <f t="shared" si="27"/>
        <v>0.5</v>
      </c>
      <c r="M84" s="54">
        <v>2</v>
      </c>
      <c r="N84" s="53">
        <v>0</v>
      </c>
      <c r="O84" s="56">
        <f t="shared" si="30"/>
        <v>2</v>
      </c>
      <c r="P84" s="55">
        <f t="shared" si="31"/>
        <v>0</v>
      </c>
      <c r="Q84" s="54">
        <v>2</v>
      </c>
      <c r="R84" s="53">
        <v>1</v>
      </c>
      <c r="S84" s="56">
        <f t="shared" si="28"/>
        <v>1</v>
      </c>
      <c r="T84" s="57">
        <f t="shared" si="29"/>
        <v>0.5</v>
      </c>
      <c r="U84" s="58"/>
      <c r="V84" s="53"/>
      <c r="W84" s="53"/>
      <c r="X84" s="5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145</v>
      </c>
      <c r="E85" s="60">
        <v>5</v>
      </c>
      <c r="F85" s="61">
        <v>2</v>
      </c>
      <c r="G85" s="62">
        <f t="shared" si="24"/>
        <v>3</v>
      </c>
      <c r="H85" s="63">
        <f t="shared" si="25"/>
        <v>0.4</v>
      </c>
      <c r="I85" s="62">
        <v>12</v>
      </c>
      <c r="J85" s="61">
        <v>4</v>
      </c>
      <c r="K85" s="64">
        <f t="shared" si="26"/>
        <v>8</v>
      </c>
      <c r="L85" s="65">
        <f t="shared" si="27"/>
        <v>0.33333333333333331</v>
      </c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261"/>
      <c r="D86" s="51" t="s">
        <v>146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147</v>
      </c>
      <c r="D87" s="51" t="s">
        <v>148</v>
      </c>
      <c r="E87" s="60"/>
      <c r="F87" s="61"/>
      <c r="G87" s="62"/>
      <c r="H87" s="63"/>
      <c r="I87" s="62"/>
      <c r="J87" s="61"/>
      <c r="K87" s="64"/>
      <c r="L87" s="65"/>
      <c r="M87" s="62"/>
      <c r="N87" s="61"/>
      <c r="O87" s="64"/>
      <c r="P87" s="63"/>
      <c r="Q87" s="62"/>
      <c r="R87" s="61"/>
      <c r="S87" s="64"/>
      <c r="T87" s="65"/>
      <c r="U87" s="66"/>
      <c r="V87" s="61">
        <v>1</v>
      </c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149</v>
      </c>
      <c r="D88" s="51" t="s">
        <v>150</v>
      </c>
      <c r="E88" s="60">
        <v>10</v>
      </c>
      <c r="F88" s="61">
        <v>2</v>
      </c>
      <c r="G88" s="62">
        <f>E88-F88</f>
        <v>8</v>
      </c>
      <c r="H88" s="63">
        <f>F88/E88</f>
        <v>0.2</v>
      </c>
      <c r="I88" s="62">
        <v>20</v>
      </c>
      <c r="J88" s="61">
        <v>5</v>
      </c>
      <c r="K88" s="64">
        <f>I88-J88</f>
        <v>15</v>
      </c>
      <c r="L88" s="65">
        <f>J88/I88</f>
        <v>0.25</v>
      </c>
      <c r="M88" s="62"/>
      <c r="N88" s="61"/>
      <c r="O88" s="64"/>
      <c r="P88" s="63"/>
      <c r="Q88" s="62"/>
      <c r="R88" s="61"/>
      <c r="S88" s="64"/>
      <c r="T88" s="65"/>
      <c r="U88" s="66"/>
      <c r="V88" s="61"/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151</v>
      </c>
      <c r="D89" s="51" t="s">
        <v>152</v>
      </c>
      <c r="E89" s="60"/>
      <c r="F89" s="61"/>
      <c r="G89" s="62"/>
      <c r="H89" s="63"/>
      <c r="I89" s="62"/>
      <c r="J89" s="61"/>
      <c r="K89" s="64"/>
      <c r="L89" s="65"/>
      <c r="M89" s="62"/>
      <c r="N89" s="61"/>
      <c r="O89" s="64"/>
      <c r="P89" s="63"/>
      <c r="Q89" s="62"/>
      <c r="R89" s="61"/>
      <c r="S89" s="64"/>
      <c r="T89" s="65"/>
      <c r="U89" s="66"/>
      <c r="V89" s="61">
        <v>1</v>
      </c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153</v>
      </c>
      <c r="D90" s="51" t="s">
        <v>154</v>
      </c>
      <c r="E90" s="60">
        <v>10</v>
      </c>
      <c r="F90" s="61">
        <v>1</v>
      </c>
      <c r="G90" s="62">
        <f>E90-F90</f>
        <v>9</v>
      </c>
      <c r="H90" s="63">
        <f>F90/E90</f>
        <v>0.1</v>
      </c>
      <c r="I90" s="62">
        <v>7</v>
      </c>
      <c r="J90" s="61">
        <v>0</v>
      </c>
      <c r="K90" s="64">
        <f>I90-J90</f>
        <v>7</v>
      </c>
      <c r="L90" s="65">
        <f>J90/I90</f>
        <v>0</v>
      </c>
      <c r="M90" s="62"/>
      <c r="N90" s="61"/>
      <c r="O90" s="64"/>
      <c r="P90" s="63"/>
      <c r="Q90" s="62"/>
      <c r="R90" s="61"/>
      <c r="S90" s="64"/>
      <c r="T90" s="65"/>
      <c r="U90" s="66"/>
      <c r="V90" s="61"/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/>
      <c r="C91" s="50" t="s">
        <v>155</v>
      </c>
      <c r="D91" s="51" t="s">
        <v>156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 t="s">
        <v>157</v>
      </c>
      <c r="C92" s="50" t="s">
        <v>158</v>
      </c>
      <c r="D92" s="51" t="s">
        <v>159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160</v>
      </c>
      <c r="D93" s="51" t="s">
        <v>161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>
        <v>1</v>
      </c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162</v>
      </c>
      <c r="D94" s="51" t="s">
        <v>163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>
        <v>1</v>
      </c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164</v>
      </c>
      <c r="D95" s="51" t="s">
        <v>165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166</v>
      </c>
      <c r="D96" s="51" t="s">
        <v>167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168</v>
      </c>
      <c r="D97" s="51" t="s">
        <v>169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50" t="s">
        <v>170</v>
      </c>
      <c r="D98" s="51" t="s">
        <v>171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 t="s">
        <v>172</v>
      </c>
      <c r="D99" s="51" t="s">
        <v>173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>
        <v>1</v>
      </c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174</v>
      </c>
      <c r="E100" s="60"/>
      <c r="F100" s="61"/>
      <c r="G100" s="62"/>
      <c r="H100" s="63"/>
      <c r="I100" s="62"/>
      <c r="J100" s="61"/>
      <c r="K100" s="64"/>
      <c r="L100" s="65"/>
      <c r="M100" s="62"/>
      <c r="N100" s="61"/>
      <c r="O100" s="64"/>
      <c r="P100" s="63"/>
      <c r="Q100" s="62"/>
      <c r="R100" s="61"/>
      <c r="S100" s="64"/>
      <c r="T100" s="65"/>
      <c r="U100" s="66">
        <v>1</v>
      </c>
      <c r="V100" s="61"/>
      <c r="W100" s="61"/>
      <c r="X100" s="67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</row>
    <row r="101" spans="1:64" x14ac:dyDescent="0.2">
      <c r="A101" s="260"/>
      <c r="B101" s="261"/>
      <c r="C101" s="261"/>
      <c r="D101" s="51" t="s">
        <v>175</v>
      </c>
      <c r="E101" s="60">
        <v>10</v>
      </c>
      <c r="F101" s="61">
        <v>2</v>
      </c>
      <c r="G101" s="62">
        <f>E101-F101</f>
        <v>8</v>
      </c>
      <c r="H101" s="63">
        <f>F101/E101</f>
        <v>0.2</v>
      </c>
      <c r="I101" s="62">
        <v>10</v>
      </c>
      <c r="J101" s="61">
        <v>5</v>
      </c>
      <c r="K101" s="64">
        <f>I101-J101</f>
        <v>5</v>
      </c>
      <c r="L101" s="65">
        <f>J101/I101</f>
        <v>0.5</v>
      </c>
      <c r="M101" s="62"/>
      <c r="N101" s="61"/>
      <c r="O101" s="64"/>
      <c r="P101" s="63"/>
      <c r="Q101" s="62"/>
      <c r="R101" s="61"/>
      <c r="S101" s="64"/>
      <c r="T101" s="65"/>
      <c r="U101" s="66"/>
      <c r="V101" s="61"/>
      <c r="W101" s="61"/>
      <c r="X101" s="67"/>
    </row>
    <row r="102" spans="1:64" x14ac:dyDescent="0.2">
      <c r="A102" s="260"/>
      <c r="B102" s="261"/>
      <c r="C102" s="50" t="s">
        <v>176</v>
      </c>
      <c r="D102" s="51" t="s">
        <v>177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2</v>
      </c>
      <c r="W102" s="61"/>
      <c r="X102" s="67"/>
    </row>
    <row r="103" spans="1:64" x14ac:dyDescent="0.2">
      <c r="A103" s="260"/>
      <c r="B103" s="261" t="s">
        <v>178</v>
      </c>
      <c r="C103" s="50" t="s">
        <v>179</v>
      </c>
      <c r="D103" s="51" t="s">
        <v>180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/>
      <c r="W103" s="61"/>
      <c r="X103" s="67"/>
    </row>
    <row r="104" spans="1:64" x14ac:dyDescent="0.2">
      <c r="A104" s="260"/>
      <c r="B104" s="261"/>
      <c r="C104" s="50" t="s">
        <v>181</v>
      </c>
      <c r="D104" s="51" t="s">
        <v>182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>
        <v>1</v>
      </c>
      <c r="W104" s="61"/>
      <c r="X104" s="67"/>
    </row>
    <row r="105" spans="1:64" x14ac:dyDescent="0.2">
      <c r="A105" s="260"/>
      <c r="B105" s="261"/>
      <c r="C105" s="50" t="s">
        <v>183</v>
      </c>
      <c r="D105" s="51" t="s">
        <v>184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>
        <v>1</v>
      </c>
      <c r="V105" s="61"/>
      <c r="W105" s="61"/>
      <c r="X105" s="67"/>
    </row>
    <row r="106" spans="1:64" x14ac:dyDescent="0.2">
      <c r="A106" s="260"/>
      <c r="B106" s="261"/>
      <c r="C106" s="50" t="s">
        <v>185</v>
      </c>
      <c r="D106" s="51" t="s">
        <v>186</v>
      </c>
      <c r="E106" s="60"/>
      <c r="F106" s="61"/>
      <c r="G106" s="62"/>
      <c r="H106" s="63"/>
      <c r="I106" s="62"/>
      <c r="J106" s="61"/>
      <c r="K106" s="64"/>
      <c r="L106" s="65"/>
      <c r="M106" s="62"/>
      <c r="N106" s="61"/>
      <c r="O106" s="64"/>
      <c r="P106" s="63"/>
      <c r="Q106" s="62"/>
      <c r="R106" s="61"/>
      <c r="S106" s="64"/>
      <c r="T106" s="65"/>
      <c r="U106" s="66"/>
      <c r="V106" s="61"/>
      <c r="W106" s="61"/>
      <c r="X106" s="67"/>
    </row>
    <row r="107" spans="1:64" x14ac:dyDescent="0.2">
      <c r="A107" s="260"/>
      <c r="B107" s="261"/>
      <c r="C107" s="261" t="s">
        <v>187</v>
      </c>
      <c r="D107" s="51" t="s">
        <v>188</v>
      </c>
      <c r="E107" s="60">
        <v>40</v>
      </c>
      <c r="F107" s="61">
        <v>21</v>
      </c>
      <c r="G107" s="62">
        <f>E107-F107</f>
        <v>19</v>
      </c>
      <c r="H107" s="63">
        <f>F107/E107</f>
        <v>0.52500000000000002</v>
      </c>
      <c r="I107" s="62">
        <v>52</v>
      </c>
      <c r="J107" s="61">
        <v>41</v>
      </c>
      <c r="K107" s="64">
        <f>I107-J107</f>
        <v>11</v>
      </c>
      <c r="L107" s="65">
        <f>J107/I107</f>
        <v>0.78846153846153844</v>
      </c>
      <c r="M107" s="62"/>
      <c r="N107" s="61"/>
      <c r="O107" s="64"/>
      <c r="P107" s="63"/>
      <c r="Q107" s="62"/>
      <c r="R107" s="61"/>
      <c r="S107" s="64"/>
      <c r="T107" s="65"/>
      <c r="U107" s="66">
        <v>10</v>
      </c>
      <c r="V107" s="61">
        <v>11</v>
      </c>
      <c r="W107" s="61"/>
      <c r="X107" s="67">
        <v>1</v>
      </c>
    </row>
    <row r="108" spans="1:64" x14ac:dyDescent="0.2">
      <c r="A108" s="260"/>
      <c r="B108" s="261"/>
      <c r="C108" s="261"/>
      <c r="D108" s="51" t="s">
        <v>189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>
        <v>6</v>
      </c>
      <c r="V108" s="61">
        <v>1</v>
      </c>
      <c r="W108" s="61"/>
      <c r="X108" s="67"/>
    </row>
    <row r="109" spans="1:64" x14ac:dyDescent="0.2">
      <c r="A109" s="260"/>
      <c r="B109" s="261" t="s">
        <v>190</v>
      </c>
      <c r="C109" s="50" t="s">
        <v>191</v>
      </c>
      <c r="D109" s="51" t="s">
        <v>192</v>
      </c>
      <c r="E109" s="60"/>
      <c r="F109" s="61"/>
      <c r="G109" s="62"/>
      <c r="H109" s="63"/>
      <c r="I109" s="62"/>
      <c r="J109" s="61"/>
      <c r="K109" s="64"/>
      <c r="L109" s="65"/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/>
    </row>
    <row r="110" spans="1:64" x14ac:dyDescent="0.2">
      <c r="A110" s="260"/>
      <c r="B110" s="261"/>
      <c r="C110" s="261" t="s">
        <v>193</v>
      </c>
      <c r="D110" s="51" t="s">
        <v>194</v>
      </c>
      <c r="E110" s="60">
        <v>30</v>
      </c>
      <c r="F110" s="61">
        <v>12</v>
      </c>
      <c r="G110" s="62">
        <f t="shared" ref="G110:G112" si="32">E110-F110</f>
        <v>18</v>
      </c>
      <c r="H110" s="63">
        <f t="shared" ref="H110:H112" si="33">F110/E110</f>
        <v>0.4</v>
      </c>
      <c r="I110" s="62">
        <v>27</v>
      </c>
      <c r="J110" s="61">
        <v>5</v>
      </c>
      <c r="K110" s="64">
        <f t="shared" ref="K110:K112" si="34">I110-J110</f>
        <v>22</v>
      </c>
      <c r="L110" s="65">
        <f t="shared" ref="L110:L112" si="35">J110/I110</f>
        <v>0.18518518518518517</v>
      </c>
      <c r="M110" s="62"/>
      <c r="N110" s="61"/>
      <c r="O110" s="64"/>
      <c r="P110" s="63"/>
      <c r="Q110" s="62"/>
      <c r="R110" s="61"/>
      <c r="S110" s="64"/>
      <c r="T110" s="65"/>
      <c r="U110" s="66">
        <v>1</v>
      </c>
      <c r="V110" s="61">
        <v>1</v>
      </c>
      <c r="W110" s="61"/>
      <c r="X110" s="67">
        <v>1</v>
      </c>
    </row>
    <row r="111" spans="1:64" x14ac:dyDescent="0.2">
      <c r="A111" s="260"/>
      <c r="B111" s="261"/>
      <c r="C111" s="261"/>
      <c r="D111" s="68" t="s">
        <v>195</v>
      </c>
      <c r="E111" s="60">
        <v>14</v>
      </c>
      <c r="F111" s="61">
        <v>8</v>
      </c>
      <c r="G111" s="62">
        <f t="shared" si="32"/>
        <v>6</v>
      </c>
      <c r="H111" s="63">
        <f t="shared" si="33"/>
        <v>0.5714285714285714</v>
      </c>
      <c r="I111" s="62">
        <v>28</v>
      </c>
      <c r="J111" s="61">
        <v>5</v>
      </c>
      <c r="K111" s="64">
        <f t="shared" si="34"/>
        <v>23</v>
      </c>
      <c r="L111" s="65">
        <f t="shared" si="35"/>
        <v>0.17857142857142858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 t="s">
        <v>193</v>
      </c>
      <c r="D112" s="51" t="s">
        <v>196</v>
      </c>
      <c r="E112" s="60">
        <v>2</v>
      </c>
      <c r="F112" s="61">
        <v>0</v>
      </c>
      <c r="G112" s="62">
        <f t="shared" si="32"/>
        <v>2</v>
      </c>
      <c r="H112" s="63">
        <f t="shared" si="33"/>
        <v>0</v>
      </c>
      <c r="I112" s="62">
        <v>4</v>
      </c>
      <c r="J112" s="61">
        <v>0</v>
      </c>
      <c r="K112" s="64">
        <f t="shared" si="34"/>
        <v>4</v>
      </c>
      <c r="L112" s="65">
        <f t="shared" si="35"/>
        <v>0</v>
      </c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197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198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261"/>
      <c r="D115" s="51" t="s">
        <v>199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200</v>
      </c>
      <c r="D116" s="51" t="s">
        <v>201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202</v>
      </c>
      <c r="D117" s="51" t="s">
        <v>49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203</v>
      </c>
      <c r="D118" s="51" t="s">
        <v>204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50" t="s">
        <v>205</v>
      </c>
      <c r="D119" s="51" t="s">
        <v>206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 t="s">
        <v>207</v>
      </c>
      <c r="D120" s="51" t="s">
        <v>186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208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261"/>
      <c r="D122" s="51" t="s">
        <v>209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/>
      <c r="W122" s="61"/>
      <c r="X122" s="67"/>
    </row>
    <row r="123" spans="1:24" x14ac:dyDescent="0.2">
      <c r="A123" s="260"/>
      <c r="B123" s="261"/>
      <c r="C123" s="50" t="s">
        <v>210</v>
      </c>
      <c r="D123" s="51" t="s">
        <v>211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2</v>
      </c>
      <c r="W123" s="61"/>
      <c r="X123" s="67"/>
    </row>
    <row r="124" spans="1:24" x14ac:dyDescent="0.2">
      <c r="A124" s="260"/>
      <c r="B124" s="261"/>
      <c r="C124" s="50" t="s">
        <v>212</v>
      </c>
      <c r="D124" s="51" t="s">
        <v>49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>
        <v>1</v>
      </c>
      <c r="W124" s="61"/>
      <c r="X124" s="67"/>
    </row>
    <row r="125" spans="1:24" x14ac:dyDescent="0.2">
      <c r="A125" s="260"/>
      <c r="B125" s="261"/>
      <c r="C125" s="50" t="s">
        <v>213</v>
      </c>
      <c r="D125" s="51" t="s">
        <v>125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214</v>
      </c>
      <c r="D126" s="51" t="s">
        <v>215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216</v>
      </c>
      <c r="D127" s="51" t="s">
        <v>217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/>
      <c r="C128" s="50" t="s">
        <v>218</v>
      </c>
      <c r="D128" s="51" t="s">
        <v>49</v>
      </c>
      <c r="E128" s="60"/>
      <c r="F128" s="61"/>
      <c r="G128" s="62"/>
      <c r="H128" s="63"/>
      <c r="I128" s="62"/>
      <c r="J128" s="61"/>
      <c r="K128" s="64"/>
      <c r="L128" s="65"/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 t="s">
        <v>219</v>
      </c>
      <c r="C129" s="50" t="s">
        <v>220</v>
      </c>
      <c r="D129" s="51" t="s">
        <v>221</v>
      </c>
      <c r="E129" s="60">
        <v>14</v>
      </c>
      <c r="F129" s="61">
        <v>5</v>
      </c>
      <c r="G129" s="62">
        <f t="shared" ref="G129:G130" si="36">E129-F129</f>
        <v>9</v>
      </c>
      <c r="H129" s="63">
        <f t="shared" ref="H129:H130" si="37">F129/E129</f>
        <v>0.35714285714285715</v>
      </c>
      <c r="I129" s="62">
        <v>14</v>
      </c>
      <c r="J129" s="61">
        <v>5</v>
      </c>
      <c r="K129" s="64">
        <f>I129-J129</f>
        <v>9</v>
      </c>
      <c r="L129" s="65">
        <f>J129/I129</f>
        <v>0.35714285714285715</v>
      </c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222</v>
      </c>
      <c r="D130" s="51" t="s">
        <v>223</v>
      </c>
      <c r="E130" s="60">
        <v>24</v>
      </c>
      <c r="F130" s="61">
        <v>13</v>
      </c>
      <c r="G130" s="62">
        <f t="shared" si="36"/>
        <v>11</v>
      </c>
      <c r="H130" s="63">
        <f t="shared" si="37"/>
        <v>0.54166666666666663</v>
      </c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>
        <v>1</v>
      </c>
    </row>
    <row r="131" spans="1:64" x14ac:dyDescent="0.2">
      <c r="A131" s="260"/>
      <c r="B131" s="261"/>
      <c r="C131" s="50" t="s">
        <v>224</v>
      </c>
      <c r="D131" s="51" t="s">
        <v>225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226</v>
      </c>
      <c r="D132" s="51" t="s">
        <v>184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227</v>
      </c>
      <c r="D133" s="51" t="s">
        <v>49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228</v>
      </c>
      <c r="D134" s="51" t="s">
        <v>184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1</v>
      </c>
      <c r="W134" s="61"/>
      <c r="X134" s="67"/>
    </row>
    <row r="135" spans="1:64" x14ac:dyDescent="0.2">
      <c r="A135" s="260"/>
      <c r="B135" s="261"/>
      <c r="C135" s="50" t="s">
        <v>229</v>
      </c>
      <c r="D135" s="51" t="s">
        <v>49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230</v>
      </c>
      <c r="D136" s="51" t="s">
        <v>231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0"/>
      <c r="B137" s="261"/>
      <c r="C137" s="50" t="s">
        <v>232</v>
      </c>
      <c r="D137" s="51" t="s">
        <v>233</v>
      </c>
      <c r="E137" s="60"/>
      <c r="F137" s="61"/>
      <c r="G137" s="62"/>
      <c r="H137" s="63"/>
      <c r="I137" s="62"/>
      <c r="J137" s="61"/>
      <c r="K137" s="64"/>
      <c r="L137" s="65"/>
      <c r="M137" s="62"/>
      <c r="N137" s="61"/>
      <c r="O137" s="64"/>
      <c r="P137" s="63"/>
      <c r="Q137" s="62"/>
      <c r="R137" s="61"/>
      <c r="S137" s="64"/>
      <c r="T137" s="65"/>
      <c r="U137" s="66"/>
      <c r="V137" s="61"/>
      <c r="W137" s="61"/>
      <c r="X137" s="67"/>
    </row>
    <row r="138" spans="1:64" x14ac:dyDescent="0.2">
      <c r="A138" s="262" t="s">
        <v>234</v>
      </c>
      <c r="B138" s="262"/>
      <c r="C138" s="262"/>
      <c r="D138" s="262"/>
      <c r="E138" s="69">
        <f>SUM(E84:E137)</f>
        <v>162</v>
      </c>
      <c r="F138" s="70">
        <f>SUM(F84:F137)</f>
        <v>67</v>
      </c>
      <c r="G138" s="70">
        <f t="shared" ref="G138:G139" si="38">E138-F138</f>
        <v>95</v>
      </c>
      <c r="H138" s="71">
        <f t="shared" ref="H138:H139" si="39">F138/E138</f>
        <v>0.41358024691358025</v>
      </c>
      <c r="I138" s="70">
        <f>SUM(I84:I137)</f>
        <v>180</v>
      </c>
      <c r="J138" s="70">
        <f>SUM(J84:J137)</f>
        <v>73</v>
      </c>
      <c r="K138" s="72">
        <f t="shared" ref="K138:K139" si="40">I138-J138</f>
        <v>107</v>
      </c>
      <c r="L138" s="73">
        <f t="shared" ref="L138:L139" si="41">J138/I138</f>
        <v>0.40555555555555556</v>
      </c>
      <c r="M138" s="70">
        <f>SUM(M84:M137)</f>
        <v>2</v>
      </c>
      <c r="N138" s="70">
        <f>SUM(N84:N137)</f>
        <v>0</v>
      </c>
      <c r="O138" s="72">
        <f>(M138-N138)</f>
        <v>2</v>
      </c>
      <c r="P138" s="71">
        <f>N138/M138</f>
        <v>0</v>
      </c>
      <c r="Q138" s="70">
        <f>SUM(Q84:Q137)</f>
        <v>2</v>
      </c>
      <c r="R138" s="70">
        <f>SUM(R84:R137)</f>
        <v>1</v>
      </c>
      <c r="S138" s="72">
        <f>Q138-R138</f>
        <v>1</v>
      </c>
      <c r="T138" s="73">
        <f>R138/Q138</f>
        <v>0.5</v>
      </c>
      <c r="U138" s="69">
        <f>SUM(U84:U137)</f>
        <v>19</v>
      </c>
      <c r="V138" s="70">
        <f>SUM(V84:V137)</f>
        <v>25</v>
      </c>
      <c r="W138" s="70">
        <f>SUM(W84:W137)</f>
        <v>0</v>
      </c>
      <c r="X138" s="74">
        <f>SUM(X84:X137)</f>
        <v>3</v>
      </c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</row>
    <row r="139" spans="1:64" x14ac:dyDescent="0.2">
      <c r="A139" s="256" t="s">
        <v>235</v>
      </c>
      <c r="B139" s="263" t="s">
        <v>236</v>
      </c>
      <c r="C139" s="263" t="s">
        <v>237</v>
      </c>
      <c r="D139" s="75" t="s">
        <v>238</v>
      </c>
      <c r="E139" s="76">
        <v>15</v>
      </c>
      <c r="F139" s="77">
        <v>4</v>
      </c>
      <c r="G139" s="78">
        <f t="shared" si="38"/>
        <v>11</v>
      </c>
      <c r="H139" s="79">
        <f t="shared" si="39"/>
        <v>0.26666666666666666</v>
      </c>
      <c r="I139" s="78">
        <v>10</v>
      </c>
      <c r="J139" s="77">
        <v>5</v>
      </c>
      <c r="K139" s="80">
        <f t="shared" si="40"/>
        <v>5</v>
      </c>
      <c r="L139" s="81">
        <f t="shared" si="41"/>
        <v>0.5</v>
      </c>
      <c r="M139" s="78"/>
      <c r="N139" s="77"/>
      <c r="O139" s="80"/>
      <c r="P139" s="79"/>
      <c r="Q139" s="78"/>
      <c r="R139" s="77"/>
      <c r="S139" s="80"/>
      <c r="T139" s="81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263"/>
      <c r="D140" s="85" t="s">
        <v>239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>
        <v>1</v>
      </c>
      <c r="V140" s="83"/>
      <c r="W140" s="83"/>
      <c r="X140" s="84"/>
    </row>
    <row r="141" spans="1:64" x14ac:dyDescent="0.2">
      <c r="A141" s="256"/>
      <c r="B141" s="263"/>
      <c r="C141" s="91" t="s">
        <v>240</v>
      </c>
      <c r="D141" s="85" t="s">
        <v>241</v>
      </c>
      <c r="E141" s="86"/>
      <c r="F141" s="83"/>
      <c r="G141" s="87"/>
      <c r="H141" s="88"/>
      <c r="I141" s="87"/>
      <c r="J141" s="83"/>
      <c r="K141" s="89"/>
      <c r="L141" s="90"/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242</v>
      </c>
      <c r="D142" s="85" t="s">
        <v>243</v>
      </c>
      <c r="E142" s="86">
        <v>10</v>
      </c>
      <c r="F142" s="83">
        <v>2</v>
      </c>
      <c r="G142" s="87">
        <f>E142-F142</f>
        <v>8</v>
      </c>
      <c r="H142" s="88">
        <f>F142/E142</f>
        <v>0.2</v>
      </c>
      <c r="I142" s="87">
        <v>5</v>
      </c>
      <c r="J142" s="83">
        <v>1</v>
      </c>
      <c r="K142" s="89">
        <f>I142-J142</f>
        <v>4</v>
      </c>
      <c r="L142" s="90">
        <f>J142/I142</f>
        <v>0.2</v>
      </c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244</v>
      </c>
      <c r="D143" s="85" t="s">
        <v>49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245</v>
      </c>
      <c r="D144" s="85" t="s">
        <v>246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247</v>
      </c>
      <c r="D145" s="85" t="s">
        <v>248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249</v>
      </c>
      <c r="D146" s="85" t="s">
        <v>58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3"/>
      <c r="C147" s="91" t="s">
        <v>250</v>
      </c>
      <c r="D147" s="85" t="s">
        <v>251</v>
      </c>
      <c r="E147" s="86"/>
      <c r="F147" s="83"/>
      <c r="G147" s="87"/>
      <c r="H147" s="88"/>
      <c r="I147" s="87"/>
      <c r="J147" s="83"/>
      <c r="K147" s="89"/>
      <c r="L147" s="90"/>
      <c r="M147" s="87"/>
      <c r="N147" s="83"/>
      <c r="O147" s="89"/>
      <c r="P147" s="88"/>
      <c r="Q147" s="87"/>
      <c r="R147" s="83"/>
      <c r="S147" s="89"/>
      <c r="T147" s="90"/>
      <c r="U147" s="82"/>
      <c r="V147" s="83"/>
      <c r="W147" s="83"/>
      <c r="X147" s="84"/>
    </row>
    <row r="148" spans="1:24" x14ac:dyDescent="0.2">
      <c r="A148" s="256"/>
      <c r="B148" s="264" t="s">
        <v>252</v>
      </c>
      <c r="C148" s="264" t="s">
        <v>253</v>
      </c>
      <c r="D148" s="85" t="s">
        <v>254</v>
      </c>
      <c r="E148" s="86">
        <v>10</v>
      </c>
      <c r="F148" s="83">
        <v>4</v>
      </c>
      <c r="G148" s="87">
        <f t="shared" ref="G148:G149" si="42">E148-F148</f>
        <v>6</v>
      </c>
      <c r="H148" s="88">
        <f t="shared" ref="H148:H149" si="43">F148/E148</f>
        <v>0.4</v>
      </c>
      <c r="I148" s="87">
        <v>10</v>
      </c>
      <c r="J148" s="83">
        <v>5</v>
      </c>
      <c r="K148" s="89">
        <f t="shared" ref="K148:K149" si="44">I148-J148</f>
        <v>5</v>
      </c>
      <c r="L148" s="90">
        <f t="shared" ref="L148:L149" si="45">J148/I148</f>
        <v>0.5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/>
      <c r="W148" s="83"/>
      <c r="X148" s="84"/>
    </row>
    <row r="149" spans="1:24" x14ac:dyDescent="0.2">
      <c r="A149" s="256"/>
      <c r="B149" s="264"/>
      <c r="C149" s="264"/>
      <c r="D149" s="85" t="s">
        <v>255</v>
      </c>
      <c r="E149" s="86">
        <v>10</v>
      </c>
      <c r="F149" s="83">
        <v>2</v>
      </c>
      <c r="G149" s="87">
        <f t="shared" si="42"/>
        <v>8</v>
      </c>
      <c r="H149" s="88">
        <f t="shared" si="43"/>
        <v>0.2</v>
      </c>
      <c r="I149" s="87">
        <v>5</v>
      </c>
      <c r="J149" s="83">
        <v>0</v>
      </c>
      <c r="K149" s="89">
        <f t="shared" si="44"/>
        <v>5</v>
      </c>
      <c r="L149" s="90">
        <f t="shared" si="45"/>
        <v>0</v>
      </c>
      <c r="M149" s="87"/>
      <c r="N149" s="83"/>
      <c r="O149" s="89"/>
      <c r="P149" s="88"/>
      <c r="Q149" s="87"/>
      <c r="R149" s="83"/>
      <c r="S149" s="89"/>
      <c r="T149" s="90"/>
      <c r="U149" s="82">
        <v>2</v>
      </c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256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/>
      <c r="V150" s="83"/>
      <c r="W150" s="83"/>
      <c r="X150" s="84"/>
    </row>
    <row r="151" spans="1:24" x14ac:dyDescent="0.2">
      <c r="A151" s="256"/>
      <c r="B151" s="264"/>
      <c r="C151" s="264"/>
      <c r="D151" s="85" t="s">
        <v>257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 t="s">
        <v>258</v>
      </c>
      <c r="C152" s="91" t="s">
        <v>259</v>
      </c>
      <c r="D152" s="85" t="s">
        <v>260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261</v>
      </c>
      <c r="D153" s="85" t="s">
        <v>49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262</v>
      </c>
      <c r="D154" s="85" t="s">
        <v>263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264</v>
      </c>
      <c r="D155" s="85" t="s">
        <v>184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91" t="s">
        <v>265</v>
      </c>
      <c r="D156" s="85" t="s">
        <v>266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 t="s">
        <v>267</v>
      </c>
      <c r="D157" s="85" t="s">
        <v>268</v>
      </c>
      <c r="E157" s="86"/>
      <c r="F157" s="83"/>
      <c r="G157" s="87"/>
      <c r="H157" s="88"/>
      <c r="I157" s="87"/>
      <c r="J157" s="83"/>
      <c r="K157" s="89"/>
      <c r="L157" s="90"/>
      <c r="M157" s="87"/>
      <c r="N157" s="83"/>
      <c r="O157" s="89"/>
      <c r="P157" s="88"/>
      <c r="Q157" s="87"/>
      <c r="R157" s="83"/>
      <c r="S157" s="89"/>
      <c r="T157" s="90"/>
      <c r="U157" s="82"/>
      <c r="V157" s="83"/>
      <c r="W157" s="83"/>
      <c r="X157" s="84"/>
    </row>
    <row r="158" spans="1:24" x14ac:dyDescent="0.2">
      <c r="A158" s="256"/>
      <c r="B158" s="264"/>
      <c r="C158" s="264"/>
      <c r="D158" s="85" t="s">
        <v>269</v>
      </c>
      <c r="E158" s="86">
        <v>6</v>
      </c>
      <c r="F158" s="83">
        <v>2</v>
      </c>
      <c r="G158" s="87">
        <f t="shared" ref="G158:G159" si="46">E158-F158</f>
        <v>4</v>
      </c>
      <c r="H158" s="88">
        <f t="shared" ref="H158:H159" si="47">F158/E158</f>
        <v>0.33333333333333331</v>
      </c>
      <c r="I158" s="87">
        <v>6</v>
      </c>
      <c r="J158" s="83">
        <v>0</v>
      </c>
      <c r="K158" s="89">
        <f t="shared" ref="K158:K159" si="48">I158-J158</f>
        <v>6</v>
      </c>
      <c r="L158" s="90">
        <f t="shared" ref="L158:L159" si="49">J158/I158</f>
        <v>0</v>
      </c>
      <c r="M158" s="87"/>
      <c r="N158" s="83"/>
      <c r="O158" s="89"/>
      <c r="P158" s="88"/>
      <c r="Q158" s="87"/>
      <c r="R158" s="83"/>
      <c r="S158" s="89"/>
      <c r="T158" s="90"/>
      <c r="U158" s="82">
        <v>1</v>
      </c>
      <c r="V158" s="83">
        <v>1</v>
      </c>
      <c r="W158" s="83"/>
      <c r="X158" s="84"/>
    </row>
    <row r="159" spans="1:24" x14ac:dyDescent="0.2">
      <c r="A159" s="256"/>
      <c r="B159" s="264" t="s">
        <v>270</v>
      </c>
      <c r="C159" s="91" t="s">
        <v>271</v>
      </c>
      <c r="D159" s="85" t="s">
        <v>272</v>
      </c>
      <c r="E159" s="86">
        <v>10</v>
      </c>
      <c r="F159" s="83">
        <v>4</v>
      </c>
      <c r="G159" s="87">
        <f t="shared" si="46"/>
        <v>6</v>
      </c>
      <c r="H159" s="88">
        <f t="shared" si="47"/>
        <v>0.4</v>
      </c>
      <c r="I159" s="87">
        <v>10</v>
      </c>
      <c r="J159" s="83">
        <v>0</v>
      </c>
      <c r="K159" s="89">
        <f t="shared" si="48"/>
        <v>10</v>
      </c>
      <c r="L159" s="90">
        <f t="shared" si="49"/>
        <v>0</v>
      </c>
      <c r="M159" s="87"/>
      <c r="N159" s="83"/>
      <c r="O159" s="89"/>
      <c r="P159" s="88"/>
      <c r="Q159" s="87"/>
      <c r="R159" s="83"/>
      <c r="S159" s="89"/>
      <c r="T159" s="90"/>
      <c r="U159" s="82">
        <v>1</v>
      </c>
      <c r="V159" s="83"/>
      <c r="W159" s="83"/>
      <c r="X159" s="84"/>
    </row>
    <row r="160" spans="1:24" x14ac:dyDescent="0.2">
      <c r="A160" s="256"/>
      <c r="B160" s="264"/>
      <c r="C160" s="91" t="s">
        <v>273</v>
      </c>
      <c r="D160" s="85" t="s">
        <v>274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275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276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91" t="s">
        <v>277</v>
      </c>
      <c r="D163" s="85" t="s">
        <v>49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 t="s">
        <v>278</v>
      </c>
      <c r="D164" s="85" t="s">
        <v>279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264"/>
      <c r="D165" s="85" t="s">
        <v>280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281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282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283</v>
      </c>
      <c r="D168" s="85" t="s">
        <v>49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284</v>
      </c>
      <c r="D169" s="85" t="s">
        <v>285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/>
      <c r="C170" s="91" t="s">
        <v>286</v>
      </c>
      <c r="D170" s="85" t="s">
        <v>287</v>
      </c>
      <c r="E170" s="86"/>
      <c r="F170" s="83"/>
      <c r="G170" s="87"/>
      <c r="H170" s="88"/>
      <c r="I170" s="87"/>
      <c r="J170" s="83"/>
      <c r="K170" s="89"/>
      <c r="L170" s="90"/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</row>
    <row r="171" spans="1:29" x14ac:dyDescent="0.2">
      <c r="A171" s="256"/>
      <c r="B171" s="264" t="s">
        <v>288</v>
      </c>
      <c r="C171" s="91" t="s">
        <v>289</v>
      </c>
      <c r="D171" s="85" t="s">
        <v>290</v>
      </c>
      <c r="E171" s="86">
        <v>10</v>
      </c>
      <c r="F171" s="83">
        <v>2</v>
      </c>
      <c r="G171" s="87">
        <f t="shared" ref="G171:G174" si="50">E171-F171</f>
        <v>8</v>
      </c>
      <c r="H171" s="88">
        <f t="shared" ref="H171:H174" si="51">F171/E171</f>
        <v>0.2</v>
      </c>
      <c r="I171" s="87">
        <v>5</v>
      </c>
      <c r="J171" s="83">
        <v>1</v>
      </c>
      <c r="K171" s="89">
        <f t="shared" ref="K171:K173" si="52">I171-J171</f>
        <v>4</v>
      </c>
      <c r="L171" s="90">
        <f t="shared" ref="L171:L173" si="53">J171/I171</f>
        <v>0.2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/>
      <c r="W171" s="83"/>
      <c r="X171" s="84"/>
      <c r="AC171"/>
    </row>
    <row r="172" spans="1:29" x14ac:dyDescent="0.2">
      <c r="A172" s="256"/>
      <c r="B172" s="264"/>
      <c r="C172" s="264" t="s">
        <v>291</v>
      </c>
      <c r="D172" s="85" t="s">
        <v>292</v>
      </c>
      <c r="E172" s="86">
        <v>25</v>
      </c>
      <c r="F172" s="83">
        <v>10</v>
      </c>
      <c r="G172" s="87">
        <f t="shared" si="50"/>
        <v>15</v>
      </c>
      <c r="H172" s="88">
        <f t="shared" si="51"/>
        <v>0.4</v>
      </c>
      <c r="I172" s="87">
        <v>20</v>
      </c>
      <c r="J172" s="83">
        <v>10</v>
      </c>
      <c r="K172" s="89">
        <f t="shared" si="52"/>
        <v>10</v>
      </c>
      <c r="L172" s="90">
        <f t="shared" si="53"/>
        <v>0.5</v>
      </c>
      <c r="M172" s="87"/>
      <c r="N172" s="83"/>
      <c r="O172" s="89"/>
      <c r="P172" s="88"/>
      <c r="Q172" s="87"/>
      <c r="R172" s="83"/>
      <c r="S172" s="89"/>
      <c r="T172" s="90"/>
      <c r="U172" s="82"/>
      <c r="V172" s="83">
        <v>13</v>
      </c>
      <c r="W172" s="83"/>
      <c r="X172" s="84"/>
      <c r="AC172"/>
    </row>
    <row r="173" spans="1:29" x14ac:dyDescent="0.2">
      <c r="A173" s="256"/>
      <c r="B173" s="264"/>
      <c r="C173" s="264"/>
      <c r="D173" s="85" t="s">
        <v>293</v>
      </c>
      <c r="E173" s="86">
        <v>10</v>
      </c>
      <c r="F173" s="83">
        <v>7</v>
      </c>
      <c r="G173" s="87">
        <f t="shared" si="50"/>
        <v>3</v>
      </c>
      <c r="H173" s="88">
        <f t="shared" si="51"/>
        <v>0.7</v>
      </c>
      <c r="I173" s="87">
        <v>10</v>
      </c>
      <c r="J173" s="83">
        <v>6</v>
      </c>
      <c r="K173" s="89">
        <f t="shared" si="52"/>
        <v>4</v>
      </c>
      <c r="L173" s="90">
        <f t="shared" si="53"/>
        <v>0.6</v>
      </c>
      <c r="M173" s="87">
        <v>9</v>
      </c>
      <c r="N173" s="83">
        <v>0</v>
      </c>
      <c r="O173" s="89">
        <f>M173-N173</f>
        <v>9</v>
      </c>
      <c r="P173" s="88">
        <f>N173/M173</f>
        <v>0</v>
      </c>
      <c r="Q173" s="87">
        <v>18</v>
      </c>
      <c r="R173" s="83">
        <v>1</v>
      </c>
      <c r="S173" s="89">
        <f>Q173-R173</f>
        <v>17</v>
      </c>
      <c r="T173" s="90">
        <f>R173/Q173</f>
        <v>5.5555555555555552E-2</v>
      </c>
      <c r="U173" s="82">
        <v>3</v>
      </c>
      <c r="V173" s="83">
        <v>1</v>
      </c>
      <c r="W173" s="83"/>
      <c r="X173" s="84">
        <v>3</v>
      </c>
      <c r="AC173"/>
    </row>
    <row r="174" spans="1:29" x14ac:dyDescent="0.2">
      <c r="A174" s="256"/>
      <c r="B174" s="264"/>
      <c r="C174" s="264"/>
      <c r="D174" s="85" t="s">
        <v>294</v>
      </c>
      <c r="E174" s="86">
        <v>10</v>
      </c>
      <c r="F174" s="83">
        <v>3</v>
      </c>
      <c r="G174" s="87">
        <f t="shared" si="50"/>
        <v>7</v>
      </c>
      <c r="H174" s="88">
        <f t="shared" si="51"/>
        <v>0.3</v>
      </c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  <c r="AC174"/>
    </row>
    <row r="175" spans="1:29" x14ac:dyDescent="0.2">
      <c r="A175" s="256"/>
      <c r="B175" s="264"/>
      <c r="C175" s="264"/>
      <c r="D175" s="85" t="s">
        <v>295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296</v>
      </c>
      <c r="E176" s="86"/>
      <c r="F176" s="83"/>
      <c r="G176" s="87"/>
      <c r="H176" s="88"/>
      <c r="I176" s="87"/>
      <c r="J176" s="83"/>
      <c r="K176" s="89"/>
      <c r="L176" s="90"/>
      <c r="M176" s="87"/>
      <c r="N176" s="83"/>
      <c r="O176" s="89"/>
      <c r="P176" s="88"/>
      <c r="Q176" s="87"/>
      <c r="R176" s="83"/>
      <c r="S176" s="89"/>
      <c r="T176" s="90"/>
      <c r="U176" s="82"/>
      <c r="V176" s="83"/>
      <c r="W176" s="83"/>
      <c r="X176" s="84"/>
    </row>
    <row r="177" spans="1:64" x14ac:dyDescent="0.2">
      <c r="A177" s="256"/>
      <c r="B177" s="264"/>
      <c r="C177" s="264"/>
      <c r="D177" s="85" t="s">
        <v>297</v>
      </c>
      <c r="E177" s="86">
        <v>20</v>
      </c>
      <c r="F177" s="83">
        <v>8</v>
      </c>
      <c r="G177" s="87">
        <f>E177-F177</f>
        <v>12</v>
      </c>
      <c r="H177" s="88">
        <f>F177/E177</f>
        <v>0.4</v>
      </c>
      <c r="I177" s="87">
        <v>20</v>
      </c>
      <c r="J177" s="83">
        <v>9</v>
      </c>
      <c r="K177" s="89">
        <f>I177-J177</f>
        <v>11</v>
      </c>
      <c r="L177" s="90">
        <f>J177/I177</f>
        <v>0.45</v>
      </c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298</v>
      </c>
      <c r="D178" s="85" t="s">
        <v>299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300</v>
      </c>
      <c r="D179" s="85" t="s">
        <v>49</v>
      </c>
      <c r="E179" s="86"/>
      <c r="F179" s="83"/>
      <c r="G179" s="87"/>
      <c r="H179" s="88"/>
      <c r="I179" s="87"/>
      <c r="J179" s="83"/>
      <c r="K179" s="89"/>
      <c r="L179" s="90"/>
      <c r="M179" s="87"/>
      <c r="N179" s="83"/>
      <c r="O179" s="89"/>
      <c r="P179" s="88"/>
      <c r="Q179" s="87"/>
      <c r="R179" s="83"/>
      <c r="S179" s="89"/>
      <c r="T179" s="90"/>
      <c r="U179" s="82"/>
      <c r="V179" s="83"/>
      <c r="W179" s="83"/>
      <c r="X179" s="84"/>
    </row>
    <row r="180" spans="1:64" x14ac:dyDescent="0.2">
      <c r="A180" s="256"/>
      <c r="B180" s="264"/>
      <c r="C180" s="91" t="s">
        <v>301</v>
      </c>
      <c r="D180" s="85" t="s">
        <v>302</v>
      </c>
      <c r="E180" s="86">
        <v>12</v>
      </c>
      <c r="F180" s="83">
        <v>4</v>
      </c>
      <c r="G180" s="87">
        <f>E180-F180</f>
        <v>8</v>
      </c>
      <c r="H180" s="88">
        <f>F180/E180</f>
        <v>0.33333333333333331</v>
      </c>
      <c r="I180" s="87">
        <v>12</v>
      </c>
      <c r="J180" s="83">
        <v>7</v>
      </c>
      <c r="K180" s="89">
        <f>I180-J180</f>
        <v>5</v>
      </c>
      <c r="L180" s="90">
        <f>J180/I180</f>
        <v>0.58333333333333337</v>
      </c>
      <c r="M180" s="87">
        <v>2</v>
      </c>
      <c r="N180" s="83">
        <v>0</v>
      </c>
      <c r="O180" s="89">
        <f>M180-N180</f>
        <v>2</v>
      </c>
      <c r="P180" s="88">
        <f>N180/M180</f>
        <v>0</v>
      </c>
      <c r="Q180" s="87">
        <v>2</v>
      </c>
      <c r="R180" s="83">
        <v>1</v>
      </c>
      <c r="S180" s="89">
        <f>Q180-R180</f>
        <v>1</v>
      </c>
      <c r="T180" s="88">
        <f>R180/Q180</f>
        <v>0.5</v>
      </c>
      <c r="U180" s="82">
        <v>3</v>
      </c>
      <c r="V180" s="83">
        <v>2</v>
      </c>
      <c r="W180" s="83">
        <v>1</v>
      </c>
      <c r="X180" s="84"/>
    </row>
    <row r="181" spans="1:64" x14ac:dyDescent="0.2">
      <c r="A181" s="256"/>
      <c r="B181" s="264"/>
      <c r="C181" s="91" t="s">
        <v>303</v>
      </c>
      <c r="D181" s="85" t="s">
        <v>304</v>
      </c>
      <c r="E181" s="86"/>
      <c r="F181" s="83"/>
      <c r="G181" s="87"/>
      <c r="H181" s="88"/>
      <c r="I181" s="87"/>
      <c r="J181" s="83"/>
      <c r="K181" s="89"/>
      <c r="L181" s="90"/>
      <c r="M181" s="87"/>
      <c r="N181" s="83"/>
      <c r="O181" s="89"/>
      <c r="P181" s="88"/>
      <c r="Q181" s="87"/>
      <c r="R181" s="83"/>
      <c r="S181" s="89"/>
      <c r="T181" s="90"/>
      <c r="U181" s="82"/>
      <c r="V181" s="83"/>
      <c r="W181" s="83"/>
      <c r="X181" s="84"/>
    </row>
    <row r="182" spans="1:64" x14ac:dyDescent="0.2">
      <c r="A182" s="265" t="s">
        <v>305</v>
      </c>
      <c r="B182" s="265"/>
      <c r="C182" s="265"/>
      <c r="D182" s="265"/>
      <c r="E182" s="44">
        <f>SUM(E139:E181)</f>
        <v>148</v>
      </c>
      <c r="F182" s="45">
        <f>SUM(F139:F181)</f>
        <v>52</v>
      </c>
      <c r="G182" s="45">
        <f t="shared" ref="G182:G183" si="54">E182-F182</f>
        <v>96</v>
      </c>
      <c r="H182" s="10">
        <f t="shared" ref="H182:H183" si="55">F182/E182</f>
        <v>0.35135135135135137</v>
      </c>
      <c r="I182" s="45">
        <f>SUM(I139:I181)</f>
        <v>113</v>
      </c>
      <c r="J182" s="45">
        <f>SUM(J139:J181)</f>
        <v>44</v>
      </c>
      <c r="K182" s="9">
        <f t="shared" ref="K182:K183" si="56">I182-J182</f>
        <v>69</v>
      </c>
      <c r="L182" s="46">
        <f t="shared" ref="L182:L183" si="57">J182/I182</f>
        <v>0.38938053097345132</v>
      </c>
      <c r="M182" s="45">
        <f>SUM(M139:M181)</f>
        <v>11</v>
      </c>
      <c r="N182" s="45">
        <f>SUM(N139:N181)</f>
        <v>0</v>
      </c>
      <c r="O182" s="9">
        <f>M182-N182</f>
        <v>11</v>
      </c>
      <c r="P182" s="10">
        <f>N182/M182</f>
        <v>0</v>
      </c>
      <c r="Q182" s="45">
        <f>SUM(Q139:Q181)</f>
        <v>20</v>
      </c>
      <c r="R182" s="45">
        <f>SUM(R139:R181)</f>
        <v>2</v>
      </c>
      <c r="S182" s="9">
        <f>Q182-R182</f>
        <v>18</v>
      </c>
      <c r="T182" s="46">
        <f>R182/Q182</f>
        <v>0.1</v>
      </c>
      <c r="U182" s="44">
        <f>SUM(U139:U181)</f>
        <v>12</v>
      </c>
      <c r="V182" s="45">
        <f>SUM(V139:V181)</f>
        <v>19</v>
      </c>
      <c r="W182" s="45">
        <f>SUM(W139:W181)</f>
        <v>1</v>
      </c>
      <c r="X182" s="48">
        <f>SUM(X139:X181)</f>
        <v>3</v>
      </c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</row>
    <row r="183" spans="1:64" x14ac:dyDescent="0.2">
      <c r="A183" s="260" t="s">
        <v>306</v>
      </c>
      <c r="B183" s="266" t="s">
        <v>307</v>
      </c>
      <c r="C183" s="92" t="s">
        <v>308</v>
      </c>
      <c r="D183" s="93" t="s">
        <v>309</v>
      </c>
      <c r="E183" s="94">
        <v>30</v>
      </c>
      <c r="F183" s="95">
        <v>5</v>
      </c>
      <c r="G183" s="96">
        <f t="shared" si="54"/>
        <v>25</v>
      </c>
      <c r="H183" s="97">
        <f t="shared" si="55"/>
        <v>0.16666666666666666</v>
      </c>
      <c r="I183" s="96">
        <v>40</v>
      </c>
      <c r="J183" s="95">
        <v>5</v>
      </c>
      <c r="K183" s="98">
        <f t="shared" si="56"/>
        <v>35</v>
      </c>
      <c r="L183" s="99">
        <f t="shared" si="57"/>
        <v>0.125</v>
      </c>
      <c r="M183" s="100"/>
      <c r="N183" s="101"/>
      <c r="O183" s="102"/>
      <c r="P183" s="103"/>
      <c r="Q183" s="100"/>
      <c r="R183" s="101"/>
      <c r="S183" s="102"/>
      <c r="T183" s="104"/>
      <c r="U183" s="101"/>
      <c r="V183" s="101">
        <v>2</v>
      </c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310</v>
      </c>
      <c r="D184" s="93" t="s">
        <v>311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312</v>
      </c>
      <c r="D185" s="93" t="s">
        <v>49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/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92" t="s">
        <v>313</v>
      </c>
      <c r="D186" s="93" t="s">
        <v>314</v>
      </c>
      <c r="E186" s="106"/>
      <c r="F186" s="101"/>
      <c r="G186" s="100"/>
      <c r="H186" s="103"/>
      <c r="I186" s="100"/>
      <c r="J186" s="101"/>
      <c r="K186" s="102"/>
      <c r="L186" s="104"/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40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 t="s">
        <v>315</v>
      </c>
      <c r="D187" s="93" t="s">
        <v>316</v>
      </c>
      <c r="E187" s="106">
        <v>13</v>
      </c>
      <c r="F187" s="101">
        <v>6</v>
      </c>
      <c r="G187" s="100">
        <f>E187-F187</f>
        <v>7</v>
      </c>
      <c r="H187" s="103">
        <f>F187/E187</f>
        <v>0.46153846153846156</v>
      </c>
      <c r="I187" s="100">
        <v>20</v>
      </c>
      <c r="J187" s="101">
        <v>16</v>
      </c>
      <c r="K187" s="102">
        <f>I187-J187</f>
        <v>4</v>
      </c>
      <c r="L187" s="104">
        <f>J187/I187</f>
        <v>0.8</v>
      </c>
      <c r="M187" s="100"/>
      <c r="N187" s="101"/>
      <c r="O187" s="102"/>
      <c r="P187" s="103"/>
      <c r="Q187" s="100"/>
      <c r="R187" s="101"/>
      <c r="S187" s="102"/>
      <c r="T187" s="104"/>
      <c r="U187" s="101"/>
      <c r="V187" s="101">
        <v>6</v>
      </c>
      <c r="W187" s="101"/>
      <c r="X187" s="105"/>
      <c r="Y187"/>
      <c r="Z187"/>
      <c r="AA187"/>
      <c r="AB187"/>
    </row>
    <row r="188" spans="1:64" x14ac:dyDescent="0.2">
      <c r="A188" s="260"/>
      <c r="B188" s="266"/>
      <c r="C188" s="266"/>
      <c r="D188" s="93" t="s">
        <v>317</v>
      </c>
      <c r="E188" s="106"/>
      <c r="F188" s="101"/>
      <c r="G188" s="100"/>
      <c r="H188" s="103"/>
      <c r="I188" s="100"/>
      <c r="J188" s="101"/>
      <c r="K188" s="102"/>
      <c r="L188" s="104"/>
      <c r="M188" s="100">
        <v>1</v>
      </c>
      <c r="N188" s="101">
        <v>0</v>
      </c>
      <c r="O188" s="102">
        <f>M188-N188</f>
        <v>1</v>
      </c>
      <c r="P188" s="103">
        <f>N188/M188</f>
        <v>0</v>
      </c>
      <c r="Q188" s="100">
        <v>14</v>
      </c>
      <c r="R188" s="101">
        <v>1</v>
      </c>
      <c r="S188" s="102">
        <f>Q188-R188</f>
        <v>13</v>
      </c>
      <c r="T188" s="104">
        <f>R188/Q188</f>
        <v>7.1428571428571425E-2</v>
      </c>
      <c r="U188" s="101"/>
      <c r="V188" s="101"/>
      <c r="W188" s="101"/>
      <c r="X188" s="105"/>
      <c r="Y188"/>
      <c r="Z188"/>
      <c r="AA188"/>
      <c r="AB188"/>
    </row>
    <row r="189" spans="1:64" x14ac:dyDescent="0.2">
      <c r="A189" s="260"/>
      <c r="B189" s="266" t="s">
        <v>318</v>
      </c>
      <c r="C189" s="266" t="s">
        <v>319</v>
      </c>
      <c r="D189" s="93" t="s">
        <v>320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>
        <v>1</v>
      </c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42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>
        <v>1</v>
      </c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321</v>
      </c>
      <c r="E191" s="106"/>
      <c r="F191" s="101"/>
      <c r="G191" s="100"/>
      <c r="H191" s="103"/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197</v>
      </c>
      <c r="E192" s="106">
        <v>50</v>
      </c>
      <c r="F192" s="101">
        <v>3</v>
      </c>
      <c r="G192" s="100">
        <f t="shared" ref="G192:G193" si="58">E192-F192</f>
        <v>47</v>
      </c>
      <c r="H192" s="103">
        <f t="shared" ref="H192:H193" si="59">F192/E192</f>
        <v>0.06</v>
      </c>
      <c r="I192" s="100"/>
      <c r="J192" s="101"/>
      <c r="K192" s="102"/>
      <c r="L192" s="104"/>
      <c r="M192" s="100"/>
      <c r="N192" s="101"/>
      <c r="O192" s="102"/>
      <c r="P192" s="103"/>
      <c r="Q192" s="100"/>
      <c r="R192" s="101"/>
      <c r="S192" s="102"/>
      <c r="T192" s="104"/>
      <c r="U192" s="101"/>
      <c r="V192" s="101"/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322</v>
      </c>
      <c r="E193" s="106">
        <v>66</v>
      </c>
      <c r="F193" s="101">
        <v>31</v>
      </c>
      <c r="G193" s="100">
        <f t="shared" si="58"/>
        <v>35</v>
      </c>
      <c r="H193" s="103">
        <f t="shared" si="59"/>
        <v>0.46969696969696972</v>
      </c>
      <c r="I193" s="100">
        <v>96</v>
      </c>
      <c r="J193" s="101">
        <v>43</v>
      </c>
      <c r="K193" s="102">
        <f>I193-J193</f>
        <v>53</v>
      </c>
      <c r="L193" s="104">
        <f>J193/I193</f>
        <v>0.44791666666666669</v>
      </c>
      <c r="M193" s="100">
        <v>14</v>
      </c>
      <c r="N193" s="101">
        <v>0</v>
      </c>
      <c r="O193" s="102">
        <f>M193-N193</f>
        <v>14</v>
      </c>
      <c r="P193" s="103">
        <f>N193/M193</f>
        <v>0</v>
      </c>
      <c r="Q193" s="100"/>
      <c r="R193" s="101"/>
      <c r="S193" s="102"/>
      <c r="T193" s="104"/>
      <c r="U193" s="101">
        <v>8</v>
      </c>
      <c r="V193" s="101">
        <v>17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323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324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325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/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266"/>
      <c r="D197" s="93" t="s">
        <v>326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>
        <v>2</v>
      </c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327</v>
      </c>
      <c r="D198" s="93" t="s">
        <v>328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329</v>
      </c>
      <c r="D199" s="93" t="s">
        <v>63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330</v>
      </c>
      <c r="D200" s="93" t="s">
        <v>49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331</v>
      </c>
      <c r="D201" s="93" t="s">
        <v>88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92" t="s">
        <v>332</v>
      </c>
      <c r="D202" s="93" t="s">
        <v>49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/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 t="s">
        <v>333</v>
      </c>
      <c r="D203" s="93" t="s">
        <v>334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>
        <v>1</v>
      </c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266"/>
      <c r="D204" s="93" t="s">
        <v>335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>
        <v>1</v>
      </c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336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337</v>
      </c>
      <c r="D206" s="93" t="s">
        <v>49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338</v>
      </c>
      <c r="D207" s="93" t="s">
        <v>339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>
        <v>1</v>
      </c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340</v>
      </c>
      <c r="D208" s="93" t="s">
        <v>341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342</v>
      </c>
      <c r="D209" s="93" t="s">
        <v>173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/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/>
      <c r="C210" s="92" t="s">
        <v>343</v>
      </c>
      <c r="D210" s="93" t="s">
        <v>344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 t="s">
        <v>345</v>
      </c>
      <c r="C211" s="92" t="s">
        <v>346</v>
      </c>
      <c r="D211" s="93" t="s">
        <v>347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/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348</v>
      </c>
      <c r="D212" s="93" t="s">
        <v>349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350</v>
      </c>
      <c r="D213" s="93" t="s">
        <v>184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351</v>
      </c>
      <c r="D214" s="93" t="s">
        <v>352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353</v>
      </c>
      <c r="D215" s="93" t="s">
        <v>354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92" t="s">
        <v>355</v>
      </c>
      <c r="D216" s="93" t="s">
        <v>356</v>
      </c>
      <c r="E216" s="106"/>
      <c r="F216" s="101"/>
      <c r="G216" s="100"/>
      <c r="H216" s="103"/>
      <c r="I216" s="100"/>
      <c r="J216" s="101"/>
      <c r="K216" s="102"/>
      <c r="L216" s="104"/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 t="s">
        <v>357</v>
      </c>
      <c r="D217" s="93" t="s">
        <v>358</v>
      </c>
      <c r="E217" s="106">
        <v>10</v>
      </c>
      <c r="F217" s="101">
        <v>6</v>
      </c>
      <c r="G217" s="100">
        <f>E217-F217</f>
        <v>4</v>
      </c>
      <c r="H217" s="103">
        <f>F217/E217</f>
        <v>0.6</v>
      </c>
      <c r="I217" s="100">
        <v>10</v>
      </c>
      <c r="J217" s="101">
        <v>10</v>
      </c>
      <c r="K217" s="102">
        <f>I217-J217</f>
        <v>0</v>
      </c>
      <c r="L217" s="104">
        <f>J217/I217</f>
        <v>1</v>
      </c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/>
      <c r="C218" s="266"/>
      <c r="D218" s="93" t="s">
        <v>359</v>
      </c>
      <c r="E218" s="106"/>
      <c r="F218" s="101"/>
      <c r="G218" s="100"/>
      <c r="H218" s="103"/>
      <c r="I218" s="100"/>
      <c r="J218" s="101"/>
      <c r="K218" s="102"/>
      <c r="L218" s="104"/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 t="s">
        <v>360</v>
      </c>
      <c r="C219" s="92" t="s">
        <v>361</v>
      </c>
      <c r="D219" s="93" t="s">
        <v>362</v>
      </c>
      <c r="E219" s="106">
        <v>1</v>
      </c>
      <c r="F219" s="101">
        <v>1</v>
      </c>
      <c r="G219" s="100">
        <f>E219-F219</f>
        <v>0</v>
      </c>
      <c r="H219" s="103">
        <f>F219/E219</f>
        <v>1</v>
      </c>
      <c r="I219" s="100">
        <v>10</v>
      </c>
      <c r="J219" s="101">
        <v>0</v>
      </c>
      <c r="K219" s="102">
        <f>I219-J219</f>
        <v>10</v>
      </c>
      <c r="L219" s="104">
        <f>J219/I219</f>
        <v>0</v>
      </c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363</v>
      </c>
      <c r="D220" s="93" t="s">
        <v>364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>
        <v>1</v>
      </c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365</v>
      </c>
      <c r="D221" s="93" t="s">
        <v>366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367</v>
      </c>
      <c r="D222" s="93" t="s">
        <v>294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368</v>
      </c>
      <c r="D223" s="93" t="s">
        <v>49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369</v>
      </c>
      <c r="D224" s="93" t="s">
        <v>91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370</v>
      </c>
      <c r="D225" s="93" t="s">
        <v>49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/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92" t="s">
        <v>371</v>
      </c>
      <c r="D226" s="93" t="s">
        <v>372</v>
      </c>
      <c r="E226" s="106"/>
      <c r="F226" s="101"/>
      <c r="G226" s="100"/>
      <c r="H226" s="103"/>
      <c r="I226" s="100"/>
      <c r="J226" s="101"/>
      <c r="K226" s="102"/>
      <c r="L226" s="104"/>
      <c r="M226" s="100"/>
      <c r="N226" s="101"/>
      <c r="O226" s="102"/>
      <c r="P226" s="103"/>
      <c r="Q226" s="100"/>
      <c r="R226" s="101"/>
      <c r="S226" s="102"/>
      <c r="T226" s="104"/>
      <c r="U226" s="101"/>
      <c r="V226" s="101">
        <v>1</v>
      </c>
      <c r="W226" s="101"/>
      <c r="X226" s="105"/>
      <c r="Y226"/>
      <c r="Z226"/>
      <c r="AA226"/>
      <c r="AB226"/>
    </row>
    <row r="227" spans="1:38" x14ac:dyDescent="0.2">
      <c r="A227" s="260"/>
      <c r="B227" s="266"/>
      <c r="C227" s="266" t="s">
        <v>373</v>
      </c>
      <c r="D227" s="93" t="s">
        <v>374</v>
      </c>
      <c r="E227" s="106">
        <v>10</v>
      </c>
      <c r="F227" s="101">
        <v>9</v>
      </c>
      <c r="G227" s="100">
        <f>E227-F227</f>
        <v>1</v>
      </c>
      <c r="H227" s="103">
        <f>F227/E227</f>
        <v>0.9</v>
      </c>
      <c r="I227" s="100">
        <v>9</v>
      </c>
      <c r="J227" s="101">
        <v>2</v>
      </c>
      <c r="K227" s="102">
        <f>I227-J227</f>
        <v>7</v>
      </c>
      <c r="L227" s="104">
        <f>J227/I227</f>
        <v>0.22222222222222221</v>
      </c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266"/>
      <c r="D228" s="93" t="s">
        <v>375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376</v>
      </c>
      <c r="D229" s="93" t="s">
        <v>163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  <c r="AG229"/>
      <c r="AH229"/>
      <c r="AI229"/>
      <c r="AJ229"/>
      <c r="AK229"/>
      <c r="AL229"/>
    </row>
    <row r="230" spans="1:38" x14ac:dyDescent="0.2">
      <c r="A230" s="260"/>
      <c r="B230" s="266"/>
      <c r="C230" s="92" t="s">
        <v>377</v>
      </c>
      <c r="D230" s="93" t="s">
        <v>49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/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378</v>
      </c>
      <c r="D231" s="93" t="s">
        <v>379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380</v>
      </c>
      <c r="D232" s="93" t="s">
        <v>381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382</v>
      </c>
      <c r="D233" s="93" t="s">
        <v>383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/>
      <c r="C234" s="92" t="s">
        <v>384</v>
      </c>
      <c r="D234" s="93" t="s">
        <v>260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 t="s">
        <v>385</v>
      </c>
      <c r="C235" s="266" t="s">
        <v>386</v>
      </c>
      <c r="D235" s="93" t="s">
        <v>387</v>
      </c>
      <c r="E235" s="106"/>
      <c r="F235" s="101"/>
      <c r="G235" s="100"/>
      <c r="H235" s="103"/>
      <c r="I235" s="100"/>
      <c r="J235" s="101"/>
      <c r="K235" s="102"/>
      <c r="L235" s="104"/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138</v>
      </c>
      <c r="E236" s="106">
        <v>20</v>
      </c>
      <c r="F236" s="101">
        <v>5</v>
      </c>
      <c r="G236" s="100">
        <f t="shared" ref="G236:G238" si="60">E236-F236</f>
        <v>15</v>
      </c>
      <c r="H236" s="103">
        <f t="shared" ref="H236:H238" si="61">F236/E236</f>
        <v>0.25</v>
      </c>
      <c r="I236" s="100">
        <v>60</v>
      </c>
      <c r="J236" s="101">
        <v>2</v>
      </c>
      <c r="K236" s="102">
        <f t="shared" ref="K236:K238" si="62">I236-J236</f>
        <v>58</v>
      </c>
      <c r="L236" s="104">
        <f t="shared" ref="L236:L238" si="63">J236/I236</f>
        <v>3.3333333333333333E-2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73</v>
      </c>
      <c r="E237" s="106">
        <v>4</v>
      </c>
      <c r="F237" s="101">
        <v>0</v>
      </c>
      <c r="G237" s="100">
        <f t="shared" si="60"/>
        <v>4</v>
      </c>
      <c r="H237" s="103">
        <f t="shared" si="61"/>
        <v>0</v>
      </c>
      <c r="I237" s="100">
        <v>14</v>
      </c>
      <c r="J237" s="101">
        <v>0</v>
      </c>
      <c r="K237" s="102">
        <f t="shared" si="62"/>
        <v>14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266"/>
      <c r="D238" s="93" t="s">
        <v>388</v>
      </c>
      <c r="E238" s="106">
        <v>2</v>
      </c>
      <c r="F238" s="101">
        <v>0</v>
      </c>
      <c r="G238" s="100">
        <f t="shared" si="60"/>
        <v>2</v>
      </c>
      <c r="H238" s="103">
        <f t="shared" si="61"/>
        <v>0</v>
      </c>
      <c r="I238" s="100">
        <v>4</v>
      </c>
      <c r="J238" s="101">
        <v>0</v>
      </c>
      <c r="K238" s="102">
        <f t="shared" si="62"/>
        <v>4</v>
      </c>
      <c r="L238" s="104">
        <f t="shared" si="63"/>
        <v>0</v>
      </c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389</v>
      </c>
      <c r="D239" s="93" t="s">
        <v>390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391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392</v>
      </c>
      <c r="D241" s="93" t="s">
        <v>49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393</v>
      </c>
      <c r="D242" s="93" t="s">
        <v>260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x14ac:dyDescent="0.2">
      <c r="A243" s="260"/>
      <c r="B243" s="266"/>
      <c r="C243" s="92" t="s">
        <v>394</v>
      </c>
      <c r="D243" s="93" t="s">
        <v>49</v>
      </c>
      <c r="E243" s="106"/>
      <c r="F243" s="101"/>
      <c r="G243" s="100"/>
      <c r="H243" s="103"/>
      <c r="I243" s="100"/>
      <c r="J243" s="101"/>
      <c r="K243" s="102"/>
      <c r="L243" s="104"/>
      <c r="M243" s="100"/>
      <c r="N243" s="101"/>
      <c r="O243" s="102"/>
      <c r="P243" s="103"/>
      <c r="Q243" s="100"/>
      <c r="R243" s="101"/>
      <c r="S243" s="102"/>
      <c r="T243" s="104"/>
      <c r="U243" s="101"/>
      <c r="V243" s="101"/>
      <c r="W243" s="101"/>
      <c r="X243" s="105"/>
      <c r="Y243"/>
      <c r="Z243"/>
      <c r="AA243"/>
      <c r="AB243"/>
    </row>
    <row r="244" spans="1:64" ht="14.65" customHeight="1" x14ac:dyDescent="0.2">
      <c r="A244" s="259" t="s">
        <v>395</v>
      </c>
      <c r="B244" s="259"/>
      <c r="C244" s="259"/>
      <c r="D244" s="259"/>
      <c r="E244" s="44">
        <f>SUM(E183:E243)</f>
        <v>206</v>
      </c>
      <c r="F244" s="45">
        <f>SUM(F183:F243)</f>
        <v>66</v>
      </c>
      <c r="G244" s="45">
        <f>E244-F244</f>
        <v>140</v>
      </c>
      <c r="H244" s="10">
        <f t="shared" ref="H244:H245" si="64">F244/E244</f>
        <v>0.32038834951456313</v>
      </c>
      <c r="I244" s="45">
        <f>SUM(I183:I243)</f>
        <v>263</v>
      </c>
      <c r="J244" s="45">
        <f>SUM(J183:J243)</f>
        <v>78</v>
      </c>
      <c r="K244" s="45">
        <f>I244-J244</f>
        <v>185</v>
      </c>
      <c r="L244" s="46">
        <f t="shared" ref="L244:L245" si="65">J244/I244</f>
        <v>0.29657794676806082</v>
      </c>
      <c r="M244" s="45">
        <f>SUM(M183:M243)</f>
        <v>15</v>
      </c>
      <c r="N244" s="45">
        <f>SUM(N183:N243)</f>
        <v>0</v>
      </c>
      <c r="O244" s="45">
        <f>M244-N244</f>
        <v>15</v>
      </c>
      <c r="P244" s="10">
        <f t="shared" ref="P244:P245" si="66">N244/M244</f>
        <v>0</v>
      </c>
      <c r="Q244" s="45">
        <f>SUM(Q183:Q243)</f>
        <v>14</v>
      </c>
      <c r="R244" s="45">
        <f>SUM(R183:R243)</f>
        <v>1</v>
      </c>
      <c r="S244" s="45">
        <f>Q244-R244</f>
        <v>13</v>
      </c>
      <c r="T244" s="46">
        <f t="shared" ref="T244:T245" si="67">R244/Q244</f>
        <v>7.1428571428571425E-2</v>
      </c>
      <c r="U244" s="45">
        <f>SUM(U183:U243)</f>
        <v>8</v>
      </c>
      <c r="V244" s="45">
        <f>SUM(V183:V243)</f>
        <v>75</v>
      </c>
      <c r="W244" s="45">
        <f>SUM(W183:W243)</f>
        <v>0</v>
      </c>
      <c r="X244" s="48">
        <f>SUM(X183:X243)</f>
        <v>0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59" t="s">
        <v>396</v>
      </c>
      <c r="B245" s="259">
        <f>B83+B138+B182+B244</f>
        <v>0</v>
      </c>
      <c r="C245" s="259" t="e">
        <f>C74+C129+C174+C244</f>
        <v>#VALUE!</v>
      </c>
      <c r="D245" s="259" t="e">
        <f>D74+D129+D174+D244</f>
        <v>#VALUE!</v>
      </c>
      <c r="E245" s="107">
        <f>E83+E138+E182+E244</f>
        <v>1042</v>
      </c>
      <c r="F245" s="108">
        <f>F83+F138+F182+F244</f>
        <v>597</v>
      </c>
      <c r="G245" s="108">
        <f>G83+G138+G182+G244</f>
        <v>445</v>
      </c>
      <c r="H245" s="109">
        <f t="shared" si="64"/>
        <v>0.57293666026871404</v>
      </c>
      <c r="I245" s="108">
        <f>I83+I138+I182+I244</f>
        <v>1271</v>
      </c>
      <c r="J245" s="108">
        <f>J83+J138+J182+J244</f>
        <v>509</v>
      </c>
      <c r="K245" s="108">
        <f>K83+K138+K182+K244</f>
        <v>762</v>
      </c>
      <c r="L245" s="110">
        <f t="shared" si="65"/>
        <v>0.40047206923682138</v>
      </c>
      <c r="M245" s="108">
        <f>M83+M138+M182+M244</f>
        <v>44</v>
      </c>
      <c r="N245" s="108">
        <f>N83+N138+N182+N244</f>
        <v>8</v>
      </c>
      <c r="O245" s="108">
        <f>O83+O138+O182+O244</f>
        <v>36</v>
      </c>
      <c r="P245" s="109">
        <f t="shared" si="66"/>
        <v>0.18181818181818182</v>
      </c>
      <c r="Q245" s="108">
        <f>Q83+Q138+Q182+Q244</f>
        <v>58</v>
      </c>
      <c r="R245" s="108">
        <f>R83+R138+R182+R244</f>
        <v>8</v>
      </c>
      <c r="S245" s="108">
        <f>S83+S138+S182+S244</f>
        <v>50</v>
      </c>
      <c r="T245" s="110">
        <f t="shared" si="67"/>
        <v>0.13793103448275862</v>
      </c>
      <c r="U245" s="107">
        <f>U83+U138+U182+U244</f>
        <v>51</v>
      </c>
      <c r="V245" s="108">
        <f>V83+V138+V182+V244</f>
        <v>149</v>
      </c>
      <c r="W245" s="108">
        <f>W83+W138+W182+W244</f>
        <v>2</v>
      </c>
      <c r="X245" s="111">
        <f>X83+X138+X182+X244</f>
        <v>12</v>
      </c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</row>
    <row r="246" spans="1:64" ht="14.65" customHeight="1" x14ac:dyDescent="0.2">
      <c r="A246" s="267"/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1"/>
      <c r="P246" s="112"/>
      <c r="Q246" s="1"/>
      <c r="R246" s="1"/>
      <c r="S246" s="1"/>
      <c r="T246" s="113"/>
    </row>
    <row r="247" spans="1:64" x14ac:dyDescent="0.2">
      <c r="A247" s="2"/>
      <c r="C247" s="2"/>
      <c r="E247" s="1"/>
      <c r="F247" s="1"/>
      <c r="G247" s="1"/>
      <c r="H247" s="112"/>
      <c r="I247" s="1"/>
      <c r="J247" s="1"/>
      <c r="K247" s="1"/>
      <c r="L247" s="1"/>
      <c r="M247" s="1"/>
      <c r="N247" s="1"/>
      <c r="O247" s="1"/>
      <c r="P247" s="112"/>
      <c r="Q247" s="1"/>
      <c r="R247" s="1"/>
      <c r="S247" s="1"/>
      <c r="T247" s="113"/>
    </row>
    <row r="248" spans="1:64" ht="18.2" customHeight="1" x14ac:dyDescent="0.2">
      <c r="A248" s="271" t="s">
        <v>399</v>
      </c>
      <c r="B248" s="271"/>
      <c r="C248" s="271"/>
      <c r="D248" s="271"/>
      <c r="E248" s="271"/>
      <c r="F248" s="271"/>
      <c r="G248" s="271"/>
      <c r="H248" s="271"/>
      <c r="I248" s="271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</row>
    <row r="249" spans="1:64" ht="30" customHeight="1" x14ac:dyDescent="0.2">
      <c r="A249" s="272" t="s">
        <v>400</v>
      </c>
      <c r="B249" s="272" t="s">
        <v>5</v>
      </c>
      <c r="C249" s="272" t="s">
        <v>6</v>
      </c>
      <c r="D249" s="272" t="s">
        <v>7</v>
      </c>
      <c r="E249" s="273" t="s">
        <v>8</v>
      </c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55" t="s">
        <v>401</v>
      </c>
      <c r="V249" s="255"/>
      <c r="W249" s="255"/>
      <c r="X249" s="255"/>
    </row>
    <row r="250" spans="1:64" ht="14.65" customHeight="1" x14ac:dyDescent="0.2">
      <c r="A250" s="272"/>
      <c r="B250" s="272"/>
      <c r="C250" s="272"/>
      <c r="D250" s="272"/>
      <c r="E250" s="273" t="s">
        <v>10</v>
      </c>
      <c r="F250" s="273"/>
      <c r="G250" s="273"/>
      <c r="H250" s="273"/>
      <c r="I250" s="273"/>
      <c r="J250" s="273"/>
      <c r="K250" s="273"/>
      <c r="L250" s="273"/>
      <c r="M250" s="273" t="s">
        <v>11</v>
      </c>
      <c r="N250" s="273"/>
      <c r="O250" s="273"/>
      <c r="P250" s="273"/>
      <c r="Q250" s="273"/>
      <c r="R250" s="273"/>
      <c r="S250" s="273"/>
      <c r="T250" s="273"/>
      <c r="U250" s="274" t="s">
        <v>10</v>
      </c>
      <c r="V250" s="274"/>
      <c r="W250" s="255" t="s">
        <v>12</v>
      </c>
      <c r="X250" s="255"/>
    </row>
    <row r="251" spans="1:64" ht="14.65" customHeight="1" x14ac:dyDescent="0.2">
      <c r="A251" s="272"/>
      <c r="B251" s="272"/>
      <c r="C251" s="272"/>
      <c r="D251" s="272"/>
      <c r="E251" s="273" t="s">
        <v>13</v>
      </c>
      <c r="F251" s="273"/>
      <c r="G251" s="273"/>
      <c r="H251" s="273"/>
      <c r="I251" s="273" t="s">
        <v>14</v>
      </c>
      <c r="J251" s="273"/>
      <c r="K251" s="273"/>
      <c r="L251" s="273"/>
      <c r="M251" s="273" t="s">
        <v>13</v>
      </c>
      <c r="N251" s="273"/>
      <c r="O251" s="273"/>
      <c r="P251" s="273"/>
      <c r="Q251" s="273" t="s">
        <v>14</v>
      </c>
      <c r="R251" s="273"/>
      <c r="S251" s="273"/>
      <c r="T251" s="273"/>
      <c r="U251" s="274"/>
      <c r="V251" s="274"/>
      <c r="W251" s="255"/>
      <c r="X251" s="255"/>
    </row>
    <row r="252" spans="1:64" ht="22.5" x14ac:dyDescent="0.2">
      <c r="A252" s="272"/>
      <c r="B252" s="272"/>
      <c r="C252" s="272"/>
      <c r="D252" s="272"/>
      <c r="E252" s="114" t="s">
        <v>15</v>
      </c>
      <c r="F252" s="114" t="s">
        <v>16</v>
      </c>
      <c r="G252" s="114" t="s">
        <v>17</v>
      </c>
      <c r="H252" s="115" t="s">
        <v>18</v>
      </c>
      <c r="I252" s="114" t="s">
        <v>15</v>
      </c>
      <c r="J252" s="114" t="s">
        <v>16</v>
      </c>
      <c r="K252" s="114" t="s">
        <v>17</v>
      </c>
      <c r="L252" s="114" t="s">
        <v>18</v>
      </c>
      <c r="M252" s="114" t="s">
        <v>15</v>
      </c>
      <c r="N252" s="114" t="s">
        <v>16</v>
      </c>
      <c r="O252" s="114" t="s">
        <v>17</v>
      </c>
      <c r="P252" s="115" t="s">
        <v>18</v>
      </c>
      <c r="Q252" s="114" t="s">
        <v>15</v>
      </c>
      <c r="R252" s="114" t="s">
        <v>16</v>
      </c>
      <c r="S252" s="114" t="s">
        <v>17</v>
      </c>
      <c r="T252" s="114" t="s">
        <v>18</v>
      </c>
      <c r="U252" s="114" t="s">
        <v>13</v>
      </c>
      <c r="V252" s="114" t="s">
        <v>19</v>
      </c>
      <c r="W252" s="114" t="s">
        <v>13</v>
      </c>
      <c r="X252" s="7" t="s">
        <v>19</v>
      </c>
    </row>
    <row r="253" spans="1:64" ht="15.75" x14ac:dyDescent="0.2">
      <c r="A253" s="275" t="s">
        <v>402</v>
      </c>
      <c r="B253" s="275"/>
      <c r="C253" s="275"/>
      <c r="D253" s="275"/>
      <c r="E253" s="116">
        <f>E83</f>
        <v>526</v>
      </c>
      <c r="F253" s="117">
        <f>F83</f>
        <v>412</v>
      </c>
      <c r="G253" s="116">
        <f>G83</f>
        <v>114</v>
      </c>
      <c r="H253" s="118">
        <f t="shared" ref="H253:H254" si="68">F253/E253</f>
        <v>0.78326996197718635</v>
      </c>
      <c r="I253" s="116">
        <f t="shared" ref="I253:O253" si="69">(I83)</f>
        <v>715</v>
      </c>
      <c r="J253" s="117">
        <f t="shared" si="69"/>
        <v>314</v>
      </c>
      <c r="K253" s="116">
        <f t="shared" si="69"/>
        <v>401</v>
      </c>
      <c r="L253" s="118">
        <f t="shared" si="69"/>
        <v>0.43916083916083914</v>
      </c>
      <c r="M253" s="116">
        <f t="shared" si="69"/>
        <v>16</v>
      </c>
      <c r="N253" s="117">
        <f t="shared" si="69"/>
        <v>8</v>
      </c>
      <c r="O253" s="116">
        <f t="shared" si="69"/>
        <v>8</v>
      </c>
      <c r="P253" s="118">
        <f t="shared" ref="P253:X253" si="70">P83</f>
        <v>0.5</v>
      </c>
      <c r="Q253" s="116">
        <f t="shared" si="70"/>
        <v>22</v>
      </c>
      <c r="R253" s="117">
        <f t="shared" si="70"/>
        <v>4</v>
      </c>
      <c r="S253" s="116">
        <f t="shared" si="70"/>
        <v>18</v>
      </c>
      <c r="T253" s="118">
        <f t="shared" si="70"/>
        <v>0.18181818181818182</v>
      </c>
      <c r="U253" s="119">
        <f t="shared" si="70"/>
        <v>12</v>
      </c>
      <c r="V253" s="119">
        <f t="shared" si="70"/>
        <v>30</v>
      </c>
      <c r="W253" s="119">
        <f t="shared" si="70"/>
        <v>1</v>
      </c>
      <c r="X253" s="120">
        <f t="shared" si="70"/>
        <v>6</v>
      </c>
    </row>
    <row r="254" spans="1:64" ht="15.75" x14ac:dyDescent="0.2">
      <c r="A254" s="276" t="s">
        <v>403</v>
      </c>
      <c r="B254" s="276"/>
      <c r="C254" s="276"/>
      <c r="D254" s="276"/>
      <c r="E254" s="121">
        <f>E138</f>
        <v>162</v>
      </c>
      <c r="F254" s="122">
        <f>F138</f>
        <v>67</v>
      </c>
      <c r="G254" s="121">
        <f>G138</f>
        <v>95</v>
      </c>
      <c r="H254" s="123">
        <f t="shared" si="68"/>
        <v>0.41358024691358025</v>
      </c>
      <c r="I254" s="121">
        <f>I138</f>
        <v>180</v>
      </c>
      <c r="J254" s="122">
        <f>J138</f>
        <v>73</v>
      </c>
      <c r="K254" s="121">
        <f>K138</f>
        <v>107</v>
      </c>
      <c r="L254" s="123">
        <f>L138</f>
        <v>0.40555555555555556</v>
      </c>
      <c r="M254" s="121">
        <f>(M138)</f>
        <v>2</v>
      </c>
      <c r="N254" s="122">
        <f>(N138)</f>
        <v>0</v>
      </c>
      <c r="O254" s="121">
        <f>(O138)</f>
        <v>2</v>
      </c>
      <c r="P254" s="123">
        <f>(P138)</f>
        <v>0</v>
      </c>
      <c r="Q254" s="121">
        <f t="shared" ref="Q254:X254" si="71">Q138</f>
        <v>2</v>
      </c>
      <c r="R254" s="122">
        <f t="shared" si="71"/>
        <v>1</v>
      </c>
      <c r="S254" s="121">
        <f t="shared" si="71"/>
        <v>1</v>
      </c>
      <c r="T254" s="123">
        <f t="shared" si="71"/>
        <v>0.5</v>
      </c>
      <c r="U254" s="122">
        <f t="shared" si="71"/>
        <v>19</v>
      </c>
      <c r="V254" s="122">
        <f t="shared" si="71"/>
        <v>25</v>
      </c>
      <c r="W254" s="122">
        <f t="shared" si="71"/>
        <v>0</v>
      </c>
      <c r="X254" s="124">
        <f t="shared" si="71"/>
        <v>3</v>
      </c>
    </row>
    <row r="255" spans="1:64" ht="15.75" x14ac:dyDescent="0.2">
      <c r="A255" s="277" t="s">
        <v>404</v>
      </c>
      <c r="B255" s="277"/>
      <c r="C255" s="277"/>
      <c r="D255" s="277"/>
      <c r="E255" s="125">
        <f t="shared" ref="E255:X255" si="72">E182</f>
        <v>148</v>
      </c>
      <c r="F255" s="126">
        <f t="shared" si="72"/>
        <v>52</v>
      </c>
      <c r="G255" s="125">
        <f t="shared" si="72"/>
        <v>96</v>
      </c>
      <c r="H255" s="127">
        <f t="shared" si="72"/>
        <v>0.35135135135135137</v>
      </c>
      <c r="I255" s="125">
        <f t="shared" si="72"/>
        <v>113</v>
      </c>
      <c r="J255" s="126">
        <f t="shared" si="72"/>
        <v>44</v>
      </c>
      <c r="K255" s="125">
        <f t="shared" si="72"/>
        <v>69</v>
      </c>
      <c r="L255" s="127">
        <f t="shared" si="72"/>
        <v>0.38938053097345132</v>
      </c>
      <c r="M255" s="125">
        <f t="shared" si="72"/>
        <v>11</v>
      </c>
      <c r="N255" s="126">
        <f t="shared" si="72"/>
        <v>0</v>
      </c>
      <c r="O255" s="125">
        <f t="shared" si="72"/>
        <v>11</v>
      </c>
      <c r="P255" s="127">
        <f t="shared" si="72"/>
        <v>0</v>
      </c>
      <c r="Q255" s="125">
        <f t="shared" si="72"/>
        <v>20</v>
      </c>
      <c r="R255" s="126">
        <f t="shared" si="72"/>
        <v>2</v>
      </c>
      <c r="S255" s="125">
        <f t="shared" si="72"/>
        <v>18</v>
      </c>
      <c r="T255" s="127">
        <f t="shared" si="72"/>
        <v>0.1</v>
      </c>
      <c r="U255" s="128">
        <f t="shared" si="72"/>
        <v>12</v>
      </c>
      <c r="V255" s="128">
        <f t="shared" si="72"/>
        <v>19</v>
      </c>
      <c r="W255" s="128">
        <f t="shared" si="72"/>
        <v>1</v>
      </c>
      <c r="X255" s="129">
        <f t="shared" si="72"/>
        <v>3</v>
      </c>
    </row>
    <row r="256" spans="1:64" ht="15.75" x14ac:dyDescent="0.2">
      <c r="A256" s="278" t="s">
        <v>405</v>
      </c>
      <c r="B256" s="278"/>
      <c r="C256" s="278"/>
      <c r="D256" s="278"/>
      <c r="E256" s="130">
        <f t="shared" ref="E256:E257" si="73">E244</f>
        <v>206</v>
      </c>
      <c r="F256" s="131">
        <f t="shared" ref="F256:F257" si="74">F244</f>
        <v>66</v>
      </c>
      <c r="G256" s="130">
        <f t="shared" ref="G256:G257" si="75">G244</f>
        <v>140</v>
      </c>
      <c r="H256" s="132">
        <f t="shared" ref="H256:H257" si="76">H244</f>
        <v>0.32038834951456313</v>
      </c>
      <c r="I256" s="130">
        <f t="shared" ref="I256:I257" si="77">I244</f>
        <v>263</v>
      </c>
      <c r="J256" s="131">
        <f t="shared" ref="J256:J257" si="78">J244</f>
        <v>78</v>
      </c>
      <c r="K256" s="130">
        <f t="shared" ref="K256:K257" si="79">K244</f>
        <v>185</v>
      </c>
      <c r="L256" s="132">
        <f t="shared" ref="L256:L257" si="80">L244</f>
        <v>0.29657794676806082</v>
      </c>
      <c r="M256" s="130">
        <f t="shared" ref="M256:M257" si="81">M244</f>
        <v>15</v>
      </c>
      <c r="N256" s="131">
        <f t="shared" ref="N256:N257" si="82">N244</f>
        <v>0</v>
      </c>
      <c r="O256" s="130">
        <f t="shared" ref="O256:O257" si="83">O244</f>
        <v>15</v>
      </c>
      <c r="P256" s="132">
        <f t="shared" ref="P256:P257" si="84">P244</f>
        <v>0</v>
      </c>
      <c r="Q256" s="130">
        <f t="shared" ref="Q256:Q257" si="85">Q244</f>
        <v>14</v>
      </c>
      <c r="R256" s="131">
        <f t="shared" ref="R256:R257" si="86">R244</f>
        <v>1</v>
      </c>
      <c r="S256" s="130">
        <f t="shared" ref="S256:S257" si="87">S244</f>
        <v>13</v>
      </c>
      <c r="T256" s="132">
        <f t="shared" ref="T256:T257" si="88">T244</f>
        <v>7.1428571428571425E-2</v>
      </c>
      <c r="U256" s="131">
        <f t="shared" ref="U256:U257" si="89">U244</f>
        <v>8</v>
      </c>
      <c r="V256" s="131">
        <f t="shared" ref="V256:V257" si="90">V244</f>
        <v>75</v>
      </c>
      <c r="W256" s="131">
        <f t="shared" ref="W256:W257" si="91">W244</f>
        <v>0</v>
      </c>
      <c r="X256" s="133">
        <f t="shared" ref="X256:X257" si="92">X244</f>
        <v>0</v>
      </c>
    </row>
    <row r="257" spans="1:41" ht="15.75" x14ac:dyDescent="0.2">
      <c r="A257" s="279" t="s">
        <v>406</v>
      </c>
      <c r="B257" s="279"/>
      <c r="C257" s="279"/>
      <c r="D257" s="279"/>
      <c r="E257" s="134">
        <f t="shared" si="73"/>
        <v>1042</v>
      </c>
      <c r="F257" s="134">
        <f t="shared" si="74"/>
        <v>597</v>
      </c>
      <c r="G257" s="134">
        <f t="shared" si="75"/>
        <v>445</v>
      </c>
      <c r="H257" s="135">
        <f t="shared" si="76"/>
        <v>0.57293666026871404</v>
      </c>
      <c r="I257" s="134">
        <f t="shared" si="77"/>
        <v>1271</v>
      </c>
      <c r="J257" s="134">
        <f t="shared" si="78"/>
        <v>509</v>
      </c>
      <c r="K257" s="134">
        <f t="shared" si="79"/>
        <v>762</v>
      </c>
      <c r="L257" s="135">
        <f t="shared" si="80"/>
        <v>0.40047206923682138</v>
      </c>
      <c r="M257" s="134">
        <f t="shared" si="81"/>
        <v>44</v>
      </c>
      <c r="N257" s="134">
        <f t="shared" si="82"/>
        <v>8</v>
      </c>
      <c r="O257" s="134">
        <f t="shared" si="83"/>
        <v>36</v>
      </c>
      <c r="P257" s="135">
        <f t="shared" si="84"/>
        <v>0.18181818181818182</v>
      </c>
      <c r="Q257" s="134">
        <f t="shared" si="85"/>
        <v>58</v>
      </c>
      <c r="R257" s="134">
        <f t="shared" si="86"/>
        <v>8</v>
      </c>
      <c r="S257" s="134">
        <f t="shared" si="87"/>
        <v>50</v>
      </c>
      <c r="T257" s="135">
        <f t="shared" si="88"/>
        <v>0.13793103448275862</v>
      </c>
      <c r="U257" s="134">
        <f t="shared" si="89"/>
        <v>51</v>
      </c>
      <c r="V257" s="134">
        <f t="shared" si="90"/>
        <v>149</v>
      </c>
      <c r="W257" s="134">
        <f t="shared" si="91"/>
        <v>2</v>
      </c>
      <c r="X257" s="136">
        <f t="shared" si="92"/>
        <v>12</v>
      </c>
    </row>
    <row r="258" spans="1:41" x14ac:dyDescent="0.2">
      <c r="A258" s="267"/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1"/>
      <c r="P258" s="112"/>
      <c r="Q258" s="1"/>
      <c r="R258" s="1"/>
      <c r="S258" s="1"/>
      <c r="T258" s="113"/>
    </row>
    <row r="259" spans="1:41" x14ac:dyDescent="0.2">
      <c r="A259" s="2"/>
      <c r="B259" s="2"/>
      <c r="C259" s="2"/>
      <c r="D259" s="2"/>
      <c r="H259" s="2"/>
      <c r="O259" s="1"/>
      <c r="P259" s="112"/>
      <c r="Q259" s="1"/>
      <c r="R259" s="1"/>
      <c r="S259" s="1"/>
      <c r="T259" s="113"/>
    </row>
    <row r="260" spans="1:41" ht="18.2" customHeight="1" x14ac:dyDescent="0.2">
      <c r="A260" s="271" t="s">
        <v>399</v>
      </c>
      <c r="B260" s="271"/>
      <c r="C260" s="271"/>
      <c r="D260" s="271"/>
      <c r="E260" s="271"/>
      <c r="F260" s="271"/>
      <c r="G260" s="271"/>
      <c r="H260" s="271"/>
      <c r="I260" s="271"/>
      <c r="J260" s="271"/>
      <c r="K260" s="271"/>
      <c r="L260" s="271"/>
      <c r="O260" s="1"/>
      <c r="P260" s="112"/>
      <c r="Q260" s="1"/>
      <c r="R260" s="1"/>
      <c r="S260" s="1"/>
      <c r="T260" s="113"/>
    </row>
    <row r="261" spans="1:41" ht="14.65" customHeight="1" x14ac:dyDescent="0.2">
      <c r="A261" s="272" t="s">
        <v>400</v>
      </c>
      <c r="B261" s="272" t="s">
        <v>5</v>
      </c>
      <c r="C261" s="272" t="s">
        <v>6</v>
      </c>
      <c r="D261" s="272" t="s">
        <v>7</v>
      </c>
      <c r="E261" s="280" t="s">
        <v>8</v>
      </c>
      <c r="F261" s="280"/>
      <c r="G261" s="280"/>
      <c r="H261" s="280"/>
      <c r="I261" s="280"/>
      <c r="J261" s="280"/>
      <c r="K261" s="280"/>
      <c r="L261" s="280"/>
      <c r="O261" s="1"/>
      <c r="P261" s="112"/>
      <c r="Q261" s="1"/>
      <c r="R261" s="1"/>
      <c r="S261" s="1"/>
      <c r="T261" s="113"/>
    </row>
    <row r="262" spans="1:41" x14ac:dyDescent="0.2">
      <c r="A262" s="272"/>
      <c r="B262" s="272"/>
      <c r="C262" s="272"/>
      <c r="D262" s="272"/>
      <c r="E262" s="280"/>
      <c r="F262" s="280"/>
      <c r="G262" s="280"/>
      <c r="H262" s="280"/>
      <c r="I262" s="280"/>
      <c r="J262" s="280"/>
      <c r="K262" s="280"/>
      <c r="L262" s="280"/>
      <c r="O262" s="1"/>
      <c r="P262" s="112"/>
      <c r="Q262" s="1"/>
      <c r="R262" s="1"/>
      <c r="S262" s="1"/>
      <c r="T262" s="113"/>
    </row>
    <row r="263" spans="1:41" ht="14.65" customHeight="1" x14ac:dyDescent="0.2">
      <c r="A263" s="272"/>
      <c r="B263" s="272"/>
      <c r="C263" s="272"/>
      <c r="D263" s="272"/>
      <c r="E263" s="273" t="s">
        <v>13</v>
      </c>
      <c r="F263" s="273"/>
      <c r="G263" s="273"/>
      <c r="H263" s="273"/>
      <c r="I263" s="280" t="s">
        <v>14</v>
      </c>
      <c r="J263" s="280"/>
      <c r="K263" s="280"/>
      <c r="L263" s="280"/>
      <c r="O263" s="1"/>
      <c r="P263" s="112"/>
      <c r="Q263" s="1"/>
      <c r="R263" s="1"/>
      <c r="S263" s="1"/>
      <c r="T263" s="113"/>
    </row>
    <row r="264" spans="1:41" ht="22.5" x14ac:dyDescent="0.2">
      <c r="A264" s="272"/>
      <c r="B264" s="272"/>
      <c r="C264" s="272"/>
      <c r="D264" s="272"/>
      <c r="E264" s="114" t="s">
        <v>15</v>
      </c>
      <c r="F264" s="114" t="s">
        <v>16</v>
      </c>
      <c r="G264" s="114" t="s">
        <v>17</v>
      </c>
      <c r="H264" s="115" t="s">
        <v>18</v>
      </c>
      <c r="I264" s="114" t="s">
        <v>15</v>
      </c>
      <c r="J264" s="114" t="s">
        <v>16</v>
      </c>
      <c r="K264" s="114" t="s">
        <v>17</v>
      </c>
      <c r="L264" s="7" t="s">
        <v>18</v>
      </c>
      <c r="O264" s="1"/>
      <c r="P264" s="112"/>
      <c r="Q264" s="1"/>
      <c r="R264" s="1"/>
      <c r="S264" s="1"/>
      <c r="T264" s="113"/>
    </row>
    <row r="265" spans="1:41" ht="15.75" x14ac:dyDescent="0.2">
      <c r="A265" s="275" t="s">
        <v>402</v>
      </c>
      <c r="B265" s="275"/>
      <c r="C265" s="275"/>
      <c r="D265" s="275"/>
      <c r="E265" s="116">
        <f t="shared" ref="E265:E269" si="93">E253+M253</f>
        <v>542</v>
      </c>
      <c r="F265" s="117">
        <f t="shared" ref="F265:F269" si="94">F253+N253</f>
        <v>420</v>
      </c>
      <c r="G265" s="116">
        <f t="shared" ref="G265:G269" si="95">G253+O253</f>
        <v>122</v>
      </c>
      <c r="H265" s="118">
        <f t="shared" ref="H265:H269" si="96">F265/E265</f>
        <v>0.77490774907749083</v>
      </c>
      <c r="I265" s="116">
        <f t="shared" ref="I265:I269" si="97">I253+Q253</f>
        <v>737</v>
      </c>
      <c r="J265" s="117">
        <f t="shared" ref="J265:J269" si="98">J253+R253</f>
        <v>318</v>
      </c>
      <c r="K265" s="116">
        <f t="shared" ref="K265:K269" si="99">K253+S253</f>
        <v>419</v>
      </c>
      <c r="L265" s="137">
        <f t="shared" ref="L265:L269" si="100">J265/I265</f>
        <v>0.43147896879240161</v>
      </c>
      <c r="O265" s="1"/>
      <c r="P265" s="112"/>
      <c r="Q265" s="1"/>
      <c r="R265" s="1"/>
      <c r="S265" s="1"/>
      <c r="T265" s="113"/>
    </row>
    <row r="266" spans="1:41" ht="15.75" x14ac:dyDescent="0.2">
      <c r="A266" s="281" t="s">
        <v>403</v>
      </c>
      <c r="B266" s="281"/>
      <c r="C266" s="281"/>
      <c r="D266" s="281"/>
      <c r="E266" s="138">
        <f t="shared" si="93"/>
        <v>164</v>
      </c>
      <c r="F266" s="139">
        <f t="shared" si="94"/>
        <v>67</v>
      </c>
      <c r="G266" s="138">
        <f t="shared" si="95"/>
        <v>97</v>
      </c>
      <c r="H266" s="140">
        <f t="shared" si="96"/>
        <v>0.40853658536585363</v>
      </c>
      <c r="I266" s="138">
        <f t="shared" si="97"/>
        <v>182</v>
      </c>
      <c r="J266" s="139">
        <f t="shared" si="98"/>
        <v>74</v>
      </c>
      <c r="K266" s="138">
        <f t="shared" si="99"/>
        <v>108</v>
      </c>
      <c r="L266" s="141">
        <f t="shared" si="100"/>
        <v>0.40659340659340659</v>
      </c>
      <c r="O266" s="1"/>
      <c r="P266" s="112"/>
      <c r="Q266" s="1"/>
      <c r="R266" s="1"/>
      <c r="S266" s="1"/>
      <c r="T266" s="113"/>
    </row>
    <row r="267" spans="1:41" ht="15.75" x14ac:dyDescent="0.2">
      <c r="A267" s="277" t="s">
        <v>404</v>
      </c>
      <c r="B267" s="277"/>
      <c r="C267" s="277"/>
      <c r="D267" s="277"/>
      <c r="E267" s="125">
        <f t="shared" si="93"/>
        <v>159</v>
      </c>
      <c r="F267" s="126">
        <f t="shared" si="94"/>
        <v>52</v>
      </c>
      <c r="G267" s="125">
        <f t="shared" si="95"/>
        <v>107</v>
      </c>
      <c r="H267" s="127">
        <f t="shared" si="96"/>
        <v>0.32704402515723269</v>
      </c>
      <c r="I267" s="125">
        <f t="shared" si="97"/>
        <v>133</v>
      </c>
      <c r="J267" s="126">
        <f t="shared" si="98"/>
        <v>46</v>
      </c>
      <c r="K267" s="125">
        <f t="shared" si="99"/>
        <v>87</v>
      </c>
      <c r="L267" s="142">
        <f t="shared" si="100"/>
        <v>0.34586466165413532</v>
      </c>
      <c r="O267" s="1"/>
      <c r="P267" s="112"/>
      <c r="Q267" s="1"/>
      <c r="R267" s="1"/>
      <c r="S267" s="1"/>
      <c r="T267" s="113"/>
    </row>
    <row r="268" spans="1:41" ht="15.75" x14ac:dyDescent="0.2">
      <c r="A268" s="278" t="s">
        <v>405</v>
      </c>
      <c r="B268" s="278"/>
      <c r="C268" s="278"/>
      <c r="D268" s="278"/>
      <c r="E268" s="130">
        <f t="shared" si="93"/>
        <v>221</v>
      </c>
      <c r="F268" s="131">
        <f t="shared" si="94"/>
        <v>66</v>
      </c>
      <c r="G268" s="130">
        <f t="shared" si="95"/>
        <v>155</v>
      </c>
      <c r="H268" s="132">
        <f t="shared" si="96"/>
        <v>0.29864253393665158</v>
      </c>
      <c r="I268" s="130">
        <f t="shared" si="97"/>
        <v>277</v>
      </c>
      <c r="J268" s="131">
        <f t="shared" si="98"/>
        <v>79</v>
      </c>
      <c r="K268" s="130">
        <f t="shared" si="99"/>
        <v>198</v>
      </c>
      <c r="L268" s="143">
        <f t="shared" si="100"/>
        <v>0.2851985559566787</v>
      </c>
      <c r="O268" s="1"/>
      <c r="P268" s="112"/>
      <c r="Q268" s="1"/>
      <c r="R268" s="1"/>
      <c r="S268" s="1"/>
      <c r="T268" s="113"/>
    </row>
    <row r="269" spans="1:41" ht="15.75" x14ac:dyDescent="0.2">
      <c r="A269" s="282" t="s">
        <v>406</v>
      </c>
      <c r="B269" s="282"/>
      <c r="C269" s="282"/>
      <c r="D269" s="282"/>
      <c r="E269" s="144">
        <f t="shared" si="93"/>
        <v>1086</v>
      </c>
      <c r="F269" s="134">
        <f t="shared" si="94"/>
        <v>605</v>
      </c>
      <c r="G269" s="144">
        <f t="shared" si="95"/>
        <v>481</v>
      </c>
      <c r="H269" s="145">
        <f t="shared" si="96"/>
        <v>0.55709023941068136</v>
      </c>
      <c r="I269" s="144">
        <f t="shared" si="97"/>
        <v>1329</v>
      </c>
      <c r="J269" s="134">
        <f t="shared" si="98"/>
        <v>517</v>
      </c>
      <c r="K269" s="144">
        <f t="shared" si="99"/>
        <v>812</v>
      </c>
      <c r="L269" s="146">
        <f t="shared" si="100"/>
        <v>0.38901429646350638</v>
      </c>
      <c r="O269" s="1"/>
      <c r="P269" s="112"/>
      <c r="Q269" s="1"/>
      <c r="R269" s="1"/>
      <c r="S269" s="1"/>
      <c r="T269" s="113"/>
    </row>
    <row r="270" spans="1:41" x14ac:dyDescent="0.2">
      <c r="A270" s="2"/>
      <c r="B270" s="2"/>
      <c r="C270" s="2"/>
      <c r="D270" s="2"/>
      <c r="H270" s="2"/>
      <c r="O270" s="1"/>
      <c r="P270" s="112"/>
      <c r="Q270" s="1"/>
      <c r="R270" s="1"/>
      <c r="S270" s="1"/>
      <c r="T270" s="113"/>
    </row>
    <row r="271" spans="1:41" ht="14.65" customHeight="1" x14ac:dyDescent="0.2">
      <c r="A271" s="2"/>
      <c r="B271" s="2"/>
      <c r="C271" s="283" t="s">
        <v>407</v>
      </c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x14ac:dyDescent="0.2">
      <c r="A272" s="2"/>
      <c r="B272" s="2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x14ac:dyDescent="0.2">
      <c r="A273" s="2"/>
      <c r="B273" s="2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x14ac:dyDescent="0.2">
      <c r="A274" s="2"/>
      <c r="B274" s="2"/>
      <c r="C274" s="283"/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ht="55.5" customHeight="1" x14ac:dyDescent="0.2">
      <c r="A275" s="2"/>
      <c r="B275" s="2"/>
      <c r="C275" s="147" t="s">
        <v>408</v>
      </c>
      <c r="D275" s="148" t="s">
        <v>409</v>
      </c>
      <c r="E275" s="149">
        <v>44110</v>
      </c>
      <c r="F275" s="149">
        <v>44111</v>
      </c>
      <c r="G275" s="149">
        <v>44112</v>
      </c>
      <c r="H275" s="149">
        <v>44113</v>
      </c>
      <c r="I275" s="149">
        <v>44114</v>
      </c>
      <c r="J275" s="149">
        <v>44115</v>
      </c>
      <c r="K275" s="149">
        <v>44116</v>
      </c>
      <c r="L275" s="149">
        <v>44117</v>
      </c>
      <c r="M275" s="149">
        <v>44118</v>
      </c>
      <c r="N275" s="149">
        <v>44119</v>
      </c>
      <c r="O275" s="149">
        <v>44120</v>
      </c>
      <c r="P275" s="149">
        <v>44121</v>
      </c>
      <c r="Q275" s="149">
        <v>44122</v>
      </c>
      <c r="R275" s="149">
        <v>44123</v>
      </c>
      <c r="S275" s="149">
        <v>44124</v>
      </c>
      <c r="T275" s="149">
        <v>44125</v>
      </c>
      <c r="U275" s="149">
        <v>44126</v>
      </c>
      <c r="V275" s="149">
        <v>44127</v>
      </c>
      <c r="W275" s="149">
        <v>44128</v>
      </c>
      <c r="X275" s="149">
        <v>44129</v>
      </c>
      <c r="Y275" s="149">
        <v>44130</v>
      </c>
      <c r="Z275" s="149">
        <v>44131</v>
      </c>
      <c r="AA275" s="149">
        <v>44132</v>
      </c>
      <c r="AB275"/>
      <c r="AC275"/>
      <c r="AD275"/>
      <c r="AE275"/>
      <c r="AF275"/>
      <c r="AG275"/>
      <c r="AH275"/>
      <c r="AI275"/>
      <c r="AJ275"/>
      <c r="AK275"/>
    </row>
    <row r="276" spans="1:41" x14ac:dyDescent="0.2">
      <c r="A276" s="2"/>
      <c r="B276" s="2"/>
      <c r="C276" s="284" t="s">
        <v>402</v>
      </c>
      <c r="D276" s="150" t="s">
        <v>410</v>
      </c>
      <c r="E276" s="151">
        <v>0.77</v>
      </c>
      <c r="F276" s="151">
        <v>0.76</v>
      </c>
      <c r="G276" s="151">
        <v>0.75</v>
      </c>
      <c r="H276" s="151">
        <v>0.74</v>
      </c>
      <c r="I276" s="151">
        <v>0.73</v>
      </c>
      <c r="J276" s="151">
        <v>0.73</v>
      </c>
      <c r="K276" s="151">
        <v>0.72</v>
      </c>
      <c r="L276" s="151">
        <v>0.72</v>
      </c>
      <c r="M276" s="151">
        <v>0.72</v>
      </c>
      <c r="N276" s="151">
        <v>0.71</v>
      </c>
      <c r="O276" s="151">
        <v>0.72</v>
      </c>
      <c r="P276" s="151">
        <v>0.72</v>
      </c>
      <c r="Q276" s="151">
        <v>0.73</v>
      </c>
      <c r="R276" s="151">
        <v>0.74</v>
      </c>
      <c r="S276" s="151">
        <v>0.74</v>
      </c>
      <c r="T276" s="151">
        <v>0.75</v>
      </c>
      <c r="U276" s="151">
        <v>0.76</v>
      </c>
      <c r="V276" s="151">
        <v>0.76</v>
      </c>
      <c r="W276" s="151">
        <v>0.77</v>
      </c>
      <c r="X276" s="151">
        <v>0.76</v>
      </c>
      <c r="Y276" s="151">
        <v>0.76</v>
      </c>
      <c r="Z276" s="151">
        <v>0.76</v>
      </c>
      <c r="AA276" s="151">
        <v>0.76</v>
      </c>
      <c r="AB276"/>
      <c r="AC276"/>
      <c r="AD276"/>
      <c r="AE276"/>
      <c r="AF276"/>
      <c r="AG276"/>
      <c r="AH276"/>
      <c r="AI276"/>
      <c r="AJ276"/>
      <c r="AK276"/>
    </row>
    <row r="277" spans="1:41" x14ac:dyDescent="0.2">
      <c r="A277" s="2"/>
      <c r="B277" s="2"/>
      <c r="C277" s="284"/>
      <c r="D277" s="152" t="s">
        <v>411</v>
      </c>
      <c r="E277" s="153">
        <v>0.47</v>
      </c>
      <c r="F277" s="153">
        <v>0.46</v>
      </c>
      <c r="G277" s="153">
        <v>0.46</v>
      </c>
      <c r="H277" s="153">
        <v>0.46</v>
      </c>
      <c r="I277" s="153">
        <v>0.46</v>
      </c>
      <c r="J277" s="153">
        <v>0.46</v>
      </c>
      <c r="K277" s="153">
        <v>0.46</v>
      </c>
      <c r="L277" s="153">
        <v>0.45</v>
      </c>
      <c r="M277" s="153">
        <v>0.45</v>
      </c>
      <c r="N277" s="153">
        <v>0.46</v>
      </c>
      <c r="O277" s="153">
        <v>0.46</v>
      </c>
      <c r="P277" s="153">
        <v>0.47</v>
      </c>
      <c r="Q277" s="153">
        <v>0.47</v>
      </c>
      <c r="R277" s="153">
        <v>0.48</v>
      </c>
      <c r="S277" s="153">
        <v>0.48</v>
      </c>
      <c r="T277" s="153">
        <v>0.48</v>
      </c>
      <c r="U277" s="153">
        <v>0.47</v>
      </c>
      <c r="V277" s="153">
        <v>0.47</v>
      </c>
      <c r="W277" s="153">
        <v>0.47</v>
      </c>
      <c r="X277" s="153">
        <v>0.47</v>
      </c>
      <c r="Y277" s="153">
        <v>0.47</v>
      </c>
      <c r="Z277" s="153">
        <v>0.47</v>
      </c>
      <c r="AA277" s="153">
        <v>0.47</v>
      </c>
      <c r="AB277"/>
      <c r="AC277"/>
      <c r="AD277"/>
      <c r="AE277"/>
      <c r="AF277"/>
      <c r="AG277"/>
      <c r="AH277"/>
      <c r="AI277"/>
      <c r="AJ277"/>
      <c r="AK277"/>
    </row>
    <row r="278" spans="1:41" x14ac:dyDescent="0.2">
      <c r="A278" s="2"/>
      <c r="B278" s="2"/>
      <c r="C278" s="284"/>
      <c r="D278" s="152" t="s">
        <v>412</v>
      </c>
      <c r="E278" s="153">
        <v>0.65</v>
      </c>
      <c r="F278" s="153">
        <v>0.63</v>
      </c>
      <c r="G278" s="153">
        <v>0.61</v>
      </c>
      <c r="H278" s="153">
        <v>0.57000000000000006</v>
      </c>
      <c r="I278" s="153">
        <v>0.54</v>
      </c>
      <c r="J278" s="153">
        <v>0.46</v>
      </c>
      <c r="K278" s="153">
        <v>0.45</v>
      </c>
      <c r="L278" s="153">
        <v>0.44</v>
      </c>
      <c r="M278" s="153">
        <v>0.43</v>
      </c>
      <c r="N278" s="153">
        <v>0.41</v>
      </c>
      <c r="O278" s="153">
        <v>0.39</v>
      </c>
      <c r="P278" s="153">
        <v>0.38</v>
      </c>
      <c r="Q278" s="153">
        <v>0.41</v>
      </c>
      <c r="R278" s="153">
        <v>0.42</v>
      </c>
      <c r="S278" s="153">
        <v>0.42</v>
      </c>
      <c r="T278" s="153">
        <v>0.42</v>
      </c>
      <c r="U278" s="153">
        <v>0.43</v>
      </c>
      <c r="V278" s="153">
        <v>0.44</v>
      </c>
      <c r="W278" s="153">
        <v>0.43</v>
      </c>
      <c r="X278" s="153">
        <v>0.45</v>
      </c>
      <c r="Y278" s="153">
        <v>0.42</v>
      </c>
      <c r="Z278" s="153">
        <v>0.41</v>
      </c>
      <c r="AA278" s="153">
        <v>0.42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/>
      <c r="D279" s="154" t="s">
        <v>413</v>
      </c>
      <c r="E279" s="155">
        <v>0.4</v>
      </c>
      <c r="F279" s="155">
        <v>0.42</v>
      </c>
      <c r="G279" s="155">
        <v>0.44</v>
      </c>
      <c r="H279" s="155">
        <v>0.44</v>
      </c>
      <c r="I279" s="155">
        <v>0.4</v>
      </c>
      <c r="J279" s="155">
        <v>0.42</v>
      </c>
      <c r="K279" s="155">
        <v>0.45</v>
      </c>
      <c r="L279" s="155">
        <v>0.44</v>
      </c>
      <c r="M279" s="155">
        <v>0.42</v>
      </c>
      <c r="N279" s="155">
        <v>0.4</v>
      </c>
      <c r="O279" s="155">
        <v>0.42</v>
      </c>
      <c r="P279" s="155">
        <v>0.47</v>
      </c>
      <c r="Q279" s="155">
        <v>0.46</v>
      </c>
      <c r="R279" s="155">
        <v>0.44</v>
      </c>
      <c r="S279" s="155">
        <v>0.42</v>
      </c>
      <c r="T279" s="155">
        <v>0.42</v>
      </c>
      <c r="U279" s="155">
        <v>0.43</v>
      </c>
      <c r="V279" s="155">
        <v>0.42</v>
      </c>
      <c r="W279" s="155">
        <v>0.4</v>
      </c>
      <c r="X279" s="155">
        <v>0.44</v>
      </c>
      <c r="Y279" s="155">
        <v>0.44</v>
      </c>
      <c r="Z279" s="155">
        <v>0.41</v>
      </c>
      <c r="AA279" s="155">
        <v>0.39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5" t="s">
        <v>403</v>
      </c>
      <c r="D280" s="156" t="s">
        <v>410</v>
      </c>
      <c r="E280" s="157">
        <v>0.57999999999999996</v>
      </c>
      <c r="F280" s="157">
        <v>0.57999999999999996</v>
      </c>
      <c r="G280" s="157">
        <v>0.57999999999999996</v>
      </c>
      <c r="H280" s="157">
        <v>0.57000000000000006</v>
      </c>
      <c r="I280" s="157">
        <v>0.57999999999999996</v>
      </c>
      <c r="J280" s="157">
        <v>0.57000000000000006</v>
      </c>
      <c r="K280" s="157">
        <v>0.57000000000000006</v>
      </c>
      <c r="L280" s="157">
        <v>0.57000000000000006</v>
      </c>
      <c r="M280" s="157">
        <v>0.56000000000000005</v>
      </c>
      <c r="N280" s="157">
        <v>0.55000000000000004</v>
      </c>
      <c r="O280" s="157">
        <v>0.54</v>
      </c>
      <c r="P280" s="157">
        <v>0.53</v>
      </c>
      <c r="Q280" s="157">
        <v>0.51</v>
      </c>
      <c r="R280" s="157">
        <v>0.5</v>
      </c>
      <c r="S280" s="157">
        <v>0.48</v>
      </c>
      <c r="T280" s="157">
        <v>0.47</v>
      </c>
      <c r="U280" s="157">
        <v>0.45</v>
      </c>
      <c r="V280" s="157">
        <v>0.44</v>
      </c>
      <c r="W280" s="157">
        <v>0.42</v>
      </c>
      <c r="X280" s="157">
        <v>0.41</v>
      </c>
      <c r="Y280" s="157">
        <v>0.41</v>
      </c>
      <c r="Z280" s="157">
        <v>0.4</v>
      </c>
      <c r="AA280" s="157">
        <v>0.4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5"/>
      <c r="D281" s="156" t="s">
        <v>411</v>
      </c>
      <c r="E281" s="157">
        <v>0.49</v>
      </c>
      <c r="F281" s="157">
        <v>0.49</v>
      </c>
      <c r="G281" s="157">
        <v>0.47</v>
      </c>
      <c r="H281" s="157">
        <v>0.46</v>
      </c>
      <c r="I281" s="157">
        <v>0.43</v>
      </c>
      <c r="J281" s="157">
        <v>0.42</v>
      </c>
      <c r="K281" s="157">
        <v>0.41</v>
      </c>
      <c r="L281" s="157">
        <v>0.41</v>
      </c>
      <c r="M281" s="157">
        <v>0.4</v>
      </c>
      <c r="N281" s="157">
        <v>0.4</v>
      </c>
      <c r="O281" s="157">
        <v>0.4</v>
      </c>
      <c r="P281" s="157">
        <v>0</v>
      </c>
      <c r="Q281" s="157">
        <v>0.4</v>
      </c>
      <c r="R281" s="157">
        <v>0.4</v>
      </c>
      <c r="S281" s="157">
        <v>0.41</v>
      </c>
      <c r="T281" s="157">
        <v>0.41</v>
      </c>
      <c r="U281" s="157">
        <v>0.41</v>
      </c>
      <c r="V281" s="157">
        <v>0.4</v>
      </c>
      <c r="W281" s="157">
        <v>0.39</v>
      </c>
      <c r="X281" s="157">
        <v>0.39</v>
      </c>
      <c r="Y281" s="157">
        <v>0.37</v>
      </c>
      <c r="Z281" s="157">
        <v>0.36</v>
      </c>
      <c r="AA281" s="157">
        <v>0.35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5"/>
      <c r="D282" s="156" t="s">
        <v>412</v>
      </c>
      <c r="E282" s="157">
        <v>0.43</v>
      </c>
      <c r="F282" s="157">
        <v>0.36</v>
      </c>
      <c r="G282" s="157">
        <v>0.36</v>
      </c>
      <c r="H282" s="157">
        <v>0.36</v>
      </c>
      <c r="I282" s="157">
        <v>0.36</v>
      </c>
      <c r="J282" s="157">
        <v>0.36</v>
      </c>
      <c r="K282" s="157">
        <v>0.36</v>
      </c>
      <c r="L282" s="157">
        <v>0.43</v>
      </c>
      <c r="M282" s="157">
        <v>0.5</v>
      </c>
      <c r="N282" s="157">
        <v>0.5</v>
      </c>
      <c r="O282" s="157">
        <v>0.5</v>
      </c>
      <c r="P282" s="157">
        <v>0.5</v>
      </c>
      <c r="Q282" s="157">
        <v>0.43</v>
      </c>
      <c r="R282" s="157">
        <v>0.36</v>
      </c>
      <c r="S282" s="157">
        <v>0.28999999999999998</v>
      </c>
      <c r="T282" s="157">
        <v>0.21</v>
      </c>
      <c r="U282" s="157">
        <v>0.14000000000000001</v>
      </c>
      <c r="V282" s="157">
        <v>7.0000000000000007E-2</v>
      </c>
      <c r="W282" s="157">
        <v>0</v>
      </c>
      <c r="X282" s="157">
        <v>0</v>
      </c>
      <c r="Y282" s="157">
        <v>0</v>
      </c>
      <c r="Z282" s="157">
        <v>0</v>
      </c>
      <c r="AA282" s="157">
        <v>0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/>
      <c r="D283" s="156" t="s">
        <v>413</v>
      </c>
      <c r="E283" s="157">
        <v>0</v>
      </c>
      <c r="F283" s="157">
        <v>0</v>
      </c>
      <c r="G283" s="157">
        <v>0</v>
      </c>
      <c r="H283" s="157">
        <v>0</v>
      </c>
      <c r="I283" s="157">
        <v>0</v>
      </c>
      <c r="J283" s="157">
        <v>0</v>
      </c>
      <c r="K283" s="157">
        <v>0</v>
      </c>
      <c r="L283" s="157">
        <v>0</v>
      </c>
      <c r="M283" s="157">
        <v>0</v>
      </c>
      <c r="N283" s="157">
        <v>0</v>
      </c>
      <c r="O283" s="157">
        <v>0</v>
      </c>
      <c r="P283" s="157">
        <v>0</v>
      </c>
      <c r="Q283" s="157">
        <v>0</v>
      </c>
      <c r="R283" s="157">
        <v>0</v>
      </c>
      <c r="S283" s="157">
        <v>0</v>
      </c>
      <c r="T283" s="157">
        <v>0</v>
      </c>
      <c r="U283" s="157">
        <v>0</v>
      </c>
      <c r="V283" s="157">
        <v>0</v>
      </c>
      <c r="W283" s="157">
        <v>0</v>
      </c>
      <c r="X283" s="157">
        <v>0</v>
      </c>
      <c r="Y283" s="157">
        <v>0</v>
      </c>
      <c r="Z283" s="157">
        <v>0</v>
      </c>
      <c r="AA283" s="157">
        <v>7.0000000000000007E-2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6" t="s">
        <v>404</v>
      </c>
      <c r="D284" s="158" t="s">
        <v>410</v>
      </c>
      <c r="E284" s="159">
        <v>0.46</v>
      </c>
      <c r="F284" s="159">
        <v>0.46</v>
      </c>
      <c r="G284" s="159">
        <v>0.45</v>
      </c>
      <c r="H284" s="159">
        <v>0.45</v>
      </c>
      <c r="I284" s="159">
        <v>0.45</v>
      </c>
      <c r="J284" s="159">
        <v>0.45</v>
      </c>
      <c r="K284" s="159">
        <v>0.45</v>
      </c>
      <c r="L284" s="159">
        <v>0.46</v>
      </c>
      <c r="M284" s="159">
        <v>0.46</v>
      </c>
      <c r="N284" s="159">
        <v>0.47</v>
      </c>
      <c r="O284" s="159">
        <v>0.47</v>
      </c>
      <c r="P284" s="159">
        <v>0.46</v>
      </c>
      <c r="Q284" s="159">
        <v>0.44</v>
      </c>
      <c r="R284" s="159">
        <v>0.44</v>
      </c>
      <c r="S284" s="159">
        <v>0.43</v>
      </c>
      <c r="T284" s="159">
        <v>0.42</v>
      </c>
      <c r="U284" s="159">
        <v>0.41</v>
      </c>
      <c r="V284" s="159">
        <v>0.39</v>
      </c>
      <c r="W284" s="159">
        <v>0.39</v>
      </c>
      <c r="X284" s="159">
        <v>0.38</v>
      </c>
      <c r="Y284" s="159">
        <v>0.37</v>
      </c>
      <c r="Z284" s="159">
        <v>0.36</v>
      </c>
      <c r="AA284" s="159">
        <v>0.35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6"/>
      <c r="D285" s="160" t="s">
        <v>411</v>
      </c>
      <c r="E285" s="161">
        <v>0.45</v>
      </c>
      <c r="F285" s="161">
        <v>0.5</v>
      </c>
      <c r="G285" s="161">
        <v>0.5</v>
      </c>
      <c r="H285" s="161">
        <v>0.52</v>
      </c>
      <c r="I285" s="161">
        <v>0.52</v>
      </c>
      <c r="J285" s="161">
        <v>0.52</v>
      </c>
      <c r="K285" s="161">
        <v>0.53</v>
      </c>
      <c r="L285" s="161">
        <v>0.52</v>
      </c>
      <c r="M285" s="161">
        <v>0.52</v>
      </c>
      <c r="N285" s="161">
        <v>0.52</v>
      </c>
      <c r="O285" s="161">
        <v>0.52</v>
      </c>
      <c r="P285" s="161">
        <v>0.52</v>
      </c>
      <c r="Q285" s="161">
        <v>0.51</v>
      </c>
      <c r="R285" s="161">
        <v>0.49</v>
      </c>
      <c r="S285" s="161">
        <v>0.47</v>
      </c>
      <c r="T285" s="161">
        <v>0.45</v>
      </c>
      <c r="U285" s="161">
        <v>0.44</v>
      </c>
      <c r="V285" s="161">
        <v>0.43</v>
      </c>
      <c r="W285" s="161">
        <v>0.42</v>
      </c>
      <c r="X285" s="161">
        <v>0.42</v>
      </c>
      <c r="Y285" s="161">
        <v>0.42</v>
      </c>
      <c r="Z285" s="161">
        <v>0.4</v>
      </c>
      <c r="AA285" s="161">
        <v>0.4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6"/>
      <c r="D286" s="160" t="s">
        <v>412</v>
      </c>
      <c r="E286" s="161">
        <v>0.13</v>
      </c>
      <c r="F286" s="161">
        <v>0.12</v>
      </c>
      <c r="G286" s="161">
        <v>0.09</v>
      </c>
      <c r="H286" s="161">
        <v>0.06</v>
      </c>
      <c r="I286" s="161">
        <v>0.05</v>
      </c>
      <c r="J286" s="161">
        <v>0.04</v>
      </c>
      <c r="K286" s="161">
        <v>0.03</v>
      </c>
      <c r="L286" s="161">
        <v>0.03</v>
      </c>
      <c r="M286" s="161">
        <v>0.03</v>
      </c>
      <c r="N286" s="161">
        <v>0.04</v>
      </c>
      <c r="O286" s="161">
        <v>0.06</v>
      </c>
      <c r="P286" s="161">
        <v>0.08</v>
      </c>
      <c r="Q286" s="161">
        <v>0.09</v>
      </c>
      <c r="R286" s="161">
        <v>0.09</v>
      </c>
      <c r="S286" s="161">
        <v>0.08</v>
      </c>
      <c r="T286" s="161">
        <v>0.06</v>
      </c>
      <c r="U286" s="161">
        <v>0.05</v>
      </c>
      <c r="V286" s="161">
        <v>0.03</v>
      </c>
      <c r="W286" s="161">
        <v>0.03</v>
      </c>
      <c r="X286" s="161">
        <v>0.01</v>
      </c>
      <c r="Y286" s="161">
        <v>0.01</v>
      </c>
      <c r="Z286" s="161">
        <v>0.01</v>
      </c>
      <c r="AA286" s="161">
        <v>0.01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/>
      <c r="D287" s="162" t="s">
        <v>413</v>
      </c>
      <c r="E287" s="163">
        <v>0.1</v>
      </c>
      <c r="F287" s="163">
        <v>0.1</v>
      </c>
      <c r="G287" s="163">
        <v>0.45</v>
      </c>
      <c r="H287" s="163">
        <v>0.1</v>
      </c>
      <c r="I287" s="163">
        <v>0.09</v>
      </c>
      <c r="J287" s="163">
        <v>0.08</v>
      </c>
      <c r="K287" s="163">
        <v>0.06</v>
      </c>
      <c r="L287" s="163">
        <v>0.05</v>
      </c>
      <c r="M287" s="163">
        <v>0.05</v>
      </c>
      <c r="N287" s="163">
        <v>0.04</v>
      </c>
      <c r="O287" s="163">
        <v>0.04</v>
      </c>
      <c r="P287" s="163">
        <v>0.04</v>
      </c>
      <c r="Q287" s="163">
        <v>0.05</v>
      </c>
      <c r="R287" s="163">
        <v>0.06</v>
      </c>
      <c r="S287" s="163">
        <v>0.05</v>
      </c>
      <c r="T287" s="163">
        <v>0.04</v>
      </c>
      <c r="U287" s="163">
        <v>0.04</v>
      </c>
      <c r="V287" s="163">
        <v>0.06</v>
      </c>
      <c r="W287" s="163">
        <v>0.09</v>
      </c>
      <c r="X287" s="163">
        <v>0.11</v>
      </c>
      <c r="Y287" s="163">
        <v>0.14000000000000001</v>
      </c>
      <c r="Z287" s="163">
        <v>0.16</v>
      </c>
      <c r="AA287" s="163">
        <v>0.17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7" t="s">
        <v>405</v>
      </c>
      <c r="D288" s="164" t="s">
        <v>410</v>
      </c>
      <c r="E288" s="165">
        <v>0.47</v>
      </c>
      <c r="F288" s="165">
        <v>0.47</v>
      </c>
      <c r="G288" s="165">
        <v>0.45</v>
      </c>
      <c r="H288" s="165">
        <v>0.44</v>
      </c>
      <c r="I288" s="165">
        <v>0.43</v>
      </c>
      <c r="J288" s="165">
        <v>0.43</v>
      </c>
      <c r="K288" s="165">
        <v>0.42</v>
      </c>
      <c r="L288" s="165">
        <v>0.42</v>
      </c>
      <c r="M288" s="165">
        <v>0.4</v>
      </c>
      <c r="N288" s="165">
        <v>0.4</v>
      </c>
      <c r="O288" s="165">
        <v>0.39</v>
      </c>
      <c r="P288" s="165">
        <v>0.37</v>
      </c>
      <c r="Q288" s="165">
        <v>0.36</v>
      </c>
      <c r="R288" s="165">
        <v>0.34</v>
      </c>
      <c r="S288" s="165">
        <v>0.33</v>
      </c>
      <c r="T288" s="165">
        <v>0.31</v>
      </c>
      <c r="U288" s="165">
        <v>0.28999999999999998</v>
      </c>
      <c r="V288" s="165">
        <v>0.28000000000000003</v>
      </c>
      <c r="W288" s="165">
        <v>0.27</v>
      </c>
      <c r="X288" s="165">
        <v>0.27</v>
      </c>
      <c r="Y288" s="165">
        <v>0.27</v>
      </c>
      <c r="Z288" s="165">
        <v>0.27</v>
      </c>
      <c r="AA288" s="165">
        <v>0.28000000000000003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7"/>
      <c r="D289" s="164" t="s">
        <v>411</v>
      </c>
      <c r="E289" s="165">
        <v>0.44</v>
      </c>
      <c r="F289" s="165">
        <v>0.44</v>
      </c>
      <c r="G289" s="165">
        <v>0.44</v>
      </c>
      <c r="H289" s="165">
        <v>0.44</v>
      </c>
      <c r="I289" s="165">
        <v>0.41</v>
      </c>
      <c r="J289" s="165">
        <v>0.39</v>
      </c>
      <c r="K289" s="165">
        <v>0.37</v>
      </c>
      <c r="L289" s="165">
        <v>0.35</v>
      </c>
      <c r="M289" s="165">
        <v>0.32</v>
      </c>
      <c r="N289" s="165">
        <v>0.31</v>
      </c>
      <c r="O289" s="165">
        <v>0.3</v>
      </c>
      <c r="P289" s="165">
        <v>0.3</v>
      </c>
      <c r="Q289" s="165">
        <v>0.31</v>
      </c>
      <c r="R289" s="165">
        <v>0.31</v>
      </c>
      <c r="S289" s="165">
        <v>0.31</v>
      </c>
      <c r="T289" s="165">
        <v>0.32</v>
      </c>
      <c r="U289" s="165">
        <v>0.32</v>
      </c>
      <c r="V289" s="165">
        <v>0.33</v>
      </c>
      <c r="W289" s="165">
        <v>0.32</v>
      </c>
      <c r="X289" s="165">
        <v>0.32</v>
      </c>
      <c r="Y289" s="165">
        <v>0.32</v>
      </c>
      <c r="Z289" s="165">
        <v>0.31</v>
      </c>
      <c r="AA289" s="165">
        <v>0.31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7"/>
      <c r="D290" s="164" t="s">
        <v>412</v>
      </c>
      <c r="E290" s="165">
        <v>0.14000000000000001</v>
      </c>
      <c r="F290" s="165">
        <v>0.14000000000000001</v>
      </c>
      <c r="G290" s="165">
        <v>0.14000000000000001</v>
      </c>
      <c r="H290" s="165">
        <v>0.13</v>
      </c>
      <c r="I290" s="165">
        <v>0.11</v>
      </c>
      <c r="J290" s="165">
        <v>0.11</v>
      </c>
      <c r="K290" s="165">
        <v>0.1</v>
      </c>
      <c r="L290" s="165">
        <v>0.09</v>
      </c>
      <c r="M290" s="165">
        <v>7.0000000000000007E-2</v>
      </c>
      <c r="N290" s="165">
        <v>0.06</v>
      </c>
      <c r="O290" s="165">
        <v>0.06</v>
      </c>
      <c r="P290" s="165">
        <v>7.0000000000000007E-2</v>
      </c>
      <c r="Q290" s="165">
        <v>7.0000000000000007E-2</v>
      </c>
      <c r="R290" s="165">
        <v>0.06</v>
      </c>
      <c r="S290" s="165">
        <v>0.05</v>
      </c>
      <c r="T290" s="165">
        <v>0.04</v>
      </c>
      <c r="U290" s="165">
        <v>0.03</v>
      </c>
      <c r="V290" s="165">
        <v>0.02</v>
      </c>
      <c r="W290" s="165">
        <v>0.02</v>
      </c>
      <c r="X290" s="165">
        <v>0.02</v>
      </c>
      <c r="Y290" s="165">
        <v>0.03</v>
      </c>
      <c r="Z290" s="165">
        <v>0.03</v>
      </c>
      <c r="AA290" s="165">
        <v>0.03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/>
      <c r="D291" s="164" t="s">
        <v>413</v>
      </c>
      <c r="E291" s="165">
        <v>0.19</v>
      </c>
      <c r="F291" s="165">
        <v>0.21</v>
      </c>
      <c r="G291" s="165">
        <v>0.22</v>
      </c>
      <c r="H291" s="165">
        <v>0.22</v>
      </c>
      <c r="I291" s="165">
        <v>0.2</v>
      </c>
      <c r="J291" s="165">
        <v>0.17</v>
      </c>
      <c r="K291" s="165">
        <v>0.14000000000000001</v>
      </c>
      <c r="L291" s="165">
        <v>0.1</v>
      </c>
      <c r="M291" s="165">
        <v>0.06</v>
      </c>
      <c r="N291" s="165">
        <v>0.03</v>
      </c>
      <c r="O291" s="165">
        <v>0</v>
      </c>
      <c r="P291" s="165">
        <v>0</v>
      </c>
      <c r="Q291" s="165">
        <v>0</v>
      </c>
      <c r="R291" s="165">
        <v>0</v>
      </c>
      <c r="S291" s="165">
        <v>0</v>
      </c>
      <c r="T291" s="165">
        <v>0</v>
      </c>
      <c r="U291" s="165">
        <v>0</v>
      </c>
      <c r="V291" s="165">
        <v>0</v>
      </c>
      <c r="W291" s="165">
        <v>0</v>
      </c>
      <c r="X291" s="165">
        <v>0</v>
      </c>
      <c r="Y291" s="165">
        <v>0</v>
      </c>
      <c r="Z291" s="165">
        <v>0.01</v>
      </c>
      <c r="AA291" s="165">
        <v>0.02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8" t="s">
        <v>414</v>
      </c>
      <c r="D292" s="166" t="s">
        <v>410</v>
      </c>
      <c r="E292" s="167">
        <v>0.64</v>
      </c>
      <c r="F292" s="167">
        <v>0.64</v>
      </c>
      <c r="G292" s="167">
        <v>0.63</v>
      </c>
      <c r="H292" s="167">
        <v>0.62</v>
      </c>
      <c r="I292" s="167">
        <v>0.61</v>
      </c>
      <c r="J292" s="167">
        <v>0.61</v>
      </c>
      <c r="K292" s="245">
        <v>0.61</v>
      </c>
      <c r="L292" s="245">
        <v>0.61</v>
      </c>
      <c r="M292" s="245">
        <v>0.60000000000000009</v>
      </c>
      <c r="N292" s="245">
        <v>0.59</v>
      </c>
      <c r="O292" s="245">
        <v>0.59</v>
      </c>
      <c r="P292" s="245">
        <v>0.59</v>
      </c>
      <c r="Q292" s="245">
        <v>0.57999999999999996</v>
      </c>
      <c r="R292" s="245">
        <v>0.57999999999999996</v>
      </c>
      <c r="S292" s="245">
        <v>0.57999999999999996</v>
      </c>
      <c r="T292" s="245">
        <v>0.57999999999999996</v>
      </c>
      <c r="U292" s="245">
        <v>0.56999999999999995</v>
      </c>
      <c r="V292" s="245">
        <v>0.56999999999999995</v>
      </c>
      <c r="W292" s="245">
        <v>0.56000000000000005</v>
      </c>
      <c r="X292" s="245">
        <v>0.56000000000000005</v>
      </c>
      <c r="Y292" s="245">
        <v>0.55000000000000004</v>
      </c>
      <c r="Z292" s="245">
        <v>0.55000000000000004</v>
      </c>
      <c r="AA292" s="245">
        <v>0.55000000000000004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8"/>
      <c r="D293" s="168" t="s">
        <v>413</v>
      </c>
      <c r="E293" s="169">
        <v>0.46</v>
      </c>
      <c r="F293" s="169">
        <v>0.47</v>
      </c>
      <c r="G293" s="169">
        <v>0.46</v>
      </c>
      <c r="H293" s="169">
        <v>0.46</v>
      </c>
      <c r="I293" s="169">
        <v>0.45</v>
      </c>
      <c r="J293" s="169">
        <v>0.45</v>
      </c>
      <c r="K293" s="169">
        <v>0.44</v>
      </c>
      <c r="L293" s="169">
        <v>0.43</v>
      </c>
      <c r="M293" s="169">
        <v>0.42</v>
      </c>
      <c r="N293" s="169">
        <v>0.42</v>
      </c>
      <c r="O293" s="169">
        <v>0.42</v>
      </c>
      <c r="P293" s="169">
        <v>0.43</v>
      </c>
      <c r="Q293" s="169">
        <v>0.43</v>
      </c>
      <c r="R293" s="169">
        <v>0.43</v>
      </c>
      <c r="S293" s="169">
        <v>0.43</v>
      </c>
      <c r="T293" s="169">
        <v>0.43</v>
      </c>
      <c r="U293" s="169">
        <v>0.43</v>
      </c>
      <c r="V293" s="169">
        <v>0.43</v>
      </c>
      <c r="W293" s="169">
        <v>0.42</v>
      </c>
      <c r="X293" s="169">
        <v>0.42</v>
      </c>
      <c r="Y293" s="169">
        <v>0.42</v>
      </c>
      <c r="Z293" s="169">
        <v>0.42</v>
      </c>
      <c r="AA293" s="169">
        <v>0.41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8"/>
      <c r="D294" s="168" t="s">
        <v>412</v>
      </c>
      <c r="E294" s="169">
        <v>0.34</v>
      </c>
      <c r="F294" s="169">
        <v>0.32</v>
      </c>
      <c r="G294" s="169">
        <v>0.31</v>
      </c>
      <c r="H294" s="169">
        <v>0.28999999999999998</v>
      </c>
      <c r="I294" s="169">
        <v>0.27</v>
      </c>
      <c r="J294" s="169">
        <v>0.24</v>
      </c>
      <c r="K294" s="169">
        <v>0.22</v>
      </c>
      <c r="L294" s="169">
        <v>0.22</v>
      </c>
      <c r="M294" s="169">
        <v>0.21</v>
      </c>
      <c r="N294" s="169">
        <v>0.2</v>
      </c>
      <c r="O294" s="169">
        <v>0.2</v>
      </c>
      <c r="P294" s="169">
        <v>0.2</v>
      </c>
      <c r="Q294" s="169">
        <v>0.21</v>
      </c>
      <c r="R294" s="169">
        <v>0.21</v>
      </c>
      <c r="S294" s="169">
        <v>0.2</v>
      </c>
      <c r="T294" s="169">
        <v>0.19</v>
      </c>
      <c r="U294" s="169">
        <v>0.19</v>
      </c>
      <c r="V294" s="169">
        <v>0.18</v>
      </c>
      <c r="W294" s="169">
        <v>0.17</v>
      </c>
      <c r="X294" s="169">
        <v>0.17</v>
      </c>
      <c r="Y294" s="169">
        <v>0.17</v>
      </c>
      <c r="Z294" s="169">
        <v>0.16</v>
      </c>
      <c r="AA294" s="169">
        <v>0.17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/>
      <c r="D295" s="170" t="s">
        <v>413</v>
      </c>
      <c r="E295" s="171">
        <v>0.23</v>
      </c>
      <c r="F295" s="171">
        <v>0.24</v>
      </c>
      <c r="G295" s="171">
        <v>0.25</v>
      </c>
      <c r="H295" s="171">
        <v>0.25</v>
      </c>
      <c r="I295" s="171">
        <v>0.23</v>
      </c>
      <c r="J295" s="171">
        <v>0.23</v>
      </c>
      <c r="K295" s="171">
        <v>0.22</v>
      </c>
      <c r="L295" s="171">
        <v>0.21</v>
      </c>
      <c r="M295" s="171">
        <v>0.19</v>
      </c>
      <c r="N295" s="171">
        <v>0.17</v>
      </c>
      <c r="O295" s="171">
        <v>0.17</v>
      </c>
      <c r="P295" s="171">
        <v>0.19</v>
      </c>
      <c r="Q295" s="171">
        <v>0.19</v>
      </c>
      <c r="R295" s="171">
        <v>0.18</v>
      </c>
      <c r="S295" s="171">
        <v>0.18</v>
      </c>
      <c r="T295" s="171">
        <v>0.17</v>
      </c>
      <c r="U295" s="171">
        <v>0.18</v>
      </c>
      <c r="V295" s="171">
        <v>0.18</v>
      </c>
      <c r="W295" s="171">
        <v>0.18</v>
      </c>
      <c r="X295" s="171">
        <v>0.21</v>
      </c>
      <c r="Y295" s="171">
        <v>0.21</v>
      </c>
      <c r="Z295" s="171">
        <v>0.21</v>
      </c>
      <c r="AA295" s="171">
        <v>0.21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9" t="s">
        <v>415</v>
      </c>
      <c r="D296" s="289"/>
      <c r="E296"/>
      <c r="F296"/>
      <c r="H296" s="2"/>
    </row>
    <row r="297" spans="1:37" x14ac:dyDescent="0.2">
      <c r="A297" s="2"/>
      <c r="B297" s="2"/>
      <c r="C297" s="172" t="s">
        <v>416</v>
      </c>
      <c r="D297"/>
      <c r="E297"/>
      <c r="F297"/>
      <c r="H297" s="2"/>
    </row>
    <row r="298" spans="1:37" x14ac:dyDescent="0.2">
      <c r="A298" s="2"/>
      <c r="B298" s="2"/>
      <c r="C298" s="2"/>
      <c r="D298" s="2"/>
      <c r="H298" s="2"/>
      <c r="O298" s="1"/>
      <c r="P298" s="112"/>
      <c r="Q298" s="1"/>
      <c r="R298" s="1"/>
      <c r="S298" s="1"/>
      <c r="T298" s="113"/>
    </row>
    <row r="299" spans="1:37" s="175" customFormat="1" ht="11.25" x14ac:dyDescent="0.2">
      <c r="A299" s="173"/>
      <c r="B299" s="173"/>
      <c r="C299" s="173"/>
      <c r="D299" s="173"/>
      <c r="E299" s="2"/>
      <c r="F299" s="2"/>
      <c r="G299" s="2"/>
      <c r="H299" s="3"/>
      <c r="I299" s="2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4"/>
      <c r="U299" s="174"/>
      <c r="V299" s="5"/>
      <c r="W299" s="174"/>
      <c r="X299" s="174"/>
    </row>
    <row r="300" spans="1:37" s="175" customFormat="1" ht="21.95" customHeight="1" x14ac:dyDescent="0.2">
      <c r="A300" s="173"/>
      <c r="B300" s="173"/>
      <c r="C300" s="173"/>
      <c r="D300" s="176" t="s">
        <v>417</v>
      </c>
      <c r="E300" s="177" t="s">
        <v>15</v>
      </c>
      <c r="F300" s="177" t="s">
        <v>16</v>
      </c>
      <c r="G300" s="177" t="s">
        <v>17</v>
      </c>
      <c r="H300" s="290" t="s">
        <v>18</v>
      </c>
      <c r="I300" s="290"/>
      <c r="J300" s="2"/>
      <c r="K300" s="2"/>
      <c r="L300" s="2"/>
      <c r="M300" s="2"/>
      <c r="N300" s="2"/>
      <c r="O300" s="2"/>
      <c r="P300" s="3"/>
      <c r="Q300" s="2"/>
      <c r="R300" s="2"/>
      <c r="S300" s="2"/>
      <c r="T300" s="4"/>
      <c r="U300" s="174"/>
      <c r="V300" s="5"/>
      <c r="W300" s="174"/>
      <c r="X300" s="174"/>
    </row>
    <row r="301" spans="1:37" ht="14.65" customHeight="1" x14ac:dyDescent="0.2">
      <c r="D301" s="178" t="s">
        <v>410</v>
      </c>
      <c r="E301" s="179">
        <f>E245</f>
        <v>1042</v>
      </c>
      <c r="F301" s="179">
        <f>F245</f>
        <v>597</v>
      </c>
      <c r="G301" s="179">
        <f>G245</f>
        <v>445</v>
      </c>
      <c r="H301" s="291">
        <f t="shared" ref="H301:H305" si="101">F301/E301</f>
        <v>0.57293666026871404</v>
      </c>
      <c r="I301" s="291"/>
      <c r="M301" s="292"/>
      <c r="N301" s="292"/>
    </row>
    <row r="302" spans="1:37" ht="14.65" customHeight="1" x14ac:dyDescent="0.2">
      <c r="D302" s="178" t="s">
        <v>418</v>
      </c>
      <c r="E302" s="179">
        <f>I245</f>
        <v>1271</v>
      </c>
      <c r="F302" s="179">
        <f>J245</f>
        <v>509</v>
      </c>
      <c r="G302" s="179">
        <f>K245</f>
        <v>762</v>
      </c>
      <c r="H302" s="291">
        <f t="shared" si="101"/>
        <v>0.40047206923682138</v>
      </c>
      <c r="I302" s="291"/>
    </row>
    <row r="303" spans="1:37" ht="14.65" customHeight="1" x14ac:dyDescent="0.2">
      <c r="D303" s="178" t="s">
        <v>412</v>
      </c>
      <c r="E303" s="179">
        <f>M245</f>
        <v>44</v>
      </c>
      <c r="F303" s="179">
        <f>N245</f>
        <v>8</v>
      </c>
      <c r="G303" s="179">
        <f>O245</f>
        <v>36</v>
      </c>
      <c r="H303" s="291">
        <f t="shared" si="101"/>
        <v>0.18181818181818182</v>
      </c>
      <c r="I303" s="291"/>
    </row>
    <row r="304" spans="1:37" ht="14.65" customHeight="1" x14ac:dyDescent="0.2">
      <c r="D304" s="178" t="s">
        <v>419</v>
      </c>
      <c r="E304" s="179">
        <f>Q245</f>
        <v>58</v>
      </c>
      <c r="F304" s="179">
        <f>R245</f>
        <v>8</v>
      </c>
      <c r="G304" s="179">
        <f>S245</f>
        <v>50</v>
      </c>
      <c r="H304" s="291">
        <f t="shared" si="101"/>
        <v>0.13793103448275862</v>
      </c>
      <c r="I304" s="291"/>
    </row>
    <row r="305" spans="1:14" ht="14.65" customHeight="1" x14ac:dyDescent="0.2">
      <c r="D305" s="180" t="s">
        <v>406</v>
      </c>
      <c r="E305" s="144">
        <f>SUM(E301:E304)</f>
        <v>2415</v>
      </c>
      <c r="F305" s="144">
        <f>SUM(F301:F304)</f>
        <v>1122</v>
      </c>
      <c r="G305" s="144">
        <f>SUM(G301:G304)</f>
        <v>1293</v>
      </c>
      <c r="H305" s="293">
        <f t="shared" si="101"/>
        <v>0.46459627329192549</v>
      </c>
      <c r="I305" s="293"/>
    </row>
    <row r="307" spans="1:14" ht="87" customHeight="1" x14ac:dyDescent="0.2">
      <c r="D307" s="176" t="s">
        <v>420</v>
      </c>
      <c r="E307" s="181" t="s">
        <v>421</v>
      </c>
      <c r="F307" s="181" t="s">
        <v>422</v>
      </c>
      <c r="G307" s="181" t="s">
        <v>423</v>
      </c>
      <c r="H307" s="294" t="s">
        <v>424</v>
      </c>
      <c r="I307" s="294"/>
    </row>
    <row r="308" spans="1:14" ht="14.65" customHeight="1" x14ac:dyDescent="0.2">
      <c r="D308" s="178" t="s">
        <v>410</v>
      </c>
      <c r="E308" s="179">
        <f t="shared" ref="E308:E311" si="102">F301</f>
        <v>597</v>
      </c>
      <c r="F308" s="179">
        <f>U245</f>
        <v>51</v>
      </c>
      <c r="G308" s="179">
        <v>59</v>
      </c>
      <c r="H308" s="295">
        <f t="shared" ref="H308:H311" si="103">E308+F308+G308</f>
        <v>707</v>
      </c>
      <c r="I308" s="295">
        <f>SUM(E308:H308)</f>
        <v>1414</v>
      </c>
      <c r="J308" s="4"/>
    </row>
    <row r="309" spans="1:14" ht="14.65" customHeight="1" x14ac:dyDescent="0.2">
      <c r="D309" s="178" t="s">
        <v>418</v>
      </c>
      <c r="E309" s="179">
        <f t="shared" si="102"/>
        <v>509</v>
      </c>
      <c r="F309" s="179">
        <f>V245</f>
        <v>149</v>
      </c>
      <c r="G309" s="179">
        <v>104</v>
      </c>
      <c r="H309" s="295">
        <f t="shared" si="103"/>
        <v>762</v>
      </c>
      <c r="I309" s="295"/>
    </row>
    <row r="310" spans="1:14" ht="14.65" customHeight="1" x14ac:dyDescent="0.2">
      <c r="D310" s="178" t="s">
        <v>412</v>
      </c>
      <c r="E310" s="179">
        <f t="shared" si="102"/>
        <v>8</v>
      </c>
      <c r="F310" s="179">
        <f>W245</f>
        <v>2</v>
      </c>
      <c r="G310" s="182">
        <v>0</v>
      </c>
      <c r="H310" s="295">
        <f t="shared" si="103"/>
        <v>10</v>
      </c>
      <c r="I310" s="295"/>
    </row>
    <row r="311" spans="1:14" ht="14.65" customHeight="1" x14ac:dyDescent="0.2">
      <c r="D311" s="178" t="s">
        <v>419</v>
      </c>
      <c r="E311" s="179">
        <f t="shared" si="102"/>
        <v>8</v>
      </c>
      <c r="F311" s="179">
        <f>X245</f>
        <v>12</v>
      </c>
      <c r="G311" s="182">
        <v>1</v>
      </c>
      <c r="H311" s="295">
        <f t="shared" si="103"/>
        <v>21</v>
      </c>
      <c r="I311" s="295"/>
    </row>
    <row r="312" spans="1:14" ht="14.65" customHeight="1" x14ac:dyDescent="0.2">
      <c r="D312" s="180" t="s">
        <v>406</v>
      </c>
      <c r="E312" s="183">
        <f>SUM(E308:E311)</f>
        <v>1122</v>
      </c>
      <c r="F312" s="183">
        <f>SUM(F308:F311)</f>
        <v>214</v>
      </c>
      <c r="G312" s="183">
        <f>SUM(G308:G311)</f>
        <v>164</v>
      </c>
      <c r="H312" s="296">
        <f>H308+H309+H310+H311</f>
        <v>1500</v>
      </c>
      <c r="I312" s="296">
        <f>F312+G312+H312</f>
        <v>1878</v>
      </c>
    </row>
    <row r="314" spans="1:14" x14ac:dyDescent="0.2">
      <c r="A314" s="267" t="s">
        <v>425</v>
      </c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  <c r="L314" s="267"/>
      <c r="M314" s="267"/>
      <c r="N314" s="267"/>
    </row>
    <row r="315" spans="1:14" x14ac:dyDescent="0.2">
      <c r="A315" s="267" t="s">
        <v>426</v>
      </c>
      <c r="B315" s="267"/>
      <c r="C315" s="267"/>
      <c r="D315" s="267"/>
      <c r="E315" s="267"/>
      <c r="F315" s="267"/>
      <c r="G315" s="267"/>
      <c r="H315" s="267"/>
      <c r="I315" s="267"/>
      <c r="J315" s="267"/>
      <c r="K315" s="267"/>
    </row>
    <row r="316" spans="1:14" ht="25.35" customHeight="1" x14ac:dyDescent="0.2">
      <c r="A316" s="2"/>
      <c r="B316" s="2"/>
      <c r="C316" s="2"/>
      <c r="D316" s="297" t="s">
        <v>427</v>
      </c>
      <c r="E316" s="297" t="s">
        <v>428</v>
      </c>
      <c r="F316" s="297"/>
      <c r="G316" s="297"/>
      <c r="H316" s="297"/>
      <c r="I316" s="297"/>
      <c r="J316" s="297"/>
      <c r="K316" s="297"/>
      <c r="L316" s="297"/>
      <c r="M316" s="297"/>
    </row>
    <row r="317" spans="1:14" ht="14.65" customHeight="1" x14ac:dyDescent="0.2">
      <c r="A317" s="2"/>
      <c r="B317" s="2"/>
      <c r="C317" s="2"/>
      <c r="D317" s="298" t="s">
        <v>409</v>
      </c>
      <c r="E317" s="299" t="s">
        <v>429</v>
      </c>
      <c r="F317" s="299"/>
      <c r="G317" s="299"/>
      <c r="H317" s="300" t="s">
        <v>430</v>
      </c>
      <c r="I317" s="300"/>
      <c r="J317" s="300"/>
      <c r="K317" s="301" t="s">
        <v>431</v>
      </c>
      <c r="L317" s="301"/>
      <c r="M317" s="301"/>
    </row>
    <row r="318" spans="1:14" ht="18" x14ac:dyDescent="0.2">
      <c r="A318" s="2"/>
      <c r="B318" s="2"/>
      <c r="C318" s="2"/>
      <c r="D318" s="298"/>
      <c r="E318" s="184" t="s">
        <v>432</v>
      </c>
      <c r="F318" s="184" t="s">
        <v>433</v>
      </c>
      <c r="G318" s="184" t="s">
        <v>406</v>
      </c>
      <c r="H318" s="185" t="s">
        <v>434</v>
      </c>
      <c r="I318" s="185" t="s">
        <v>433</v>
      </c>
      <c r="J318" s="185" t="s">
        <v>406</v>
      </c>
      <c r="K318" s="186" t="s">
        <v>432</v>
      </c>
      <c r="L318" s="186" t="s">
        <v>433</v>
      </c>
      <c r="M318" s="187" t="s">
        <v>406</v>
      </c>
    </row>
    <row r="319" spans="1:14" x14ac:dyDescent="0.2">
      <c r="A319" s="2"/>
      <c r="B319" s="2"/>
      <c r="C319" s="2"/>
      <c r="D319" s="188" t="s">
        <v>13</v>
      </c>
      <c r="E319" s="189">
        <f t="shared" ref="E319:E321" si="104">K319-H319</f>
        <v>401</v>
      </c>
      <c r="F319" s="189">
        <v>257</v>
      </c>
      <c r="G319" s="189">
        <f t="shared" ref="G319:G321" si="105">SUM(E319:F319)</f>
        <v>658</v>
      </c>
      <c r="H319" s="190">
        <v>22</v>
      </c>
      <c r="I319" s="190">
        <v>37</v>
      </c>
      <c r="J319" s="190">
        <f t="shared" ref="J319:J320" si="106">SUM(H319:I319)</f>
        <v>59</v>
      </c>
      <c r="K319" s="191">
        <f t="shared" ref="K319:K320" si="107">M319-L319</f>
        <v>423</v>
      </c>
      <c r="L319" s="191">
        <f t="shared" ref="L319:L320" si="108">F319+I319</f>
        <v>294</v>
      </c>
      <c r="M319" s="192">
        <f t="shared" ref="M319:M320" si="109">H308+H310</f>
        <v>717</v>
      </c>
    </row>
    <row r="320" spans="1:14" x14ac:dyDescent="0.2">
      <c r="A320" s="2"/>
      <c r="B320" s="2"/>
      <c r="C320" s="2"/>
      <c r="D320" s="188" t="s">
        <v>435</v>
      </c>
      <c r="E320" s="189">
        <f t="shared" si="104"/>
        <v>427</v>
      </c>
      <c r="F320" s="189">
        <v>251</v>
      </c>
      <c r="G320" s="189">
        <f t="shared" si="105"/>
        <v>678</v>
      </c>
      <c r="H320" s="190">
        <v>29</v>
      </c>
      <c r="I320" s="190">
        <v>76</v>
      </c>
      <c r="J320" s="190">
        <f t="shared" si="106"/>
        <v>105</v>
      </c>
      <c r="K320" s="191">
        <f t="shared" si="107"/>
        <v>456</v>
      </c>
      <c r="L320" s="191">
        <f t="shared" si="108"/>
        <v>327</v>
      </c>
      <c r="M320" s="192">
        <f t="shared" si="109"/>
        <v>783</v>
      </c>
    </row>
    <row r="321" spans="1:64" x14ac:dyDescent="0.2">
      <c r="A321" s="2"/>
      <c r="B321" s="2"/>
      <c r="C321" s="2"/>
      <c r="D321" s="193" t="s">
        <v>436</v>
      </c>
      <c r="E321" s="194">
        <f t="shared" si="104"/>
        <v>828</v>
      </c>
      <c r="F321" s="194">
        <f>SUM(F319:F320)</f>
        <v>508</v>
      </c>
      <c r="G321" s="194">
        <f t="shared" si="105"/>
        <v>1336</v>
      </c>
      <c r="H321" s="195">
        <f t="shared" ref="H321:M321" si="110">SUM(H319:H320)</f>
        <v>51</v>
      </c>
      <c r="I321" s="195">
        <f t="shared" si="110"/>
        <v>113</v>
      </c>
      <c r="J321" s="195">
        <f t="shared" si="110"/>
        <v>164</v>
      </c>
      <c r="K321" s="196">
        <f t="shared" si="110"/>
        <v>879</v>
      </c>
      <c r="L321" s="196">
        <f t="shared" si="110"/>
        <v>621</v>
      </c>
      <c r="M321" s="197">
        <f t="shared" si="110"/>
        <v>1500</v>
      </c>
    </row>
    <row r="322" spans="1:64" x14ac:dyDescent="0.2">
      <c r="A322" s="2"/>
      <c r="B322" s="2"/>
      <c r="C322" s="2"/>
      <c r="D322" s="172" t="s">
        <v>416</v>
      </c>
    </row>
    <row r="323" spans="1:64" ht="14.65" customHeight="1" x14ac:dyDescent="0.2">
      <c r="A323" s="2"/>
      <c r="B323" s="2"/>
      <c r="C323" s="2"/>
      <c r="D323" s="289" t="s">
        <v>437</v>
      </c>
      <c r="E323" s="289"/>
      <c r="F323" s="289"/>
      <c r="G323" s="289"/>
      <c r="H323" s="289"/>
      <c r="I323" s="289"/>
      <c r="J323" s="289"/>
      <c r="K323" s="289"/>
      <c r="L323" s="289"/>
      <c r="M323" s="289"/>
    </row>
    <row r="324" spans="1:64" ht="25.7" customHeight="1" x14ac:dyDescent="0.2">
      <c r="A324"/>
      <c r="B324"/>
      <c r="C324" s="2"/>
      <c r="D324" s="302" t="s">
        <v>427</v>
      </c>
      <c r="E324" s="302"/>
      <c r="F324" s="302"/>
      <c r="G324" s="302"/>
      <c r="H324" s="302"/>
      <c r="I324" s="302"/>
      <c r="J324" s="302"/>
      <c r="K324" s="302"/>
      <c r="L324" s="302"/>
      <c r="M324" s="302"/>
      <c r="N324" s="302"/>
      <c r="O324" s="302"/>
      <c r="P324" s="302"/>
      <c r="Q324" s="302"/>
      <c r="R324" s="302"/>
      <c r="S324" s="302"/>
      <c r="T324" s="302"/>
      <c r="U324" s="302"/>
      <c r="V324" s="302"/>
      <c r="W324" s="302"/>
      <c r="X324" s="302"/>
      <c r="Y324" s="302"/>
      <c r="Z324" s="302"/>
      <c r="AA324" s="302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58.5" customHeight="1" x14ac:dyDescent="0.2">
      <c r="A325"/>
      <c r="B325"/>
      <c r="C325" s="2"/>
      <c r="D325" s="198" t="s">
        <v>409</v>
      </c>
      <c r="E325" s="199">
        <v>44110</v>
      </c>
      <c r="F325" s="199">
        <v>44111</v>
      </c>
      <c r="G325" s="199">
        <v>44112</v>
      </c>
      <c r="H325" s="199">
        <v>44113</v>
      </c>
      <c r="I325" s="199">
        <v>44114</v>
      </c>
      <c r="J325" s="199">
        <v>44115</v>
      </c>
      <c r="K325" s="199">
        <v>44116</v>
      </c>
      <c r="L325" s="199">
        <v>44117</v>
      </c>
      <c r="M325" s="199">
        <v>44118</v>
      </c>
      <c r="N325" s="199">
        <v>44119</v>
      </c>
      <c r="O325" s="199">
        <v>44120</v>
      </c>
      <c r="P325" s="199">
        <v>44121</v>
      </c>
      <c r="Q325" s="199">
        <v>44122</v>
      </c>
      <c r="R325" s="199">
        <v>44123</v>
      </c>
      <c r="S325" s="199">
        <v>44124</v>
      </c>
      <c r="T325" s="199">
        <v>44125</v>
      </c>
      <c r="U325" s="199">
        <v>44126</v>
      </c>
      <c r="V325" s="199">
        <v>44127</v>
      </c>
      <c r="W325" s="199">
        <v>44128</v>
      </c>
      <c r="X325" s="199">
        <v>44129</v>
      </c>
      <c r="Y325" s="199">
        <v>44130</v>
      </c>
      <c r="Z325" s="199">
        <v>44131</v>
      </c>
      <c r="AA325" s="199">
        <v>44132</v>
      </c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22.7" customHeight="1" x14ac:dyDescent="0.2">
      <c r="A326"/>
      <c r="B326"/>
      <c r="C326" s="2"/>
      <c r="D326" s="200" t="s">
        <v>13</v>
      </c>
      <c r="E326" s="201">
        <v>783</v>
      </c>
      <c r="F326" s="201">
        <v>820</v>
      </c>
      <c r="G326" s="201">
        <v>788</v>
      </c>
      <c r="H326" s="201">
        <v>774</v>
      </c>
      <c r="I326" s="201">
        <v>783</v>
      </c>
      <c r="J326" s="201">
        <v>763</v>
      </c>
      <c r="K326" s="201">
        <v>751</v>
      </c>
      <c r="L326" s="201">
        <v>768</v>
      </c>
      <c r="M326" s="201">
        <v>721</v>
      </c>
      <c r="N326" s="201">
        <v>710</v>
      </c>
      <c r="O326" s="201">
        <v>716</v>
      </c>
      <c r="P326" s="201">
        <v>710</v>
      </c>
      <c r="Q326" s="201">
        <v>694</v>
      </c>
      <c r="R326" s="201">
        <v>704</v>
      </c>
      <c r="S326" s="201">
        <v>705</v>
      </c>
      <c r="T326" s="201">
        <v>711</v>
      </c>
      <c r="U326" s="201">
        <v>677</v>
      </c>
      <c r="V326" s="201">
        <v>679</v>
      </c>
      <c r="W326" s="201">
        <v>685</v>
      </c>
      <c r="X326" s="201">
        <v>678</v>
      </c>
      <c r="Y326" s="201">
        <v>687</v>
      </c>
      <c r="Z326" s="201">
        <v>724</v>
      </c>
      <c r="AA326" s="201">
        <v>717</v>
      </c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22.7" customHeight="1" x14ac:dyDescent="0.2">
      <c r="A327"/>
      <c r="B327"/>
      <c r="C327" s="2"/>
      <c r="D327" s="202" t="s">
        <v>435</v>
      </c>
      <c r="E327" s="203">
        <v>986</v>
      </c>
      <c r="F327" s="203">
        <v>998</v>
      </c>
      <c r="G327" s="203">
        <v>967</v>
      </c>
      <c r="H327" s="203">
        <v>982</v>
      </c>
      <c r="I327" s="203">
        <v>934</v>
      </c>
      <c r="J327" s="203">
        <v>918</v>
      </c>
      <c r="K327" s="203">
        <v>933</v>
      </c>
      <c r="L327" s="203">
        <v>927</v>
      </c>
      <c r="M327" s="203">
        <v>951</v>
      </c>
      <c r="N327" s="203">
        <v>947</v>
      </c>
      <c r="O327" s="203">
        <v>915</v>
      </c>
      <c r="P327" s="203">
        <v>905</v>
      </c>
      <c r="Q327" s="203">
        <v>886</v>
      </c>
      <c r="R327" s="203">
        <v>833</v>
      </c>
      <c r="S327" s="203">
        <v>881</v>
      </c>
      <c r="T327" s="203">
        <v>852</v>
      </c>
      <c r="U327" s="203">
        <v>849</v>
      </c>
      <c r="V327" s="203">
        <v>823</v>
      </c>
      <c r="W327" s="203">
        <v>812</v>
      </c>
      <c r="X327" s="203">
        <v>833</v>
      </c>
      <c r="Y327" s="203">
        <v>809</v>
      </c>
      <c r="Z327" s="203">
        <v>769</v>
      </c>
      <c r="AA327" s="203">
        <v>783</v>
      </c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22.7" customHeight="1" x14ac:dyDescent="0.2">
      <c r="A328"/>
      <c r="B328"/>
      <c r="C328" s="2"/>
      <c r="D328" s="204" t="s">
        <v>438</v>
      </c>
      <c r="E328" s="205">
        <f t="shared" ref="E328:AA328" si="111">SUM(E326:E327)</f>
        <v>1769</v>
      </c>
      <c r="F328" s="205">
        <f t="shared" si="111"/>
        <v>1818</v>
      </c>
      <c r="G328" s="205">
        <f t="shared" si="111"/>
        <v>1755</v>
      </c>
      <c r="H328" s="205">
        <f t="shared" si="111"/>
        <v>1756</v>
      </c>
      <c r="I328" s="205">
        <f t="shared" si="111"/>
        <v>1717</v>
      </c>
      <c r="J328" s="205">
        <f t="shared" si="111"/>
        <v>1681</v>
      </c>
      <c r="K328" s="205">
        <f t="shared" si="111"/>
        <v>1684</v>
      </c>
      <c r="L328" s="205">
        <f t="shared" si="111"/>
        <v>1695</v>
      </c>
      <c r="M328" s="205">
        <f t="shared" si="111"/>
        <v>1672</v>
      </c>
      <c r="N328" s="205">
        <f t="shared" si="111"/>
        <v>1657</v>
      </c>
      <c r="O328" s="205">
        <f t="shared" si="111"/>
        <v>1631</v>
      </c>
      <c r="P328" s="205">
        <f t="shared" si="111"/>
        <v>1615</v>
      </c>
      <c r="Q328" s="205">
        <f t="shared" si="111"/>
        <v>1580</v>
      </c>
      <c r="R328" s="205">
        <f t="shared" si="111"/>
        <v>1537</v>
      </c>
      <c r="S328" s="205">
        <f t="shared" si="111"/>
        <v>1586</v>
      </c>
      <c r="T328" s="205">
        <f t="shared" si="111"/>
        <v>1563</v>
      </c>
      <c r="U328" s="205">
        <f t="shared" si="111"/>
        <v>1526</v>
      </c>
      <c r="V328" s="205">
        <f t="shared" si="111"/>
        <v>1502</v>
      </c>
      <c r="W328" s="205">
        <f t="shared" si="111"/>
        <v>1497</v>
      </c>
      <c r="X328" s="205">
        <f t="shared" si="111"/>
        <v>1511</v>
      </c>
      <c r="Y328" s="205">
        <f t="shared" si="111"/>
        <v>1496</v>
      </c>
      <c r="Z328" s="205">
        <f t="shared" si="111"/>
        <v>1493</v>
      </c>
      <c r="AA328" s="205">
        <f t="shared" si="111"/>
        <v>1500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30" spans="1:64" ht="28.35" customHeight="1" x14ac:dyDescent="0.2">
      <c r="C330" s="303" t="s">
        <v>439</v>
      </c>
      <c r="D330" s="303"/>
      <c r="E330" s="303"/>
      <c r="F330" s="303"/>
      <c r="G330" s="303"/>
      <c r="H330" s="304" t="s">
        <v>440</v>
      </c>
      <c r="I330" s="304"/>
      <c r="J330" s="304"/>
      <c r="K330" s="304"/>
      <c r="L330" s="305" t="s">
        <v>441</v>
      </c>
      <c r="M330" s="305"/>
      <c r="N330" s="305"/>
      <c r="O330" s="305"/>
      <c r="P330" s="306" t="s">
        <v>442</v>
      </c>
      <c r="Q330" s="306"/>
      <c r="R330" s="306"/>
      <c r="S330" s="306"/>
      <c r="T330" s="307" t="s">
        <v>431</v>
      </c>
      <c r="U330" s="307"/>
      <c r="V330" s="307"/>
      <c r="W330" s="307"/>
    </row>
    <row r="331" spans="1:64" x14ac:dyDescent="0.2">
      <c r="C331" s="303"/>
      <c r="D331" s="303"/>
      <c r="E331" s="303"/>
      <c r="F331" s="303"/>
      <c r="G331" s="303"/>
      <c r="H331" s="308" t="s">
        <v>443</v>
      </c>
      <c r="I331" s="308"/>
      <c r="J331" s="309" t="s">
        <v>444</v>
      </c>
      <c r="K331" s="309"/>
      <c r="L331" s="310" t="s">
        <v>443</v>
      </c>
      <c r="M331" s="310"/>
      <c r="N331" s="311" t="s">
        <v>444</v>
      </c>
      <c r="O331" s="311"/>
      <c r="P331" s="312" t="s">
        <v>443</v>
      </c>
      <c r="Q331" s="312"/>
      <c r="R331" s="313" t="s">
        <v>444</v>
      </c>
      <c r="S331" s="313"/>
      <c r="T331" s="314" t="s">
        <v>443</v>
      </c>
      <c r="U331" s="314"/>
      <c r="V331" s="315" t="s">
        <v>444</v>
      </c>
      <c r="W331" s="315"/>
    </row>
    <row r="332" spans="1:64" ht="14.65" customHeight="1" x14ac:dyDescent="0.2">
      <c r="C332" s="314" t="s">
        <v>445</v>
      </c>
      <c r="D332" s="316" t="s">
        <v>446</v>
      </c>
      <c r="E332" s="317" t="s">
        <v>447</v>
      </c>
      <c r="F332" s="317"/>
      <c r="G332" s="317"/>
      <c r="H332" s="318">
        <v>3115</v>
      </c>
      <c r="I332" s="318"/>
      <c r="J332" s="319">
        <f>H332/H338</f>
        <v>0.17437304075235111</v>
      </c>
      <c r="K332" s="319"/>
      <c r="L332" s="320">
        <v>880</v>
      </c>
      <c r="M332" s="320"/>
      <c r="N332" s="321">
        <f>L332/L338</f>
        <v>0.14596118759329904</v>
      </c>
      <c r="O332" s="321"/>
      <c r="P332" s="322">
        <v>29</v>
      </c>
      <c r="Q332" s="322"/>
      <c r="R332" s="323">
        <f>P332/P338</f>
        <v>0.26363636363636361</v>
      </c>
      <c r="S332" s="323"/>
      <c r="T332" s="324">
        <f t="shared" ref="T332:T335" si="112">H332+L332+P332</f>
        <v>4024</v>
      </c>
      <c r="U332" s="324"/>
      <c r="V332" s="325">
        <f>T332/T338</f>
        <v>0.16765269560869928</v>
      </c>
      <c r="W332" s="325"/>
    </row>
    <row r="333" spans="1:64" ht="14.65" customHeight="1" x14ac:dyDescent="0.2">
      <c r="C333" s="314"/>
      <c r="D333" s="316"/>
      <c r="E333" s="317" t="s">
        <v>448</v>
      </c>
      <c r="F333" s="317"/>
      <c r="G333" s="317"/>
      <c r="H333" s="318">
        <v>692</v>
      </c>
      <c r="I333" s="318"/>
      <c r="J333" s="319">
        <f>H333/H338</f>
        <v>3.8737124944021498E-2</v>
      </c>
      <c r="K333" s="319"/>
      <c r="L333" s="320">
        <v>476</v>
      </c>
      <c r="M333" s="320"/>
      <c r="N333" s="321">
        <f>L333/L338</f>
        <v>7.8951733289102669E-2</v>
      </c>
      <c r="O333" s="321"/>
      <c r="P333" s="322">
        <v>0</v>
      </c>
      <c r="Q333" s="322"/>
      <c r="R333" s="323">
        <f>P333/P338</f>
        <v>0</v>
      </c>
      <c r="S333" s="323"/>
      <c r="T333" s="324">
        <f t="shared" si="112"/>
        <v>1168</v>
      </c>
      <c r="U333" s="324"/>
      <c r="V333" s="325">
        <f>T333/T338</f>
        <v>4.8662611449045913E-2</v>
      </c>
      <c r="W333" s="325"/>
    </row>
    <row r="334" spans="1:64" ht="14.65" customHeight="1" x14ac:dyDescent="0.2">
      <c r="C334" s="314"/>
      <c r="D334" s="316"/>
      <c r="E334" s="317" t="s">
        <v>449</v>
      </c>
      <c r="F334" s="317"/>
      <c r="G334" s="317"/>
      <c r="H334" s="318">
        <v>2</v>
      </c>
      <c r="I334" s="318"/>
      <c r="J334" s="319">
        <f>H334/H338</f>
        <v>1.1195700850873264E-4</v>
      </c>
      <c r="K334" s="319"/>
      <c r="L334" s="320">
        <v>9</v>
      </c>
      <c r="M334" s="320"/>
      <c r="N334" s="321">
        <f>L334/L338</f>
        <v>1.4927848731132857E-3</v>
      </c>
      <c r="O334" s="321"/>
      <c r="P334" s="322">
        <v>0</v>
      </c>
      <c r="Q334" s="322"/>
      <c r="R334" s="323">
        <f>P334/P338</f>
        <v>0</v>
      </c>
      <c r="S334" s="323"/>
      <c r="T334" s="324">
        <f t="shared" si="112"/>
        <v>11</v>
      </c>
      <c r="U334" s="324"/>
      <c r="V334" s="325">
        <f>T334/T338</f>
        <v>4.5829514207149406E-4</v>
      </c>
      <c r="W334" s="325"/>
    </row>
    <row r="335" spans="1:64" ht="14.65" customHeight="1" x14ac:dyDescent="0.2">
      <c r="C335" s="314"/>
      <c r="D335" s="316"/>
      <c r="E335" s="317" t="s">
        <v>450</v>
      </c>
      <c r="F335" s="317"/>
      <c r="G335" s="317"/>
      <c r="H335" s="318">
        <v>0</v>
      </c>
      <c r="I335" s="318"/>
      <c r="J335" s="319">
        <f>H335/H338</f>
        <v>0</v>
      </c>
      <c r="K335" s="319"/>
      <c r="L335" s="320">
        <v>3</v>
      </c>
      <c r="M335" s="320"/>
      <c r="N335" s="321">
        <f>L335/L338</f>
        <v>4.9759495770442864E-4</v>
      </c>
      <c r="O335" s="321"/>
      <c r="P335" s="322">
        <v>0</v>
      </c>
      <c r="Q335" s="322"/>
      <c r="R335" s="323">
        <f>P335/P338</f>
        <v>0</v>
      </c>
      <c r="S335" s="323"/>
      <c r="T335" s="324">
        <f t="shared" si="112"/>
        <v>3</v>
      </c>
      <c r="U335" s="324"/>
      <c r="V335" s="325">
        <f>T335/T338</f>
        <v>1.2498958420131655E-4</v>
      </c>
      <c r="W335" s="325"/>
    </row>
    <row r="336" spans="1:64" ht="14.65" customHeight="1" x14ac:dyDescent="0.2">
      <c r="C336" s="314"/>
      <c r="D336" s="316"/>
      <c r="E336" s="326" t="s">
        <v>406</v>
      </c>
      <c r="F336" s="326"/>
      <c r="G336" s="326"/>
      <c r="H336" s="318">
        <f>SUM(H332:H335)</f>
        <v>3809</v>
      </c>
      <c r="I336" s="318">
        <f>SUM(H336:H336)</f>
        <v>3809</v>
      </c>
      <c r="J336" s="319">
        <f>H336/H338</f>
        <v>0.21322212270488133</v>
      </c>
      <c r="K336" s="319"/>
      <c r="L336" s="320">
        <f>L332+L333+L334+L335</f>
        <v>1368</v>
      </c>
      <c r="M336" s="320">
        <f>SUM(L336:L336)</f>
        <v>1368</v>
      </c>
      <c r="N336" s="321">
        <f>L336/L338</f>
        <v>0.22690330071321943</v>
      </c>
      <c r="O336" s="321"/>
      <c r="P336" s="322">
        <v>30</v>
      </c>
      <c r="Q336" s="322"/>
      <c r="R336" s="323">
        <f>P336/P338</f>
        <v>0.27272727272727271</v>
      </c>
      <c r="S336" s="323"/>
      <c r="T336" s="324">
        <f>SUM(T332:T335)</f>
        <v>5206</v>
      </c>
      <c r="U336" s="324"/>
      <c r="V336" s="325">
        <f>T336/T338</f>
        <v>0.21689859178401799</v>
      </c>
      <c r="W336" s="325"/>
    </row>
    <row r="337" spans="1:64" ht="14.65" customHeight="1" x14ac:dyDescent="0.2">
      <c r="A337"/>
      <c r="C337" s="314"/>
      <c r="D337" s="316" t="s">
        <v>451</v>
      </c>
      <c r="E337" s="316"/>
      <c r="F337" s="316"/>
      <c r="G337" s="316"/>
      <c r="H337" s="318">
        <v>14055</v>
      </c>
      <c r="I337" s="318"/>
      <c r="J337" s="319">
        <f>H337/H338</f>
        <v>0.78677787729511872</v>
      </c>
      <c r="K337" s="319"/>
      <c r="L337" s="320">
        <v>4661</v>
      </c>
      <c r="M337" s="320"/>
      <c r="N337" s="321">
        <f>L337/L338</f>
        <v>0.7730966992867806</v>
      </c>
      <c r="O337" s="321"/>
      <c r="P337" s="322">
        <v>80</v>
      </c>
      <c r="Q337" s="322"/>
      <c r="R337" s="323">
        <f>P337/P338</f>
        <v>0.72727272727272729</v>
      </c>
      <c r="S337" s="323"/>
      <c r="T337" s="324">
        <f>H337+L337+P337</f>
        <v>18796</v>
      </c>
      <c r="U337" s="324"/>
      <c r="V337" s="325">
        <f>T337/T338</f>
        <v>0.78310140821598195</v>
      </c>
      <c r="W337" s="325"/>
    </row>
    <row r="338" spans="1:64" ht="15.75" customHeight="1" x14ac:dyDescent="0.2">
      <c r="A338"/>
      <c r="C338" s="327" t="s">
        <v>452</v>
      </c>
      <c r="D338" s="327"/>
      <c r="E338" s="327"/>
      <c r="F338" s="327"/>
      <c r="G338" s="327"/>
      <c r="H338" s="328">
        <f>H336+H337</f>
        <v>17864</v>
      </c>
      <c r="I338" s="328"/>
      <c r="J338" s="293">
        <f>H338/H338</f>
        <v>1</v>
      </c>
      <c r="K338" s="293"/>
      <c r="L338" s="328">
        <f>L336+L337</f>
        <v>6029</v>
      </c>
      <c r="M338" s="328"/>
      <c r="N338" s="293">
        <f>L338/L338</f>
        <v>1</v>
      </c>
      <c r="O338" s="293"/>
      <c r="P338" s="328">
        <f>P336+P337</f>
        <v>110</v>
      </c>
      <c r="Q338" s="328"/>
      <c r="R338" s="293">
        <f>P338/P338</f>
        <v>1</v>
      </c>
      <c r="S338" s="293"/>
      <c r="T338" s="329">
        <f>T336+T337</f>
        <v>24002</v>
      </c>
      <c r="U338" s="329"/>
      <c r="V338" s="330">
        <f>T338/T338</f>
        <v>1</v>
      </c>
      <c r="W338" s="330"/>
    </row>
    <row r="339" spans="1:64" x14ac:dyDescent="0.2">
      <c r="A339"/>
      <c r="B339"/>
      <c r="C339" s="267" t="s">
        <v>453</v>
      </c>
      <c r="D339" s="267"/>
      <c r="E339" s="267"/>
      <c r="F339" s="267"/>
      <c r="G339" s="267"/>
      <c r="H339" s="267">
        <f>SUM(H332:H336)</f>
        <v>7618</v>
      </c>
      <c r="I339" s="267">
        <f>SUM(I332:I336)</f>
        <v>3809</v>
      </c>
      <c r="J339" s="267"/>
      <c r="K339" s="267"/>
      <c r="L339" s="267">
        <f>SUM(L332:L336)</f>
        <v>2736</v>
      </c>
      <c r="M339" s="267">
        <f>SUM(M332:M336)</f>
        <v>1368</v>
      </c>
      <c r="N339" s="267"/>
      <c r="O339" s="267"/>
      <c r="P339" s="267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</row>
    <row r="341" spans="1:64" ht="54" customHeight="1" x14ac:dyDescent="0.2">
      <c r="A341"/>
      <c r="B341"/>
      <c r="C341"/>
      <c r="D341" s="331" t="s">
        <v>454</v>
      </c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  <c r="AA341" s="33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67.7" customHeight="1" x14ac:dyDescent="0.2">
      <c r="A342"/>
      <c r="B342"/>
      <c r="C342"/>
      <c r="D342" s="206" t="s">
        <v>409</v>
      </c>
      <c r="E342" s="207">
        <v>44110</v>
      </c>
      <c r="F342" s="207">
        <v>44111</v>
      </c>
      <c r="G342" s="207">
        <v>44112</v>
      </c>
      <c r="H342" s="207">
        <v>44113</v>
      </c>
      <c r="I342" s="207">
        <v>44114</v>
      </c>
      <c r="J342" s="207">
        <v>44115</v>
      </c>
      <c r="K342" s="207">
        <v>44116</v>
      </c>
      <c r="L342" s="207">
        <v>44117</v>
      </c>
      <c r="M342" s="207">
        <v>44118</v>
      </c>
      <c r="N342" s="207">
        <v>44119</v>
      </c>
      <c r="O342" s="207">
        <v>44120</v>
      </c>
      <c r="P342" s="207">
        <v>44121</v>
      </c>
      <c r="Q342" s="207">
        <v>44122</v>
      </c>
      <c r="R342" s="207">
        <v>44123</v>
      </c>
      <c r="S342" s="207">
        <v>44124</v>
      </c>
      <c r="T342" s="207">
        <v>44125</v>
      </c>
      <c r="U342" s="207">
        <v>44126</v>
      </c>
      <c r="V342" s="207">
        <v>44127</v>
      </c>
      <c r="W342" s="207">
        <v>44128</v>
      </c>
      <c r="X342" s="207">
        <v>44129</v>
      </c>
      <c r="Y342" s="207">
        <v>44130</v>
      </c>
      <c r="Z342" s="207">
        <v>44131</v>
      </c>
      <c r="AA342" s="207">
        <v>44132</v>
      </c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5" x14ac:dyDescent="0.2">
      <c r="A343"/>
      <c r="B343"/>
      <c r="C343"/>
      <c r="D343" s="208" t="s">
        <v>455</v>
      </c>
      <c r="E343" s="209">
        <v>4652</v>
      </c>
      <c r="F343" s="209">
        <v>4807</v>
      </c>
      <c r="G343" s="209">
        <v>4835</v>
      </c>
      <c r="H343" s="209">
        <v>4851</v>
      </c>
      <c r="I343" s="209">
        <v>4860</v>
      </c>
      <c r="J343" s="209">
        <v>4890</v>
      </c>
      <c r="K343" s="209">
        <v>4913</v>
      </c>
      <c r="L343" s="209">
        <v>4932</v>
      </c>
      <c r="M343" s="209">
        <v>4959</v>
      </c>
      <c r="N343" s="209">
        <v>4980</v>
      </c>
      <c r="O343" s="209">
        <v>5001</v>
      </c>
      <c r="P343" s="209">
        <v>5012</v>
      </c>
      <c r="Q343" s="209">
        <v>5023</v>
      </c>
      <c r="R343" s="209">
        <v>5044</v>
      </c>
      <c r="S343" s="209">
        <v>5062</v>
      </c>
      <c r="T343" s="209">
        <v>5086</v>
      </c>
      <c r="U343" s="209">
        <v>5109</v>
      </c>
      <c r="V343" s="209">
        <v>5121</v>
      </c>
      <c r="W343" s="209">
        <v>5143</v>
      </c>
      <c r="X343" s="209">
        <v>5164</v>
      </c>
      <c r="Y343" s="209">
        <v>5176</v>
      </c>
      <c r="Z343" s="209">
        <v>5187</v>
      </c>
      <c r="AA343" s="209">
        <v>5206</v>
      </c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5" x14ac:dyDescent="0.2">
      <c r="A344"/>
      <c r="B344"/>
      <c r="C344"/>
      <c r="D344" s="210" t="s">
        <v>456</v>
      </c>
      <c r="E344" s="211">
        <v>16624</v>
      </c>
      <c r="F344" s="211">
        <v>17401</v>
      </c>
      <c r="G344" s="211">
        <v>17615</v>
      </c>
      <c r="H344" s="211">
        <v>17586</v>
      </c>
      <c r="I344" s="211">
        <v>17652</v>
      </c>
      <c r="J344" s="211">
        <v>17726</v>
      </c>
      <c r="K344" s="211">
        <v>17773</v>
      </c>
      <c r="L344" s="211">
        <v>17820</v>
      </c>
      <c r="M344" s="211">
        <v>17883</v>
      </c>
      <c r="N344" s="211">
        <v>17975</v>
      </c>
      <c r="O344" s="211">
        <v>18035</v>
      </c>
      <c r="P344" s="211">
        <v>18102</v>
      </c>
      <c r="Q344" s="211">
        <v>18179</v>
      </c>
      <c r="R344" s="211">
        <v>18218</v>
      </c>
      <c r="S344" s="211">
        <v>18264</v>
      </c>
      <c r="T344" s="211">
        <v>18351</v>
      </c>
      <c r="U344" s="211">
        <v>18426</v>
      </c>
      <c r="V344" s="211">
        <v>18506</v>
      </c>
      <c r="W344" s="211">
        <v>18578</v>
      </c>
      <c r="X344" s="211">
        <v>18632</v>
      </c>
      <c r="Y344" s="211">
        <v>18680</v>
      </c>
      <c r="Z344" s="211">
        <v>18738</v>
      </c>
      <c r="AA344" s="211">
        <v>18796</v>
      </c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15" x14ac:dyDescent="0.2">
      <c r="A345"/>
      <c r="B345"/>
      <c r="C345" s="2"/>
      <c r="D345" s="212" t="s">
        <v>457</v>
      </c>
      <c r="E345" s="213">
        <f t="shared" ref="E345:U345" si="113">SUM(E343:E344)</f>
        <v>21276</v>
      </c>
      <c r="F345" s="213">
        <f t="shared" si="113"/>
        <v>22208</v>
      </c>
      <c r="G345" s="213">
        <f t="shared" si="113"/>
        <v>22450</v>
      </c>
      <c r="H345" s="213">
        <f t="shared" si="113"/>
        <v>22437</v>
      </c>
      <c r="I345" s="213">
        <f t="shared" si="113"/>
        <v>22512</v>
      </c>
      <c r="J345" s="213">
        <f t="shared" si="113"/>
        <v>22616</v>
      </c>
      <c r="K345" s="213">
        <f t="shared" si="113"/>
        <v>22686</v>
      </c>
      <c r="L345" s="213">
        <f t="shared" si="113"/>
        <v>22752</v>
      </c>
      <c r="M345" s="213">
        <f t="shared" si="113"/>
        <v>22842</v>
      </c>
      <c r="N345" s="213">
        <f t="shared" si="113"/>
        <v>22955</v>
      </c>
      <c r="O345" s="213">
        <f t="shared" si="113"/>
        <v>23036</v>
      </c>
      <c r="P345" s="213">
        <f t="shared" si="113"/>
        <v>23114</v>
      </c>
      <c r="Q345" s="213">
        <f t="shared" si="113"/>
        <v>23202</v>
      </c>
      <c r="R345" s="213">
        <f t="shared" si="113"/>
        <v>23262</v>
      </c>
      <c r="S345" s="213">
        <f t="shared" si="113"/>
        <v>23326</v>
      </c>
      <c r="T345" s="213">
        <f t="shared" si="113"/>
        <v>23437</v>
      </c>
      <c r="U345" s="213">
        <f t="shared" si="113"/>
        <v>23535</v>
      </c>
      <c r="V345" s="213">
        <f t="shared" ref="V345:AA345" si="114">V343+V344</f>
        <v>23627</v>
      </c>
      <c r="W345" s="213">
        <f t="shared" si="114"/>
        <v>23721</v>
      </c>
      <c r="X345" s="213">
        <f t="shared" si="114"/>
        <v>23796</v>
      </c>
      <c r="Y345" s="213">
        <f t="shared" si="114"/>
        <v>23856</v>
      </c>
      <c r="Z345" s="213">
        <f t="shared" si="114"/>
        <v>23925</v>
      </c>
      <c r="AA345" s="213">
        <f t="shared" si="114"/>
        <v>24002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x14ac:dyDescent="0.2">
      <c r="A346"/>
      <c r="B346"/>
      <c r="C346" s="2"/>
      <c r="D346" s="289" t="s">
        <v>458</v>
      </c>
      <c r="E346" s="289"/>
      <c r="F346" s="289"/>
      <c r="G346" s="289"/>
      <c r="H346" s="289"/>
      <c r="I346" s="289"/>
      <c r="J346" s="289"/>
      <c r="K346" s="289"/>
      <c r="L346" s="289"/>
      <c r="M346" s="289"/>
      <c r="N346" s="289"/>
      <c r="O346" s="289"/>
      <c r="P346" s="289"/>
      <c r="Q346" s="289"/>
      <c r="R346" s="289"/>
      <c r="S346" s="289"/>
      <c r="T346" s="289"/>
      <c r="U346" s="289"/>
      <c r="V346" s="289"/>
      <c r="W346" s="289"/>
      <c r="X346" s="289"/>
      <c r="Y346" s="289"/>
      <c r="Z346" s="289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4.65" customHeight="1" x14ac:dyDescent="0.2">
      <c r="A347"/>
      <c r="B347"/>
      <c r="C347" s="2"/>
      <c r="D347" s="289" t="s">
        <v>459</v>
      </c>
      <c r="E347" s="289"/>
      <c r="F347" s="289"/>
      <c r="G347" s="289"/>
      <c r="H347" s="289"/>
      <c r="I347" s="289"/>
      <c r="J347" s="289"/>
      <c r="K347" s="289"/>
      <c r="L347" s="289"/>
      <c r="M347" s="289"/>
      <c r="N347" s="289"/>
      <c r="O347" s="289"/>
      <c r="P347" s="289"/>
      <c r="Q347" s="289"/>
      <c r="R347" s="289"/>
      <c r="S347" s="289"/>
      <c r="T347" s="289"/>
      <c r="U347" s="289"/>
      <c r="V347" s="289"/>
      <c r="W347" s="289"/>
      <c r="X347" s="289"/>
      <c r="Y347" s="289"/>
      <c r="Z347" s="289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14.65" customHeight="1" x14ac:dyDescent="0.2">
      <c r="B349"/>
      <c r="C349"/>
      <c r="D349" s="332" t="s">
        <v>460</v>
      </c>
      <c r="E349" s="332"/>
      <c r="F349" s="332"/>
      <c r="G349" s="332"/>
      <c r="H349" s="332"/>
      <c r="I349" s="332"/>
      <c r="J349" s="332"/>
      <c r="K349" s="332"/>
      <c r="L349" s="333" t="s">
        <v>461</v>
      </c>
      <c r="M349" s="333"/>
      <c r="N349" s="333"/>
      <c r="O349" s="333"/>
      <c r="P349" s="333"/>
      <c r="Q349" s="333"/>
      <c r="R349" s="333"/>
      <c r="S349" s="333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25.5" customHeight="1" x14ac:dyDescent="0.2">
      <c r="B350"/>
      <c r="C350"/>
      <c r="D350" s="332"/>
      <c r="E350" s="332"/>
      <c r="F350" s="332"/>
      <c r="G350" s="332"/>
      <c r="H350" s="332"/>
      <c r="I350" s="332"/>
      <c r="J350" s="332"/>
      <c r="K350" s="332"/>
      <c r="L350" s="334" t="s">
        <v>462</v>
      </c>
      <c r="M350" s="334"/>
      <c r="N350" s="334"/>
      <c r="O350" s="334"/>
      <c r="P350" s="335" t="s">
        <v>463</v>
      </c>
      <c r="Q350" s="335"/>
      <c r="R350" s="335"/>
      <c r="S350" s="335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ht="14.65" customHeight="1" x14ac:dyDescent="0.2">
      <c r="D351" s="336" t="s">
        <v>408</v>
      </c>
      <c r="E351" s="336"/>
      <c r="F351" s="336"/>
      <c r="G351" s="336"/>
      <c r="H351" s="337" t="s">
        <v>409</v>
      </c>
      <c r="I351" s="337"/>
      <c r="J351" s="337"/>
      <c r="K351" s="337"/>
      <c r="L351" s="338" t="s">
        <v>464</v>
      </c>
      <c r="M351" s="338" t="s">
        <v>465</v>
      </c>
      <c r="N351" s="338" t="s">
        <v>412</v>
      </c>
      <c r="O351" s="338" t="s">
        <v>466</v>
      </c>
      <c r="P351" s="338" t="s">
        <v>464</v>
      </c>
      <c r="Q351" s="338" t="s">
        <v>465</v>
      </c>
      <c r="R351" s="338" t="s">
        <v>412</v>
      </c>
      <c r="S351" s="339" t="s">
        <v>466</v>
      </c>
    </row>
    <row r="352" spans="1:64" ht="14.65" customHeight="1" x14ac:dyDescent="0.2">
      <c r="D352" s="336"/>
      <c r="E352" s="336"/>
      <c r="F352" s="336"/>
      <c r="G352" s="336"/>
      <c r="H352" s="340" t="s">
        <v>467</v>
      </c>
      <c r="I352" s="340"/>
      <c r="J352" s="340"/>
      <c r="K352" s="340"/>
      <c r="L352" s="338"/>
      <c r="M352" s="338"/>
      <c r="N352" s="338"/>
      <c r="O352" s="338"/>
      <c r="P352" s="338"/>
      <c r="Q352" s="338"/>
      <c r="R352" s="338"/>
      <c r="S352" s="339"/>
    </row>
    <row r="353" spans="4:19" ht="17.100000000000001" customHeight="1" x14ac:dyDescent="0.2">
      <c r="D353" s="341" t="s">
        <v>402</v>
      </c>
      <c r="E353" s="341"/>
      <c r="F353" s="341"/>
      <c r="G353" s="341"/>
      <c r="H353" s="342" t="s">
        <v>456</v>
      </c>
      <c r="I353" s="342"/>
      <c r="J353" s="342"/>
      <c r="K353" s="342"/>
      <c r="L353" s="214">
        <v>10.58</v>
      </c>
      <c r="M353" s="215">
        <v>6.45</v>
      </c>
      <c r="N353" s="215">
        <v>3.62</v>
      </c>
      <c r="O353" s="216">
        <v>3.54</v>
      </c>
      <c r="P353" s="215">
        <v>7.12</v>
      </c>
      <c r="Q353" s="215">
        <v>6.04</v>
      </c>
      <c r="R353" s="215">
        <v>3.45</v>
      </c>
      <c r="S353" s="216">
        <v>1.75</v>
      </c>
    </row>
    <row r="354" spans="4:19" ht="17.100000000000001" customHeight="1" x14ac:dyDescent="0.2">
      <c r="D354" s="341"/>
      <c r="E354" s="341"/>
      <c r="F354" s="341"/>
      <c r="G354" s="341"/>
      <c r="H354" s="343" t="s">
        <v>468</v>
      </c>
      <c r="I354" s="343"/>
      <c r="J354" s="343"/>
      <c r="K354" s="343"/>
      <c r="L354" s="217">
        <v>11.16</v>
      </c>
      <c r="M354" s="218">
        <v>7.95</v>
      </c>
      <c r="N354" s="218">
        <v>20</v>
      </c>
      <c r="O354" s="219">
        <v>0</v>
      </c>
      <c r="P354" s="218">
        <v>12.75</v>
      </c>
      <c r="Q354" s="218">
        <v>8.5399999999999991</v>
      </c>
      <c r="R354" s="218">
        <v>20</v>
      </c>
      <c r="S354" s="219">
        <v>0</v>
      </c>
    </row>
    <row r="355" spans="4:19" ht="17.100000000000001" customHeight="1" x14ac:dyDescent="0.2">
      <c r="D355" s="344" t="s">
        <v>403</v>
      </c>
      <c r="E355" s="344"/>
      <c r="F355" s="344"/>
      <c r="G355" s="344"/>
      <c r="H355" s="345" t="s">
        <v>456</v>
      </c>
      <c r="I355" s="345"/>
      <c r="J355" s="345"/>
      <c r="K355" s="345"/>
      <c r="L355" s="220">
        <v>9.25</v>
      </c>
      <c r="M355" s="221">
        <v>6.08</v>
      </c>
      <c r="N355" s="221">
        <v>5.87</v>
      </c>
      <c r="O355" s="222">
        <v>4.75</v>
      </c>
      <c r="P355" s="221">
        <v>12.16</v>
      </c>
      <c r="Q355" s="221">
        <v>6.08</v>
      </c>
      <c r="R355" s="221">
        <v>5.04</v>
      </c>
      <c r="S355" s="222">
        <v>10.62</v>
      </c>
    </row>
    <row r="356" spans="4:19" ht="17.100000000000001" customHeight="1" x14ac:dyDescent="0.2">
      <c r="D356" s="344"/>
      <c r="E356" s="344"/>
      <c r="F356" s="344"/>
      <c r="G356" s="344"/>
      <c r="H356" s="345" t="s">
        <v>468</v>
      </c>
      <c r="I356" s="345"/>
      <c r="J356" s="345"/>
      <c r="K356" s="345"/>
      <c r="L356" s="220">
        <v>10.45</v>
      </c>
      <c r="M356" s="221">
        <v>8.1999999999999993</v>
      </c>
      <c r="N356" s="221">
        <v>0</v>
      </c>
      <c r="O356" s="222">
        <v>0</v>
      </c>
      <c r="P356" s="221">
        <v>12.95</v>
      </c>
      <c r="Q356" s="221">
        <v>8.1999999999999993</v>
      </c>
      <c r="R356" s="221">
        <v>0</v>
      </c>
      <c r="S356" s="222">
        <v>0</v>
      </c>
    </row>
    <row r="357" spans="4:19" ht="17.100000000000001" customHeight="1" x14ac:dyDescent="0.2">
      <c r="D357" s="346" t="s">
        <v>404</v>
      </c>
      <c r="E357" s="346"/>
      <c r="F357" s="346"/>
      <c r="G357" s="346"/>
      <c r="H357" s="347" t="s">
        <v>456</v>
      </c>
      <c r="I357" s="347"/>
      <c r="J357" s="347"/>
      <c r="K357" s="347"/>
      <c r="L357" s="223">
        <v>9.0399999999999991</v>
      </c>
      <c r="M357" s="224">
        <v>5.62</v>
      </c>
      <c r="N357" s="224">
        <v>2.7</v>
      </c>
      <c r="O357" s="225">
        <v>2.29</v>
      </c>
      <c r="P357" s="224">
        <v>11.37</v>
      </c>
      <c r="Q357" s="224">
        <v>6.62</v>
      </c>
      <c r="R357" s="224">
        <v>7.58</v>
      </c>
      <c r="S357" s="225">
        <v>5.79</v>
      </c>
    </row>
    <row r="358" spans="4:19" ht="17.100000000000001" customHeight="1" x14ac:dyDescent="0.2">
      <c r="D358" s="346"/>
      <c r="E358" s="346"/>
      <c r="F358" s="346"/>
      <c r="G358" s="346"/>
      <c r="H358" s="348" t="s">
        <v>468</v>
      </c>
      <c r="I358" s="348"/>
      <c r="J358" s="348"/>
      <c r="K358" s="348"/>
      <c r="L358" s="226">
        <v>9.8699999999999992</v>
      </c>
      <c r="M358" s="227">
        <v>3.87</v>
      </c>
      <c r="N358" s="227">
        <v>1.79</v>
      </c>
      <c r="O358" s="228">
        <v>0</v>
      </c>
      <c r="P358" s="227">
        <v>12.16</v>
      </c>
      <c r="Q358" s="227">
        <v>8.3699999999999992</v>
      </c>
      <c r="R358" s="227">
        <v>0</v>
      </c>
      <c r="S358" s="228">
        <v>0</v>
      </c>
    </row>
    <row r="359" spans="4:19" ht="17.100000000000001" customHeight="1" x14ac:dyDescent="0.2">
      <c r="D359" s="349" t="s">
        <v>405</v>
      </c>
      <c r="E359" s="349"/>
      <c r="F359" s="349"/>
      <c r="G359" s="349"/>
      <c r="H359" s="350" t="s">
        <v>456</v>
      </c>
      <c r="I359" s="350"/>
      <c r="J359" s="350"/>
      <c r="K359" s="350"/>
      <c r="L359" s="229">
        <v>7.58</v>
      </c>
      <c r="M359" s="230">
        <v>5.04</v>
      </c>
      <c r="N359" s="230">
        <v>3.45</v>
      </c>
      <c r="O359" s="231">
        <v>3.66</v>
      </c>
      <c r="P359" s="230">
        <v>9.6199999999999992</v>
      </c>
      <c r="Q359" s="230">
        <v>6.83</v>
      </c>
      <c r="R359" s="230">
        <v>7.62</v>
      </c>
      <c r="S359" s="231">
        <v>2.66</v>
      </c>
    </row>
    <row r="360" spans="4:19" ht="17.100000000000001" customHeight="1" x14ac:dyDescent="0.2">
      <c r="D360" s="349"/>
      <c r="E360" s="349"/>
      <c r="F360" s="349"/>
      <c r="G360" s="349"/>
      <c r="H360" s="351" t="s">
        <v>468</v>
      </c>
      <c r="I360" s="351"/>
      <c r="J360" s="351"/>
      <c r="K360" s="351"/>
      <c r="L360" s="232">
        <v>9.25</v>
      </c>
      <c r="M360" s="233">
        <v>4.87</v>
      </c>
      <c r="N360" s="233">
        <v>0</v>
      </c>
      <c r="O360" s="234">
        <v>0</v>
      </c>
      <c r="P360" s="233">
        <v>10.29</v>
      </c>
      <c r="Q360" s="233">
        <v>6.45</v>
      </c>
      <c r="R360" s="233">
        <v>0</v>
      </c>
      <c r="S360" s="234">
        <v>0</v>
      </c>
    </row>
    <row r="361" spans="4:19" ht="17.100000000000001" customHeight="1" x14ac:dyDescent="0.2">
      <c r="D361" s="352" t="s">
        <v>414</v>
      </c>
      <c r="E361" s="352"/>
      <c r="F361" s="352"/>
      <c r="G361" s="352"/>
      <c r="H361" s="353" t="s">
        <v>456</v>
      </c>
      <c r="I361" s="353"/>
      <c r="J361" s="353"/>
      <c r="K361" s="353"/>
      <c r="L361" s="235">
        <v>9.16</v>
      </c>
      <c r="M361" s="236">
        <v>5.91</v>
      </c>
      <c r="N361" s="236">
        <v>3.62</v>
      </c>
      <c r="O361" s="237">
        <v>3.16</v>
      </c>
      <c r="P361" s="236">
        <v>11.25</v>
      </c>
      <c r="Q361" s="236">
        <v>6.33</v>
      </c>
      <c r="R361" s="236">
        <v>3.45</v>
      </c>
      <c r="S361" s="237">
        <v>6.7</v>
      </c>
    </row>
    <row r="362" spans="4:19" ht="17.100000000000001" customHeight="1" x14ac:dyDescent="0.2">
      <c r="D362" s="352"/>
      <c r="E362" s="352"/>
      <c r="F362" s="352"/>
      <c r="G362" s="352"/>
      <c r="H362" s="354" t="s">
        <v>468</v>
      </c>
      <c r="I362" s="354"/>
      <c r="J362" s="354"/>
      <c r="K362" s="354"/>
      <c r="L362" s="238">
        <v>10.41</v>
      </c>
      <c r="M362" s="239">
        <v>6.54</v>
      </c>
      <c r="N362" s="239">
        <v>1.79</v>
      </c>
      <c r="O362" s="240">
        <v>0</v>
      </c>
      <c r="P362" s="239">
        <v>12.16</v>
      </c>
      <c r="Q362" s="239">
        <v>8.0399999999999991</v>
      </c>
      <c r="R362" s="239">
        <v>0</v>
      </c>
      <c r="S362" s="240">
        <v>0</v>
      </c>
    </row>
    <row r="363" spans="4:19" x14ac:dyDescent="0.2">
      <c r="D363" s="1" t="s">
        <v>469</v>
      </c>
    </row>
    <row r="364" spans="4:19" x14ac:dyDescent="0.2">
      <c r="D364" s="1" t="s">
        <v>470</v>
      </c>
    </row>
    <row r="365" spans="4:19" ht="25.5" customHeight="1" x14ac:dyDescent="0.2">
      <c r="E365" s="355" t="s">
        <v>471</v>
      </c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</row>
    <row r="366" spans="4:19" ht="26.25" customHeight="1" x14ac:dyDescent="0.2">
      <c r="E366" s="356" t="s">
        <v>472</v>
      </c>
      <c r="F366" s="356"/>
      <c r="G366" s="356"/>
      <c r="H366" s="356"/>
      <c r="I366" s="356"/>
      <c r="J366" s="356"/>
      <c r="K366" s="356"/>
      <c r="L366" s="356"/>
      <c r="M366" s="356"/>
      <c r="N366" s="356"/>
      <c r="O366" s="356"/>
      <c r="P366" s="356"/>
      <c r="Q366" s="356"/>
      <c r="R366" s="356"/>
      <c r="S366" s="356"/>
    </row>
    <row r="367" spans="4:19" x14ac:dyDescent="0.2">
      <c r="E367" s="357" t="s">
        <v>473</v>
      </c>
      <c r="F367" s="357"/>
      <c r="G367" s="357"/>
      <c r="H367" s="357"/>
      <c r="I367" s="357"/>
      <c r="J367" s="357"/>
      <c r="K367" s="358" t="s">
        <v>443</v>
      </c>
      <c r="L367" s="358"/>
      <c r="M367" s="358"/>
      <c r="N367" s="358"/>
      <c r="O367" s="358"/>
      <c r="P367" s="359" t="s">
        <v>444</v>
      </c>
      <c r="Q367" s="359"/>
      <c r="R367" s="359"/>
      <c r="S367" s="359"/>
    </row>
    <row r="368" spans="4:19" ht="14.65" customHeight="1" x14ac:dyDescent="0.2">
      <c r="E368" s="360" t="s">
        <v>474</v>
      </c>
      <c r="F368" s="360"/>
      <c r="G368" s="360"/>
      <c r="H368" s="360"/>
      <c r="I368" s="360"/>
      <c r="J368" s="360"/>
      <c r="K368" s="361">
        <v>10573</v>
      </c>
      <c r="L368" s="361"/>
      <c r="M368" s="361"/>
      <c r="N368" s="361"/>
      <c r="O368" s="361"/>
      <c r="P368" s="362">
        <f>K368/K376</f>
        <v>0.59186072548141511</v>
      </c>
      <c r="Q368" s="362"/>
      <c r="R368" s="362"/>
      <c r="S368" s="362">
        <f t="shared" ref="S368:S376" si="115">SUM(P368:R368)</f>
        <v>0.59186072548141511</v>
      </c>
    </row>
    <row r="369" spans="3:19" ht="14.65" customHeight="1" x14ac:dyDescent="0.2">
      <c r="E369" s="360" t="s">
        <v>475</v>
      </c>
      <c r="F369" s="360"/>
      <c r="G369" s="360"/>
      <c r="H369" s="360"/>
      <c r="I369" s="360"/>
      <c r="J369" s="360"/>
      <c r="K369" s="361">
        <v>2217</v>
      </c>
      <c r="L369" s="361"/>
      <c r="M369" s="361"/>
      <c r="N369" s="361"/>
      <c r="O369" s="361"/>
      <c r="P369" s="362">
        <f>K369/K376</f>
        <v>0.12410434393193014</v>
      </c>
      <c r="Q369" s="362"/>
      <c r="R369" s="362"/>
      <c r="S369" s="362">
        <f t="shared" si="115"/>
        <v>0.12410434393193014</v>
      </c>
    </row>
    <row r="370" spans="3:19" ht="14.65" customHeight="1" x14ac:dyDescent="0.2">
      <c r="E370" s="360" t="s">
        <v>476</v>
      </c>
      <c r="F370" s="360"/>
      <c r="G370" s="360"/>
      <c r="H370" s="360"/>
      <c r="I370" s="360"/>
      <c r="J370" s="360"/>
      <c r="K370" s="361">
        <v>1244</v>
      </c>
      <c r="L370" s="361"/>
      <c r="M370" s="361"/>
      <c r="N370" s="361"/>
      <c r="O370" s="361"/>
      <c r="P370" s="362">
        <f>K370/K376</f>
        <v>6.9637259292431711E-2</v>
      </c>
      <c r="Q370" s="362"/>
      <c r="R370" s="362"/>
      <c r="S370" s="362">
        <f t="shared" si="115"/>
        <v>6.9637259292431711E-2</v>
      </c>
    </row>
    <row r="371" spans="3:19" x14ac:dyDescent="0.2">
      <c r="E371" s="360" t="s">
        <v>477</v>
      </c>
      <c r="F371" s="360"/>
      <c r="G371" s="360"/>
      <c r="H371" s="360"/>
      <c r="I371" s="360"/>
      <c r="J371" s="360"/>
      <c r="K371" s="361">
        <v>957</v>
      </c>
      <c r="L371" s="361"/>
      <c r="M371" s="361"/>
      <c r="N371" s="361"/>
      <c r="O371" s="361"/>
      <c r="P371" s="362">
        <f>K371/K376</f>
        <v>5.3571428571428568E-2</v>
      </c>
      <c r="Q371" s="362"/>
      <c r="R371" s="362"/>
      <c r="S371" s="362">
        <f t="shared" si="115"/>
        <v>5.3571428571428568E-2</v>
      </c>
    </row>
    <row r="372" spans="3:19" x14ac:dyDescent="0.2">
      <c r="E372" s="360" t="s">
        <v>478</v>
      </c>
      <c r="F372" s="360"/>
      <c r="G372" s="360"/>
      <c r="H372" s="360"/>
      <c r="I372" s="360"/>
      <c r="J372" s="360"/>
      <c r="K372" s="361">
        <v>804</v>
      </c>
      <c r="L372" s="361"/>
      <c r="M372" s="361"/>
      <c r="N372" s="361"/>
      <c r="O372" s="361"/>
      <c r="P372" s="362">
        <f>K372/K376</f>
        <v>4.5006717420510524E-2</v>
      </c>
      <c r="Q372" s="362"/>
      <c r="R372" s="362"/>
      <c r="S372" s="362">
        <f t="shared" si="115"/>
        <v>4.5006717420510524E-2</v>
      </c>
    </row>
    <row r="373" spans="3:19" x14ac:dyDescent="0.2">
      <c r="E373" s="360" t="s">
        <v>479</v>
      </c>
      <c r="F373" s="360"/>
      <c r="G373" s="360"/>
      <c r="H373" s="360"/>
      <c r="I373" s="360"/>
      <c r="J373" s="360"/>
      <c r="K373" s="361">
        <v>682</v>
      </c>
      <c r="L373" s="361"/>
      <c r="M373" s="361"/>
      <c r="N373" s="361"/>
      <c r="O373" s="361"/>
      <c r="P373" s="362">
        <f>K373/K376</f>
        <v>3.8177339901477834E-2</v>
      </c>
      <c r="Q373" s="362"/>
      <c r="R373" s="362"/>
      <c r="S373" s="362">
        <f t="shared" si="115"/>
        <v>3.8177339901477834E-2</v>
      </c>
    </row>
    <row r="374" spans="3:19" x14ac:dyDescent="0.2">
      <c r="E374" s="360" t="s">
        <v>480</v>
      </c>
      <c r="F374" s="360"/>
      <c r="G374" s="360"/>
      <c r="H374" s="360"/>
      <c r="I374" s="360"/>
      <c r="J374" s="360"/>
      <c r="K374" s="361">
        <f>447+210+121+92+91+91</f>
        <v>1052</v>
      </c>
      <c r="L374" s="361"/>
      <c r="M374" s="361"/>
      <c r="N374" s="361"/>
      <c r="O374" s="361"/>
      <c r="P374" s="362">
        <f>K374/K376</f>
        <v>5.8889386475593372E-2</v>
      </c>
      <c r="Q374" s="362"/>
      <c r="R374" s="362"/>
      <c r="S374" s="362">
        <f t="shared" si="115"/>
        <v>5.8889386475593372E-2</v>
      </c>
    </row>
    <row r="375" spans="3:19" x14ac:dyDescent="0.2">
      <c r="E375" s="360" t="s">
        <v>481</v>
      </c>
      <c r="F375" s="360"/>
      <c r="G375" s="360"/>
      <c r="H375" s="360"/>
      <c r="I375" s="360"/>
      <c r="J375" s="360"/>
      <c r="K375" s="361">
        <f>17864-17529</f>
        <v>335</v>
      </c>
      <c r="L375" s="361"/>
      <c r="M375" s="361"/>
      <c r="N375" s="361"/>
      <c r="O375" s="361"/>
      <c r="P375" s="362">
        <f>K375/K376</f>
        <v>1.875279892521272E-2</v>
      </c>
      <c r="Q375" s="362"/>
      <c r="R375" s="362"/>
      <c r="S375" s="362">
        <f t="shared" si="115"/>
        <v>1.875279892521272E-2</v>
      </c>
    </row>
    <row r="376" spans="3:19" x14ac:dyDescent="0.2">
      <c r="E376" s="363" t="s">
        <v>406</v>
      </c>
      <c r="F376" s="363"/>
      <c r="G376" s="363"/>
      <c r="H376" s="363"/>
      <c r="I376" s="363"/>
      <c r="J376" s="363"/>
      <c r="K376" s="364">
        <f>K368+K369+K370+K371+K372+K373+K374+K375</f>
        <v>17864</v>
      </c>
      <c r="L376" s="364"/>
      <c r="M376" s="364"/>
      <c r="N376" s="364"/>
      <c r="O376" s="364">
        <f>SUM(K376:N376)</f>
        <v>17864</v>
      </c>
      <c r="P376" s="365">
        <f>SUM(P368:P375)</f>
        <v>1</v>
      </c>
      <c r="Q376" s="365"/>
      <c r="R376" s="365"/>
      <c r="S376" s="365">
        <f t="shared" si="115"/>
        <v>1</v>
      </c>
    </row>
    <row r="377" spans="3:19" x14ac:dyDescent="0.2">
      <c r="E377" s="241" t="s">
        <v>482</v>
      </c>
      <c r="F377" s="241"/>
      <c r="G377" s="241"/>
      <c r="H377" s="242"/>
      <c r="I377" s="243"/>
      <c r="J377" s="243"/>
      <c r="K377" s="243"/>
      <c r="L377" s="243"/>
      <c r="M377" s="243"/>
      <c r="N377" s="243"/>
    </row>
    <row r="378" spans="3:19" x14ac:dyDescent="0.2">
      <c r="E378" s="241" t="s">
        <v>483</v>
      </c>
      <c r="F378" s="241"/>
      <c r="G378" s="241"/>
      <c r="H378" s="242"/>
      <c r="I378" s="243"/>
      <c r="J378" s="243"/>
      <c r="K378" s="243"/>
      <c r="L378" s="243"/>
      <c r="M378" s="243"/>
      <c r="N378" s="243"/>
    </row>
    <row r="379" spans="3:19" x14ac:dyDescent="0.2">
      <c r="C379"/>
      <c r="E379" s="244" t="s">
        <v>484</v>
      </c>
    </row>
  </sheetData>
  <sheetProtection selectLockedCells="1" selectUnlockedCells="1"/>
  <mergeCells count="275">
    <mergeCell ref="E375:J375"/>
    <mergeCell ref="K375:O375"/>
    <mergeCell ref="P375:S375"/>
    <mergeCell ref="E376:J376"/>
    <mergeCell ref="K376:O376"/>
    <mergeCell ref="P376:S376"/>
    <mergeCell ref="E373:J373"/>
    <mergeCell ref="K373:O373"/>
    <mergeCell ref="P373:S373"/>
    <mergeCell ref="E374:J374"/>
    <mergeCell ref="K374:O374"/>
    <mergeCell ref="P374:S374"/>
    <mergeCell ref="E371:J371"/>
    <mergeCell ref="K371:O371"/>
    <mergeCell ref="P371:S371"/>
    <mergeCell ref="E372:J372"/>
    <mergeCell ref="K372:O372"/>
    <mergeCell ref="P372:S372"/>
    <mergeCell ref="E369:J369"/>
    <mergeCell ref="K369:O369"/>
    <mergeCell ref="P369:S369"/>
    <mergeCell ref="E370:J370"/>
    <mergeCell ref="K370:O370"/>
    <mergeCell ref="P370:S370"/>
    <mergeCell ref="E365:S365"/>
    <mergeCell ref="E366:S366"/>
    <mergeCell ref="E367:J367"/>
    <mergeCell ref="K367:O367"/>
    <mergeCell ref="P367:S367"/>
    <mergeCell ref="E368:J368"/>
    <mergeCell ref="K368:O368"/>
    <mergeCell ref="P368:S368"/>
    <mergeCell ref="D359:G360"/>
    <mergeCell ref="H359:K359"/>
    <mergeCell ref="H360:K360"/>
    <mergeCell ref="D361:G362"/>
    <mergeCell ref="H361:K361"/>
    <mergeCell ref="H362:K362"/>
    <mergeCell ref="D355:G356"/>
    <mergeCell ref="H355:K355"/>
    <mergeCell ref="H356:K356"/>
    <mergeCell ref="D357:G358"/>
    <mergeCell ref="H357:K357"/>
    <mergeCell ref="H358:K358"/>
    <mergeCell ref="P351:P352"/>
    <mergeCell ref="Q351:Q352"/>
    <mergeCell ref="R351:R352"/>
    <mergeCell ref="S351:S352"/>
    <mergeCell ref="H352:K352"/>
    <mergeCell ref="D353:G354"/>
    <mergeCell ref="H353:K353"/>
    <mergeCell ref="H354:K354"/>
    <mergeCell ref="D349:K350"/>
    <mergeCell ref="L349:S349"/>
    <mergeCell ref="L350:O350"/>
    <mergeCell ref="P350:S350"/>
    <mergeCell ref="D351:G352"/>
    <mergeCell ref="H351:K351"/>
    <mergeCell ref="L351:L352"/>
    <mergeCell ref="M351:M352"/>
    <mergeCell ref="N351:N352"/>
    <mergeCell ref="O351:O352"/>
    <mergeCell ref="T338:U338"/>
    <mergeCell ref="V338:W338"/>
    <mergeCell ref="C339:P339"/>
    <mergeCell ref="D341:AA341"/>
    <mergeCell ref="D346:Z346"/>
    <mergeCell ref="D347:Z347"/>
    <mergeCell ref="R337:S337"/>
    <mergeCell ref="T337:U337"/>
    <mergeCell ref="V337:W337"/>
    <mergeCell ref="C338:G338"/>
    <mergeCell ref="H338:I338"/>
    <mergeCell ref="J338:K338"/>
    <mergeCell ref="L338:M338"/>
    <mergeCell ref="N338:O338"/>
    <mergeCell ref="P338:Q338"/>
    <mergeCell ref="R338:S338"/>
    <mergeCell ref="D337:G337"/>
    <mergeCell ref="H337:I337"/>
    <mergeCell ref="J337:K337"/>
    <mergeCell ref="L337:M337"/>
    <mergeCell ref="N337:O337"/>
    <mergeCell ref="P337:Q337"/>
    <mergeCell ref="V335:W335"/>
    <mergeCell ref="E336:G336"/>
    <mergeCell ref="H336:I336"/>
    <mergeCell ref="J336:K336"/>
    <mergeCell ref="L336:M336"/>
    <mergeCell ref="N336:O336"/>
    <mergeCell ref="P336:Q336"/>
    <mergeCell ref="R336:S336"/>
    <mergeCell ref="T336:U336"/>
    <mergeCell ref="V336:W336"/>
    <mergeCell ref="T334:U334"/>
    <mergeCell ref="V334:W334"/>
    <mergeCell ref="E335:G335"/>
    <mergeCell ref="H335:I335"/>
    <mergeCell ref="J335:K335"/>
    <mergeCell ref="L335:M335"/>
    <mergeCell ref="N335:O335"/>
    <mergeCell ref="P335:Q335"/>
    <mergeCell ref="R335:S335"/>
    <mergeCell ref="T335:U335"/>
    <mergeCell ref="R333:S333"/>
    <mergeCell ref="T333:U333"/>
    <mergeCell ref="V333:W333"/>
    <mergeCell ref="E334:G334"/>
    <mergeCell ref="H334:I334"/>
    <mergeCell ref="J334:K334"/>
    <mergeCell ref="L334:M334"/>
    <mergeCell ref="N334:O334"/>
    <mergeCell ref="P334:Q334"/>
    <mergeCell ref="R334:S334"/>
    <mergeCell ref="E333:G333"/>
    <mergeCell ref="H333:I333"/>
    <mergeCell ref="J333:K333"/>
    <mergeCell ref="L333:M333"/>
    <mergeCell ref="N333:O333"/>
    <mergeCell ref="P333:Q333"/>
    <mergeCell ref="L332:M332"/>
    <mergeCell ref="N332:O332"/>
    <mergeCell ref="P332:Q332"/>
    <mergeCell ref="R332:S332"/>
    <mergeCell ref="T332:U332"/>
    <mergeCell ref="V332:W332"/>
    <mergeCell ref="N331:O331"/>
    <mergeCell ref="P331:Q331"/>
    <mergeCell ref="R331:S331"/>
    <mergeCell ref="T331:U331"/>
    <mergeCell ref="V331:W331"/>
    <mergeCell ref="C332:C337"/>
    <mergeCell ref="D332:D336"/>
    <mergeCell ref="E332:G332"/>
    <mergeCell ref="H332:I332"/>
    <mergeCell ref="J332:K332"/>
    <mergeCell ref="D323:M323"/>
    <mergeCell ref="D324:AA324"/>
    <mergeCell ref="C330:G331"/>
    <mergeCell ref="H330:K330"/>
    <mergeCell ref="L330:O330"/>
    <mergeCell ref="P330:S330"/>
    <mergeCell ref="T330:W330"/>
    <mergeCell ref="H331:I331"/>
    <mergeCell ref="J331:K331"/>
    <mergeCell ref="L331:M331"/>
    <mergeCell ref="A315:K315"/>
    <mergeCell ref="D316:M316"/>
    <mergeCell ref="D317:D318"/>
    <mergeCell ref="E317:G317"/>
    <mergeCell ref="H317:J317"/>
    <mergeCell ref="K317:M317"/>
    <mergeCell ref="H308:I308"/>
    <mergeCell ref="H309:I309"/>
    <mergeCell ref="H310:I310"/>
    <mergeCell ref="H311:I311"/>
    <mergeCell ref="H312:I312"/>
    <mergeCell ref="A314:N314"/>
    <mergeCell ref="M301:N301"/>
    <mergeCell ref="H302:I302"/>
    <mergeCell ref="H303:I303"/>
    <mergeCell ref="H304:I304"/>
    <mergeCell ref="H305:I305"/>
    <mergeCell ref="H307:I307"/>
    <mergeCell ref="C284:C287"/>
    <mergeCell ref="C288:C291"/>
    <mergeCell ref="C292:C295"/>
    <mergeCell ref="C296:D296"/>
    <mergeCell ref="H300:I300"/>
    <mergeCell ref="H301:I301"/>
    <mergeCell ref="A267:D267"/>
    <mergeCell ref="A268:D268"/>
    <mergeCell ref="A269:D269"/>
    <mergeCell ref="C271:AA274"/>
    <mergeCell ref="C276:C279"/>
    <mergeCell ref="C280:C283"/>
    <mergeCell ref="A261:D264"/>
    <mergeCell ref="E261:L262"/>
    <mergeCell ref="E263:H263"/>
    <mergeCell ref="I263:L263"/>
    <mergeCell ref="A265:D265"/>
    <mergeCell ref="A266:D266"/>
    <mergeCell ref="A254:D254"/>
    <mergeCell ref="A255:D255"/>
    <mergeCell ref="A256:D256"/>
    <mergeCell ref="A257:D257"/>
    <mergeCell ref="A258:N258"/>
    <mergeCell ref="A260:L260"/>
    <mergeCell ref="W250:X251"/>
    <mergeCell ref="E251:H251"/>
    <mergeCell ref="I251:L251"/>
    <mergeCell ref="M251:P251"/>
    <mergeCell ref="Q251:T251"/>
    <mergeCell ref="A253:D253"/>
    <mergeCell ref="A244:D244"/>
    <mergeCell ref="A245:D245"/>
    <mergeCell ref="A246:N246"/>
    <mergeCell ref="A248:X248"/>
    <mergeCell ref="A249:D252"/>
    <mergeCell ref="E249:T249"/>
    <mergeCell ref="U249:X249"/>
    <mergeCell ref="E250:L250"/>
    <mergeCell ref="M250:T250"/>
    <mergeCell ref="U250:V251"/>
    <mergeCell ref="B211:B218"/>
    <mergeCell ref="C217:C218"/>
    <mergeCell ref="B219:B234"/>
    <mergeCell ref="C227:C228"/>
    <mergeCell ref="B235:B243"/>
    <mergeCell ref="C235:C238"/>
    <mergeCell ref="C164:C165"/>
    <mergeCell ref="B171:B181"/>
    <mergeCell ref="C172:C177"/>
    <mergeCell ref="A182:D182"/>
    <mergeCell ref="A183:A243"/>
    <mergeCell ref="B183:B188"/>
    <mergeCell ref="C187:C188"/>
    <mergeCell ref="B189:B210"/>
    <mergeCell ref="C189:C197"/>
    <mergeCell ref="C203:C204"/>
    <mergeCell ref="B129:B137"/>
    <mergeCell ref="A138:D138"/>
    <mergeCell ref="A139:A181"/>
    <mergeCell ref="B139:B147"/>
    <mergeCell ref="C139:C140"/>
    <mergeCell ref="B148:B151"/>
    <mergeCell ref="C148:C151"/>
    <mergeCell ref="B152:B158"/>
    <mergeCell ref="C157:C158"/>
    <mergeCell ref="B159:B170"/>
    <mergeCell ref="A84:A137"/>
    <mergeCell ref="B84:B91"/>
    <mergeCell ref="C84:C86"/>
    <mergeCell ref="B92:B102"/>
    <mergeCell ref="C99:C101"/>
    <mergeCell ref="B103:B108"/>
    <mergeCell ref="C107:C108"/>
    <mergeCell ref="B109:B128"/>
    <mergeCell ref="C110:C115"/>
    <mergeCell ref="C120:C122"/>
    <mergeCell ref="C67:C69"/>
    <mergeCell ref="B74:B79"/>
    <mergeCell ref="C74:C75"/>
    <mergeCell ref="B80:B82"/>
    <mergeCell ref="C81:C82"/>
    <mergeCell ref="A83:D83"/>
    <mergeCell ref="A10:A82"/>
    <mergeCell ref="B10:B14"/>
    <mergeCell ref="B15:B50"/>
    <mergeCell ref="C15:C30"/>
    <mergeCell ref="C33:C36"/>
    <mergeCell ref="C49:C50"/>
    <mergeCell ref="B51:B61"/>
    <mergeCell ref="C51:C56"/>
    <mergeCell ref="B62:B66"/>
    <mergeCell ref="B67:B73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364" workbookViewId="0">
      <selection activeCell="P379" sqref="P379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44107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>
        <v>1</v>
      </c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20</v>
      </c>
      <c r="G13" s="30">
        <f t="shared" ref="G13:G14" si="0">E13-F13</f>
        <v>0</v>
      </c>
      <c r="H13" s="31">
        <f t="shared" ref="H13:H14" si="1">F13/E13</f>
        <v>1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9</v>
      </c>
      <c r="K14" s="30">
        <f t="shared" si="2"/>
        <v>1</v>
      </c>
      <c r="L14" s="32">
        <f t="shared" si="3"/>
        <v>0.9</v>
      </c>
      <c r="M14" s="40"/>
      <c r="N14" s="37"/>
      <c r="O14" s="35"/>
      <c r="P14" s="31"/>
      <c r="Q14" s="40"/>
      <c r="R14" s="29"/>
      <c r="S14" s="30"/>
      <c r="T14" s="32"/>
      <c r="U14" s="37">
        <v>1</v>
      </c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10</v>
      </c>
      <c r="F16" s="29">
        <v>2</v>
      </c>
      <c r="G16" s="30">
        <f t="shared" ref="G16:G17" si="4">E16-F16</f>
        <v>8</v>
      </c>
      <c r="H16" s="31">
        <f t="shared" ref="H16:H17" si="5">F16/E16</f>
        <v>0.2</v>
      </c>
      <c r="I16" s="30">
        <v>5</v>
      </c>
      <c r="J16" s="29">
        <v>3</v>
      </c>
      <c r="K16" s="30">
        <f t="shared" ref="K16:K17" si="6">I16-J16</f>
        <v>2</v>
      </c>
      <c r="L16" s="32">
        <f t="shared" ref="L16:L17" si="7">J16/I16</f>
        <v>0.6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49</v>
      </c>
      <c r="G17" s="30">
        <f t="shared" si="4"/>
        <v>11</v>
      </c>
      <c r="H17" s="31">
        <f t="shared" si="5"/>
        <v>0.81666666666666665</v>
      </c>
      <c r="I17" s="30">
        <v>70</v>
      </c>
      <c r="J17" s="29">
        <v>25</v>
      </c>
      <c r="K17" s="30">
        <f t="shared" si="6"/>
        <v>45</v>
      </c>
      <c r="L17" s="32">
        <f t="shared" si="7"/>
        <v>0.35714285714285715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48</v>
      </c>
      <c r="G19" s="30">
        <f>E19-F19</f>
        <v>13</v>
      </c>
      <c r="H19" s="31">
        <f>F19/E19</f>
        <v>0.78688524590163933</v>
      </c>
      <c r="I19" s="30">
        <v>83</v>
      </c>
      <c r="J19" s="29">
        <v>59</v>
      </c>
      <c r="K19" s="30">
        <f>I19-J19</f>
        <v>24</v>
      </c>
      <c r="L19" s="32">
        <f>J19/I19</f>
        <v>0.71084337349397586</v>
      </c>
      <c r="M19" s="40">
        <v>5</v>
      </c>
      <c r="N19" s="37">
        <v>4</v>
      </c>
      <c r="O19" s="35">
        <f t="shared" ref="O19:O20" si="8">M19-N19</f>
        <v>1</v>
      </c>
      <c r="P19" s="31">
        <f t="shared" ref="P19:P20" si="9">N19/M19</f>
        <v>0.8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8</v>
      </c>
      <c r="S20" s="30">
        <f>Q20-R20</f>
        <v>2</v>
      </c>
      <c r="T20" s="32">
        <f>R20/Q20</f>
        <v>0.8</v>
      </c>
      <c r="U20" s="37"/>
      <c r="V20" s="37"/>
      <c r="W20" s="37">
        <v>4</v>
      </c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2</v>
      </c>
      <c r="G22" s="30">
        <f>E22-F22</f>
        <v>3</v>
      </c>
      <c r="H22" s="31">
        <f>F22/E22</f>
        <v>0.4</v>
      </c>
      <c r="I22" s="30">
        <v>8</v>
      </c>
      <c r="J22" s="29">
        <v>1</v>
      </c>
      <c r="K22" s="30">
        <f>I22-J22</f>
        <v>7</v>
      </c>
      <c r="L22" s="32">
        <f>J22/I22</f>
        <v>0.125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22</v>
      </c>
      <c r="G24" s="30">
        <f t="shared" ref="G24:G25" si="10">E24-F24</f>
        <v>11</v>
      </c>
      <c r="H24" s="31">
        <f t="shared" ref="H24:H25" si="11">F24/E24</f>
        <v>0.66666666666666663</v>
      </c>
      <c r="I24" s="30">
        <v>48</v>
      </c>
      <c r="J24" s="29">
        <v>32</v>
      </c>
      <c r="K24" s="30">
        <f t="shared" ref="K24:K25" si="12">I24-J24</f>
        <v>16</v>
      </c>
      <c r="L24" s="32">
        <f t="shared" ref="L24:L25" si="13">J24/I24</f>
        <v>0.66666666666666663</v>
      </c>
      <c r="M24" s="40">
        <v>6</v>
      </c>
      <c r="N24" s="37">
        <v>3</v>
      </c>
      <c r="O24" s="35">
        <f>M24-N24</f>
        <v>3</v>
      </c>
      <c r="P24" s="31">
        <f>N24/M24</f>
        <v>0.5</v>
      </c>
      <c r="Q24" s="40">
        <v>10</v>
      </c>
      <c r="R24" s="29">
        <v>1</v>
      </c>
      <c r="S24" s="30">
        <f>Q24-R24</f>
        <v>9</v>
      </c>
      <c r="T24" s="32">
        <f>R24/Q24</f>
        <v>0.1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52</v>
      </c>
      <c r="G25" s="30">
        <f t="shared" si="10"/>
        <v>10</v>
      </c>
      <c r="H25" s="31">
        <f t="shared" si="11"/>
        <v>0.83870967741935487</v>
      </c>
      <c r="I25" s="41">
        <v>90</v>
      </c>
      <c r="J25" s="42">
        <v>80</v>
      </c>
      <c r="K25" s="30">
        <f t="shared" si="12"/>
        <v>10</v>
      </c>
      <c r="L25" s="32">
        <f t="shared" si="13"/>
        <v>0.88888888888888884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22</v>
      </c>
      <c r="F27" s="29">
        <v>18</v>
      </c>
      <c r="G27" s="30">
        <f>E27-F27</f>
        <v>4</v>
      </c>
      <c r="H27" s="31">
        <f>F27/E27</f>
        <v>0.81818181818181823</v>
      </c>
      <c r="I27" s="30">
        <v>20</v>
      </c>
      <c r="J27" s="29">
        <v>12</v>
      </c>
      <c r="K27" s="30">
        <f>I27-J27</f>
        <v>8</v>
      </c>
      <c r="L27" s="32">
        <f>J27/I27</f>
        <v>0.6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35</v>
      </c>
      <c r="G29" s="30">
        <f t="shared" ref="G29:G30" si="14">E29-F29</f>
        <v>17</v>
      </c>
      <c r="H29" s="31">
        <f t="shared" ref="H29:H30" si="15">F29/E29</f>
        <v>0.67307692307692313</v>
      </c>
      <c r="I29" s="30">
        <v>32</v>
      </c>
      <c r="J29" s="29">
        <v>10</v>
      </c>
      <c r="K29" s="30">
        <f>I29-J29</f>
        <v>22</v>
      </c>
      <c r="L29" s="32">
        <f>J29/I29</f>
        <v>0.3125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2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2</v>
      </c>
      <c r="X33" s="38">
        <v>1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9</v>
      </c>
      <c r="K34" s="30">
        <f t="shared" ref="K34:K35" si="18">I34-J34</f>
        <v>1</v>
      </c>
      <c r="L34" s="32">
        <f t="shared" ref="L34:L35" si="19">J34/I34</f>
        <v>0.9</v>
      </c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115</v>
      </c>
      <c r="G35" s="30">
        <f t="shared" si="16"/>
        <v>10</v>
      </c>
      <c r="H35" s="31">
        <f t="shared" si="17"/>
        <v>0.92</v>
      </c>
      <c r="I35" s="30">
        <v>212</v>
      </c>
      <c r="J35" s="29">
        <v>57</v>
      </c>
      <c r="K35" s="30">
        <f t="shared" si="18"/>
        <v>155</v>
      </c>
      <c r="L35" s="32">
        <f t="shared" si="19"/>
        <v>0.26886792452830188</v>
      </c>
      <c r="M35" s="40"/>
      <c r="N35" s="37"/>
      <c r="O35" s="35"/>
      <c r="P35" s="31"/>
      <c r="Q35" s="40"/>
      <c r="R35" s="29"/>
      <c r="S35" s="30"/>
      <c r="T35" s="32"/>
      <c r="U35" s="37">
        <v>3</v>
      </c>
      <c r="V35" s="37">
        <v>5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3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>
        <v>1</v>
      </c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3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/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84</v>
      </c>
      <c r="E50" s="39">
        <v>30</v>
      </c>
      <c r="F50" s="29">
        <v>23</v>
      </c>
      <c r="G50" s="30">
        <f>E50-F50</f>
        <v>7</v>
      </c>
      <c r="H50" s="31">
        <f>F50/E50</f>
        <v>0.76666666666666672</v>
      </c>
      <c r="I50" s="30">
        <v>34</v>
      </c>
      <c r="J50" s="29">
        <v>25</v>
      </c>
      <c r="K50" s="30">
        <f>I50-J50</f>
        <v>9</v>
      </c>
      <c r="L50" s="32">
        <f>J50/I50</f>
        <v>0.73529411764705888</v>
      </c>
      <c r="M50" s="40"/>
      <c r="N50" s="37"/>
      <c r="O50" s="35"/>
      <c r="P50" s="31"/>
      <c r="Q50" s="40"/>
      <c r="R50" s="29"/>
      <c r="S50" s="30"/>
      <c r="T50" s="32"/>
      <c r="U50" s="37">
        <v>1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>
        <v>1</v>
      </c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2</v>
      </c>
      <c r="G65" s="30">
        <f>E65-F65</f>
        <v>2</v>
      </c>
      <c r="H65" s="31">
        <f>F65/E65</f>
        <v>0.5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4</v>
      </c>
      <c r="G67" s="30">
        <f>E67-F67</f>
        <v>16</v>
      </c>
      <c r="H67" s="31">
        <f>F67/E67</f>
        <v>0.2</v>
      </c>
      <c r="I67" s="30">
        <v>60</v>
      </c>
      <c r="J67" s="29">
        <v>3</v>
      </c>
      <c r="K67" s="30">
        <f>I67-J67</f>
        <v>57</v>
      </c>
      <c r="L67" s="32">
        <f>J67/I67</f>
        <v>0.05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2</v>
      </c>
      <c r="G71" s="30">
        <f>E71-F71</f>
        <v>8</v>
      </c>
      <c r="H71" s="31">
        <f>F71/E71</f>
        <v>0.2</v>
      </c>
      <c r="I71" s="30">
        <v>20</v>
      </c>
      <c r="J71" s="29">
        <v>5</v>
      </c>
      <c r="K71" s="30">
        <f>I71-J71</f>
        <v>15</v>
      </c>
      <c r="L71" s="32">
        <f>J71/I71</f>
        <v>0.25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4</v>
      </c>
      <c r="G73" s="30">
        <f t="shared" ref="G73:G74" si="20">E73-F73</f>
        <v>0</v>
      </c>
      <c r="H73" s="31">
        <f t="shared" ref="H73:H74" si="21">F73/E73</f>
        <v>1</v>
      </c>
      <c r="I73" s="30">
        <v>8</v>
      </c>
      <c r="J73" s="29">
        <v>2</v>
      </c>
      <c r="K73" s="30">
        <f t="shared" ref="K73:K74" si="22">I73-J73</f>
        <v>6</v>
      </c>
      <c r="L73" s="32">
        <f t="shared" ref="L73:L74" si="23">J73/I73</f>
        <v>0.25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1</v>
      </c>
      <c r="K74" s="30">
        <f t="shared" si="22"/>
        <v>3</v>
      </c>
      <c r="L74" s="32">
        <f t="shared" si="23"/>
        <v>0.25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/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12</v>
      </c>
      <c r="G80" s="30">
        <f t="shared" ref="G80:G84" si="24">E80-F80</f>
        <v>8</v>
      </c>
      <c r="H80" s="31">
        <f t="shared" ref="H80:H84" si="25">F80/E80</f>
        <v>0.6</v>
      </c>
      <c r="I80" s="30">
        <v>20</v>
      </c>
      <c r="J80" s="29">
        <v>2</v>
      </c>
      <c r="K80" s="30">
        <f t="shared" ref="K80:K84" si="26">I80-J80</f>
        <v>18</v>
      </c>
      <c r="L80" s="32">
        <f t="shared" ref="L80:L84" si="27">J80/I80</f>
        <v>0.1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1</v>
      </c>
      <c r="K81" s="30">
        <f t="shared" si="26"/>
        <v>5</v>
      </c>
      <c r="L81" s="32">
        <f t="shared" si="27"/>
        <v>0.16666666666666666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/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570</v>
      </c>
      <c r="F82" s="45">
        <f>SUM(F10:F81)</f>
        <v>437</v>
      </c>
      <c r="G82" s="45">
        <f t="shared" si="24"/>
        <v>133</v>
      </c>
      <c r="H82" s="10">
        <f t="shared" si="25"/>
        <v>0.76666666666666672</v>
      </c>
      <c r="I82" s="9">
        <f>SUM(I10:I81)</f>
        <v>754</v>
      </c>
      <c r="J82" s="9">
        <f>SUM(J10:J81)</f>
        <v>340</v>
      </c>
      <c r="K82" s="9">
        <f t="shared" si="26"/>
        <v>414</v>
      </c>
      <c r="L82" s="46">
        <f t="shared" si="27"/>
        <v>0.45092838196286472</v>
      </c>
      <c r="M82" s="45">
        <f>SUM(M10:M81)</f>
        <v>16</v>
      </c>
      <c r="N82" s="45">
        <f>SUM(N10:N81)</f>
        <v>12</v>
      </c>
      <c r="O82" s="47">
        <f t="shared" ref="O82:O83" si="30">M82-N82</f>
        <v>4</v>
      </c>
      <c r="P82" s="10">
        <f t="shared" ref="P82:P83" si="31">N82/M82</f>
        <v>0.75</v>
      </c>
      <c r="Q82" s="45">
        <f>SUM(Q10:Q81)</f>
        <v>22</v>
      </c>
      <c r="R82" s="45">
        <f>SUM(R10:R81)</f>
        <v>9</v>
      </c>
      <c r="S82" s="9">
        <f t="shared" si="28"/>
        <v>13</v>
      </c>
      <c r="T82" s="46">
        <f t="shared" si="29"/>
        <v>0.40909090909090912</v>
      </c>
      <c r="U82" s="45">
        <f>SUM(U10:U81)</f>
        <v>7</v>
      </c>
      <c r="V82" s="45">
        <f>SUM(V10:V81)</f>
        <v>27</v>
      </c>
      <c r="W82" s="45">
        <f>SUM(W10:W81)</f>
        <v>6</v>
      </c>
      <c r="X82" s="48">
        <f>SUM(X10:X81)</f>
        <v>11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2</v>
      </c>
      <c r="G83" s="54">
        <f t="shared" si="24"/>
        <v>5</v>
      </c>
      <c r="H83" s="55">
        <f t="shared" si="25"/>
        <v>0.2857142857142857</v>
      </c>
      <c r="I83" s="54">
        <v>7</v>
      </c>
      <c r="J83" s="53">
        <v>5</v>
      </c>
      <c r="K83" s="56">
        <f t="shared" si="26"/>
        <v>2</v>
      </c>
      <c r="L83" s="57">
        <f t="shared" si="27"/>
        <v>0.7142857142857143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1</v>
      </c>
      <c r="G84" s="62">
        <f t="shared" si="24"/>
        <v>4</v>
      </c>
      <c r="H84" s="63">
        <f t="shared" si="25"/>
        <v>0.2</v>
      </c>
      <c r="I84" s="62">
        <v>15</v>
      </c>
      <c r="J84" s="61">
        <v>2</v>
      </c>
      <c r="K84" s="64">
        <f t="shared" si="26"/>
        <v>13</v>
      </c>
      <c r="L84" s="65">
        <f t="shared" si="27"/>
        <v>0.13333333333333333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8</v>
      </c>
      <c r="G87" s="62">
        <f>E87-F87</f>
        <v>2</v>
      </c>
      <c r="H87" s="63">
        <f>F87/E87</f>
        <v>0.8</v>
      </c>
      <c r="I87" s="62">
        <v>20</v>
      </c>
      <c r="J87" s="61">
        <v>8</v>
      </c>
      <c r="K87" s="64">
        <f>I87-J87</f>
        <v>12</v>
      </c>
      <c r="L87" s="65">
        <f>J87/I87</f>
        <v>0.4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1</v>
      </c>
      <c r="G89" s="62">
        <f>E89-F89</f>
        <v>9</v>
      </c>
      <c r="H89" s="63">
        <f>F89/E89</f>
        <v>0.1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>
        <v>1</v>
      </c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4</v>
      </c>
      <c r="G100" s="62">
        <f>E100-F100</f>
        <v>6</v>
      </c>
      <c r="H100" s="63">
        <f>F100/E100</f>
        <v>0.4</v>
      </c>
      <c r="I100" s="62">
        <v>10</v>
      </c>
      <c r="J100" s="61">
        <v>7</v>
      </c>
      <c r="K100" s="64">
        <f>I100-J100</f>
        <v>3</v>
      </c>
      <c r="L100" s="65">
        <f>J100/I100</f>
        <v>0.7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3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/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3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29</v>
      </c>
      <c r="G106" s="62">
        <f>E106-F106</f>
        <v>1</v>
      </c>
      <c r="H106" s="63">
        <f>F106/E106</f>
        <v>0.96666666666666667</v>
      </c>
      <c r="I106" s="62">
        <v>52</v>
      </c>
      <c r="J106" s="61">
        <v>40</v>
      </c>
      <c r="K106" s="64">
        <f>I106-J106</f>
        <v>12</v>
      </c>
      <c r="L106" s="65">
        <f>J106/I106</f>
        <v>0.76923076923076927</v>
      </c>
      <c r="M106" s="62"/>
      <c r="N106" s="61"/>
      <c r="O106" s="64"/>
      <c r="P106" s="63"/>
      <c r="Q106" s="62"/>
      <c r="R106" s="61"/>
      <c r="S106" s="64"/>
      <c r="T106" s="65"/>
      <c r="U106" s="66">
        <v>9</v>
      </c>
      <c r="V106" s="61">
        <v>19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>
        <v>1</v>
      </c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15</v>
      </c>
      <c r="G109" s="62">
        <f t="shared" ref="G109:G111" si="32">E109-F109</f>
        <v>15</v>
      </c>
      <c r="H109" s="63">
        <f t="shared" ref="H109:H111" si="33">F109/E109</f>
        <v>0.5</v>
      </c>
      <c r="I109" s="62">
        <v>27</v>
      </c>
      <c r="J109" s="61">
        <v>16</v>
      </c>
      <c r="K109" s="64">
        <f t="shared" ref="K109:K111" si="34">I109-J109</f>
        <v>11</v>
      </c>
      <c r="L109" s="65">
        <f t="shared" ref="L109:L111" si="35">J109/I109</f>
        <v>0.59259259259259256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7</v>
      </c>
      <c r="G110" s="62">
        <f t="shared" si="32"/>
        <v>7</v>
      </c>
      <c r="H110" s="63">
        <f t="shared" si="33"/>
        <v>0.5</v>
      </c>
      <c r="I110" s="62">
        <v>28</v>
      </c>
      <c r="J110" s="61">
        <v>11</v>
      </c>
      <c r="K110" s="64">
        <f t="shared" si="34"/>
        <v>17</v>
      </c>
      <c r="L110" s="65">
        <f t="shared" si="35"/>
        <v>0.39285714285714285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2</v>
      </c>
      <c r="G111" s="62">
        <f t="shared" si="32"/>
        <v>0</v>
      </c>
      <c r="H111" s="63">
        <f t="shared" si="33"/>
        <v>1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>
        <v>1</v>
      </c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>
        <v>1</v>
      </c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1</v>
      </c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/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8</v>
      </c>
      <c r="G128" s="62">
        <f t="shared" ref="G128:G129" si="36">E128-F128</f>
        <v>6</v>
      </c>
      <c r="H128" s="63">
        <f t="shared" ref="H128:H129" si="37">F128/E128</f>
        <v>0.5714285714285714</v>
      </c>
      <c r="I128" s="62">
        <v>14</v>
      </c>
      <c r="J128" s="61">
        <v>4</v>
      </c>
      <c r="K128" s="64">
        <f>I128-J128</f>
        <v>10</v>
      </c>
      <c r="L128" s="65">
        <f>J128/I128</f>
        <v>0.2857142857142857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10</v>
      </c>
      <c r="G129" s="62">
        <f t="shared" si="36"/>
        <v>14</v>
      </c>
      <c r="H129" s="63">
        <f t="shared" si="37"/>
        <v>0.41666666666666669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>
        <v>2</v>
      </c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87</v>
      </c>
      <c r="G137" s="70">
        <f t="shared" ref="G137:G138" si="38">E137-F137</f>
        <v>69</v>
      </c>
      <c r="H137" s="71">
        <f t="shared" ref="H137:H138" si="39">F137/E137</f>
        <v>0.55769230769230771</v>
      </c>
      <c r="I137" s="70">
        <f>SUM(I83:I136)</f>
        <v>184</v>
      </c>
      <c r="J137" s="70">
        <f>SUM(J83:J136)</f>
        <v>94</v>
      </c>
      <c r="K137" s="72">
        <f t="shared" ref="K137:K138" si="40">I137-J137</f>
        <v>90</v>
      </c>
      <c r="L137" s="73">
        <f t="shared" ref="L137:L138" si="41">J137/I137</f>
        <v>0.51086956521739135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14</v>
      </c>
      <c r="V137" s="70">
        <f>SUM(V83:V136)</f>
        <v>40</v>
      </c>
      <c r="W137" s="70">
        <f>SUM(W83:W136)</f>
        <v>0</v>
      </c>
      <c r="X137" s="74">
        <f>SUM(X83:X136)</f>
        <v>3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8</v>
      </c>
      <c r="G138" s="78">
        <f t="shared" si="38"/>
        <v>7</v>
      </c>
      <c r="H138" s="79">
        <f t="shared" si="39"/>
        <v>0.53333333333333333</v>
      </c>
      <c r="I138" s="78">
        <v>10</v>
      </c>
      <c r="J138" s="77">
        <v>6</v>
      </c>
      <c r="K138" s="80">
        <f t="shared" si="40"/>
        <v>4</v>
      </c>
      <c r="L138" s="81">
        <f t="shared" si="41"/>
        <v>0.6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/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5</v>
      </c>
      <c r="G141" s="87">
        <f>E141-F141</f>
        <v>5</v>
      </c>
      <c r="H141" s="88">
        <f>F141/E141</f>
        <v>0.5</v>
      </c>
      <c r="I141" s="87">
        <v>5</v>
      </c>
      <c r="J141" s="83">
        <v>3</v>
      </c>
      <c r="K141" s="89">
        <f>I141-J141</f>
        <v>2</v>
      </c>
      <c r="L141" s="90">
        <f>J141/I141</f>
        <v>0.6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>
        <v>1</v>
      </c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1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6</v>
      </c>
      <c r="K147" s="89">
        <f t="shared" ref="K147:K148" si="44">I147-J147</f>
        <v>4</v>
      </c>
      <c r="L147" s="90">
        <f t="shared" ref="L147:L148" si="45">J147/I147</f>
        <v>0.6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1</v>
      </c>
      <c r="K148" s="89">
        <f t="shared" si="44"/>
        <v>4</v>
      </c>
      <c r="L148" s="90">
        <f t="shared" si="45"/>
        <v>0.2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>
        <v>1</v>
      </c>
      <c r="V149" s="83"/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>
        <v>1</v>
      </c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0</v>
      </c>
      <c r="G157" s="87">
        <f t="shared" ref="G157:G158" si="46">E157-F157</f>
        <v>6</v>
      </c>
      <c r="H157" s="88">
        <f t="shared" ref="H157:H158" si="47">F157/E157</f>
        <v>0</v>
      </c>
      <c r="I157" s="87">
        <v>6</v>
      </c>
      <c r="J157" s="83">
        <v>3</v>
      </c>
      <c r="K157" s="89">
        <f t="shared" ref="K157:K158" si="48">I157-J157</f>
        <v>3</v>
      </c>
      <c r="L157" s="90">
        <f t="shared" ref="L157:L158" si="49">J157/I157</f>
        <v>0.5</v>
      </c>
      <c r="M157" s="87"/>
      <c r="N157" s="83"/>
      <c r="O157" s="89"/>
      <c r="P157" s="88"/>
      <c r="Q157" s="87"/>
      <c r="R157" s="83"/>
      <c r="S157" s="89"/>
      <c r="T157" s="90"/>
      <c r="U157" s="82"/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4</v>
      </c>
      <c r="K158" s="89">
        <f t="shared" si="48"/>
        <v>6</v>
      </c>
      <c r="L158" s="90">
        <f t="shared" si="49"/>
        <v>0.4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>
        <v>1</v>
      </c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>
        <v>1</v>
      </c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3</v>
      </c>
      <c r="G170" s="87">
        <f t="shared" ref="G170:G173" si="50">E170-F170</f>
        <v>7</v>
      </c>
      <c r="H170" s="88">
        <f t="shared" ref="H170:H173" si="51">F170/E170</f>
        <v>0.3</v>
      </c>
      <c r="I170" s="87">
        <v>5</v>
      </c>
      <c r="J170" s="83">
        <v>0</v>
      </c>
      <c r="K170" s="89">
        <f t="shared" ref="K170:K172" si="52">I170-J170</f>
        <v>5</v>
      </c>
      <c r="L170" s="90">
        <f t="shared" ref="L170:L172" si="53">J170/I170</f>
        <v>0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>
        <v>3</v>
      </c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14</v>
      </c>
      <c r="G171" s="87">
        <f t="shared" si="50"/>
        <v>11</v>
      </c>
      <c r="H171" s="88">
        <f t="shared" si="51"/>
        <v>0.56000000000000005</v>
      </c>
      <c r="I171" s="87">
        <v>20</v>
      </c>
      <c r="J171" s="83">
        <v>7</v>
      </c>
      <c r="K171" s="89">
        <f t="shared" si="52"/>
        <v>13</v>
      </c>
      <c r="L171" s="90">
        <f t="shared" si="53"/>
        <v>0.35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10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9</v>
      </c>
      <c r="G172" s="87">
        <f t="shared" si="50"/>
        <v>1</v>
      </c>
      <c r="H172" s="88">
        <f t="shared" si="51"/>
        <v>0.9</v>
      </c>
      <c r="I172" s="87">
        <v>10</v>
      </c>
      <c r="J172" s="83">
        <v>4</v>
      </c>
      <c r="K172" s="89">
        <f t="shared" si="52"/>
        <v>6</v>
      </c>
      <c r="L172" s="90">
        <f t="shared" si="53"/>
        <v>0.4</v>
      </c>
      <c r="M172" s="87">
        <v>9</v>
      </c>
      <c r="N172" s="83">
        <v>1</v>
      </c>
      <c r="O172" s="89">
        <f>M172-N172</f>
        <v>8</v>
      </c>
      <c r="P172" s="88">
        <f>N172/M172</f>
        <v>0.1111111111111111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>
        <v>1</v>
      </c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4</v>
      </c>
      <c r="G173" s="87">
        <f t="shared" si="50"/>
        <v>6</v>
      </c>
      <c r="H173" s="88">
        <f t="shared" si="51"/>
        <v>0.4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1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9</v>
      </c>
      <c r="G176" s="87">
        <f>E176-F176</f>
        <v>11</v>
      </c>
      <c r="H176" s="88">
        <f>F176/E176</f>
        <v>0.45</v>
      </c>
      <c r="I176" s="87">
        <v>20</v>
      </c>
      <c r="J176" s="83">
        <v>14</v>
      </c>
      <c r="K176" s="89">
        <f>I176-J176</f>
        <v>6</v>
      </c>
      <c r="L176" s="90">
        <f>J176/I176</f>
        <v>0.7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6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7</v>
      </c>
      <c r="G179" s="87">
        <f>E179-F179</f>
        <v>5</v>
      </c>
      <c r="H179" s="88">
        <f>F179/E179</f>
        <v>0.58333333333333337</v>
      </c>
      <c r="I179" s="87">
        <v>12</v>
      </c>
      <c r="J179" s="83">
        <v>4</v>
      </c>
      <c r="K179" s="89">
        <f>I179-J179</f>
        <v>8</v>
      </c>
      <c r="L179" s="90">
        <f>J179/I179</f>
        <v>0.33333333333333331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1</v>
      </c>
      <c r="S179" s="89">
        <f>Q179-R179</f>
        <v>1</v>
      </c>
      <c r="T179" s="88">
        <f>R179/Q179</f>
        <v>0.5</v>
      </c>
      <c r="U179" s="82">
        <v>1</v>
      </c>
      <c r="V179" s="83">
        <v>4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66</v>
      </c>
      <c r="G181" s="45">
        <f t="shared" ref="G181:G182" si="54">E181-F181</f>
        <v>82</v>
      </c>
      <c r="H181" s="10">
        <f t="shared" ref="H181:H182" si="55">F181/E181</f>
        <v>0.44594594594594594</v>
      </c>
      <c r="I181" s="45">
        <f>SUM(I138:I180)</f>
        <v>113</v>
      </c>
      <c r="J181" s="45">
        <f>SUM(J138:J180)</f>
        <v>52</v>
      </c>
      <c r="K181" s="9">
        <f t="shared" ref="K181:K182" si="56">I181-J181</f>
        <v>61</v>
      </c>
      <c r="L181" s="46">
        <f t="shared" ref="L181:L182" si="57">J181/I181</f>
        <v>0.46017699115044247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2</v>
      </c>
      <c r="S181" s="9">
        <f>Q181-R181</f>
        <v>18</v>
      </c>
      <c r="T181" s="46">
        <f>R181/Q181</f>
        <v>0.1</v>
      </c>
      <c r="U181" s="44">
        <f>SUM(U138:U180)</f>
        <v>6</v>
      </c>
      <c r="V181" s="45">
        <f>SUM(V138:V180)</f>
        <v>31</v>
      </c>
      <c r="W181" s="45">
        <f>SUM(W138:W180)</f>
        <v>2</v>
      </c>
      <c r="X181" s="48">
        <f>SUM(X138:X180)</f>
        <v>2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12</v>
      </c>
      <c r="G182" s="96">
        <f t="shared" si="54"/>
        <v>18</v>
      </c>
      <c r="H182" s="97">
        <f t="shared" si="55"/>
        <v>0.4</v>
      </c>
      <c r="I182" s="96">
        <v>40</v>
      </c>
      <c r="J182" s="95">
        <v>6</v>
      </c>
      <c r="K182" s="98">
        <f t="shared" si="56"/>
        <v>34</v>
      </c>
      <c r="L182" s="99">
        <f t="shared" si="57"/>
        <v>0.15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100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6</v>
      </c>
      <c r="G186" s="100">
        <f>E186-F186</f>
        <v>7</v>
      </c>
      <c r="H186" s="103">
        <f>F186/E186</f>
        <v>0.46153846153846156</v>
      </c>
      <c r="I186" s="100">
        <v>20</v>
      </c>
      <c r="J186" s="101">
        <v>15</v>
      </c>
      <c r="K186" s="102">
        <f>I186-J186</f>
        <v>5</v>
      </c>
      <c r="L186" s="104">
        <f>J186/I186</f>
        <v>0.75</v>
      </c>
      <c r="M186" s="100"/>
      <c r="N186" s="101"/>
      <c r="O186" s="102"/>
      <c r="P186" s="103"/>
      <c r="Q186" s="100"/>
      <c r="R186" s="101"/>
      <c r="S186" s="102"/>
      <c r="T186" s="104"/>
      <c r="U186" s="101">
        <v>1</v>
      </c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2</v>
      </c>
      <c r="S187" s="102">
        <f>Q187-R187</f>
        <v>12</v>
      </c>
      <c r="T187" s="104">
        <f>R187/Q187</f>
        <v>0.14285714285714285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15</v>
      </c>
      <c r="G191" s="100">
        <f t="shared" ref="G191:G192" si="58">E191-F191</f>
        <v>35</v>
      </c>
      <c r="H191" s="103">
        <f t="shared" ref="H191:H192" si="59">F191/E191</f>
        <v>0.3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41</v>
      </c>
      <c r="G192" s="100">
        <f t="shared" si="58"/>
        <v>25</v>
      </c>
      <c r="H192" s="103">
        <f t="shared" si="59"/>
        <v>0.62121212121212122</v>
      </c>
      <c r="I192" s="100">
        <v>96</v>
      </c>
      <c r="J192" s="101">
        <v>62</v>
      </c>
      <c r="K192" s="102">
        <f>I192-J192</f>
        <v>34</v>
      </c>
      <c r="L192" s="104">
        <f>J192/I192</f>
        <v>0.64583333333333337</v>
      </c>
      <c r="M192" s="100">
        <v>14</v>
      </c>
      <c r="N192" s="101">
        <v>2</v>
      </c>
      <c r="O192" s="102">
        <f>M192-N192</f>
        <v>12</v>
      </c>
      <c r="P192" s="103">
        <f>N192/M192</f>
        <v>0.14285714285714285</v>
      </c>
      <c r="Q192" s="100"/>
      <c r="R192" s="101"/>
      <c r="S192" s="102"/>
      <c r="T192" s="104"/>
      <c r="U192" s="101">
        <v>11</v>
      </c>
      <c r="V192" s="101">
        <v>26</v>
      </c>
      <c r="W192" s="101"/>
      <c r="X192" s="105">
        <v>1</v>
      </c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3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4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8</v>
      </c>
      <c r="G216" s="100">
        <f>E216-F216</f>
        <v>2</v>
      </c>
      <c r="H216" s="103">
        <f>F216/E216</f>
        <v>0.8</v>
      </c>
      <c r="I216" s="100">
        <v>10</v>
      </c>
      <c r="J216" s="101">
        <v>10</v>
      </c>
      <c r="K216" s="102">
        <f>I216-J216</f>
        <v>0</v>
      </c>
      <c r="L216" s="104">
        <f>J216/I216</f>
        <v>1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>
        <v>1</v>
      </c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6</v>
      </c>
      <c r="K218" s="102">
        <f>I218-J218</f>
        <v>4</v>
      </c>
      <c r="L218" s="104">
        <f>J218/I218</f>
        <v>0.6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2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5</v>
      </c>
      <c r="G226" s="100">
        <f>E226-F226</f>
        <v>5</v>
      </c>
      <c r="H226" s="103">
        <f>F226/E226</f>
        <v>0.5</v>
      </c>
      <c r="I226" s="100">
        <v>9</v>
      </c>
      <c r="J226" s="101">
        <v>9</v>
      </c>
      <c r="K226" s="102">
        <f>I226-J226</f>
        <v>0</v>
      </c>
      <c r="L226" s="104">
        <f>J226/I226</f>
        <v>1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>
        <v>1</v>
      </c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5</v>
      </c>
      <c r="G235" s="100">
        <f t="shared" ref="G235:G237" si="60">E235-F235</f>
        <v>15</v>
      </c>
      <c r="H235" s="103">
        <f t="shared" ref="H235:H237" si="61">F235/E235</f>
        <v>0.25</v>
      </c>
      <c r="I235" s="100">
        <v>60</v>
      </c>
      <c r="J235" s="101">
        <v>8</v>
      </c>
      <c r="K235" s="102">
        <f t="shared" ref="K235:K237" si="62">I235-J235</f>
        <v>52</v>
      </c>
      <c r="L235" s="104">
        <f t="shared" ref="L235:L237" si="63">J235/I235</f>
        <v>0.13333333333333333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1</v>
      </c>
      <c r="G236" s="100">
        <f t="shared" si="60"/>
        <v>3</v>
      </c>
      <c r="H236" s="103">
        <f t="shared" si="61"/>
        <v>0.25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1</v>
      </c>
      <c r="K237" s="102">
        <f t="shared" si="62"/>
        <v>3</v>
      </c>
      <c r="L237" s="104">
        <f t="shared" si="63"/>
        <v>0.25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94</v>
      </c>
      <c r="G243" s="45">
        <f>E243-F243</f>
        <v>112</v>
      </c>
      <c r="H243" s="10">
        <f t="shared" ref="H243:H244" si="64">F243/E243</f>
        <v>0.4563106796116505</v>
      </c>
      <c r="I243" s="45">
        <f>SUM(I182:I242)</f>
        <v>263</v>
      </c>
      <c r="J243" s="45">
        <f>SUM(J182:J242)</f>
        <v>117</v>
      </c>
      <c r="K243" s="45">
        <f>I243-J243</f>
        <v>146</v>
      </c>
      <c r="L243" s="46">
        <f t="shared" ref="L243:L244" si="65">J243/I243</f>
        <v>0.44486692015209123</v>
      </c>
      <c r="M243" s="45">
        <f>SUM(M182:M242)</f>
        <v>15</v>
      </c>
      <c r="N243" s="45">
        <f>SUM(N182:N242)</f>
        <v>2</v>
      </c>
      <c r="O243" s="45">
        <f>M243-N243</f>
        <v>13</v>
      </c>
      <c r="P243" s="10">
        <f t="shared" ref="P243:P244" si="66">N243/M243</f>
        <v>0.13333333333333333</v>
      </c>
      <c r="Q243" s="45">
        <f>SUM(Q182:Q242)</f>
        <v>14</v>
      </c>
      <c r="R243" s="45">
        <f>SUM(R182:R242)</f>
        <v>2</v>
      </c>
      <c r="S243" s="45">
        <f>Q243-R243</f>
        <v>12</v>
      </c>
      <c r="T243" s="46">
        <f t="shared" ref="T243:T244" si="67">R243/Q243</f>
        <v>0.14285714285714285</v>
      </c>
      <c r="U243" s="45">
        <f>SUM(U182:U242)</f>
        <v>15</v>
      </c>
      <c r="V243" s="45">
        <f>SUM(V182:V242)</f>
        <v>147</v>
      </c>
      <c r="W243" s="45">
        <f>SUM(W182:W242)</f>
        <v>0</v>
      </c>
      <c r="X243" s="48">
        <f>SUM(X182:X242)</f>
        <v>1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1080</v>
      </c>
      <c r="F244" s="108">
        <f>F82+F137+F181+F243</f>
        <v>684</v>
      </c>
      <c r="G244" s="108">
        <f>G82+G137+G181+G243</f>
        <v>396</v>
      </c>
      <c r="H244" s="109">
        <f t="shared" si="64"/>
        <v>0.6333333333333333</v>
      </c>
      <c r="I244" s="108">
        <f>I82+I137+I181+I243</f>
        <v>1314</v>
      </c>
      <c r="J244" s="108">
        <f>J82+J137+J181+J243</f>
        <v>603</v>
      </c>
      <c r="K244" s="108">
        <f>K82+K137+K181+K243</f>
        <v>711</v>
      </c>
      <c r="L244" s="110">
        <f t="shared" si="65"/>
        <v>0.4589041095890411</v>
      </c>
      <c r="M244" s="108">
        <f>M82+M137+M181+M243</f>
        <v>44</v>
      </c>
      <c r="N244" s="108">
        <f>N82+N137+N181+N243</f>
        <v>16</v>
      </c>
      <c r="O244" s="108">
        <f>O82+O137+O181+O243</f>
        <v>28</v>
      </c>
      <c r="P244" s="109">
        <f t="shared" si="66"/>
        <v>0.36363636363636365</v>
      </c>
      <c r="Q244" s="108">
        <f>Q82+Q137+Q181+Q243</f>
        <v>59</v>
      </c>
      <c r="R244" s="108">
        <f>R82+R137+R181+R243</f>
        <v>13</v>
      </c>
      <c r="S244" s="108">
        <f>S82+S137+S181+S243</f>
        <v>46</v>
      </c>
      <c r="T244" s="110">
        <f t="shared" si="67"/>
        <v>0.22033898305084745</v>
      </c>
      <c r="U244" s="107">
        <f>U82+U137+U181+U243</f>
        <v>42</v>
      </c>
      <c r="V244" s="108">
        <f>V82+V137+V181+V243</f>
        <v>245</v>
      </c>
      <c r="W244" s="108">
        <f>W82+W137+W181+W243</f>
        <v>8</v>
      </c>
      <c r="X244" s="111">
        <f>X82+X137+X181+X243</f>
        <v>17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486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570</v>
      </c>
      <c r="F256" s="117">
        <f>F82</f>
        <v>437</v>
      </c>
      <c r="G256" s="116">
        <f>G82</f>
        <v>133</v>
      </c>
      <c r="H256" s="118">
        <f t="shared" ref="H256:H257" si="68">F256/E256</f>
        <v>0.76666666666666672</v>
      </c>
      <c r="I256" s="116">
        <f t="shared" ref="I256:O256" si="69">(I82)</f>
        <v>754</v>
      </c>
      <c r="J256" s="117">
        <f t="shared" si="69"/>
        <v>340</v>
      </c>
      <c r="K256" s="116">
        <f t="shared" si="69"/>
        <v>414</v>
      </c>
      <c r="L256" s="118">
        <f t="shared" si="69"/>
        <v>0.45092838196286472</v>
      </c>
      <c r="M256" s="116">
        <f t="shared" si="69"/>
        <v>16</v>
      </c>
      <c r="N256" s="117">
        <f t="shared" si="69"/>
        <v>12</v>
      </c>
      <c r="O256" s="116">
        <f t="shared" si="69"/>
        <v>4</v>
      </c>
      <c r="P256" s="118">
        <f t="shared" ref="P256:X256" si="70">P82</f>
        <v>0.75</v>
      </c>
      <c r="Q256" s="116">
        <f t="shared" si="70"/>
        <v>22</v>
      </c>
      <c r="R256" s="117">
        <f t="shared" si="70"/>
        <v>9</v>
      </c>
      <c r="S256" s="116">
        <f t="shared" si="70"/>
        <v>13</v>
      </c>
      <c r="T256" s="118">
        <f t="shared" si="70"/>
        <v>0.40909090909090912</v>
      </c>
      <c r="U256" s="119">
        <f t="shared" si="70"/>
        <v>7</v>
      </c>
      <c r="V256" s="119">
        <f t="shared" si="70"/>
        <v>27</v>
      </c>
      <c r="W256" s="119">
        <f t="shared" si="70"/>
        <v>6</v>
      </c>
      <c r="X256" s="120">
        <f t="shared" si="70"/>
        <v>11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87</v>
      </c>
      <c r="G257" s="121">
        <f>G137</f>
        <v>69</v>
      </c>
      <c r="H257" s="123">
        <f t="shared" si="68"/>
        <v>0.55769230769230771</v>
      </c>
      <c r="I257" s="121">
        <f>I137</f>
        <v>184</v>
      </c>
      <c r="J257" s="122">
        <f>J137</f>
        <v>94</v>
      </c>
      <c r="K257" s="121">
        <f>K137</f>
        <v>90</v>
      </c>
      <c r="L257" s="123">
        <f>L137</f>
        <v>0.51086956521739135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14</v>
      </c>
      <c r="V257" s="122">
        <f t="shared" si="71"/>
        <v>40</v>
      </c>
      <c r="W257" s="122">
        <f t="shared" si="71"/>
        <v>0</v>
      </c>
      <c r="X257" s="124">
        <f t="shared" si="71"/>
        <v>3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66</v>
      </c>
      <c r="G258" s="125">
        <f t="shared" si="72"/>
        <v>82</v>
      </c>
      <c r="H258" s="127">
        <f t="shared" si="72"/>
        <v>0.44594594594594594</v>
      </c>
      <c r="I258" s="125">
        <f t="shared" si="72"/>
        <v>113</v>
      </c>
      <c r="J258" s="126">
        <f t="shared" si="72"/>
        <v>52</v>
      </c>
      <c r="K258" s="125">
        <f t="shared" si="72"/>
        <v>61</v>
      </c>
      <c r="L258" s="127">
        <f t="shared" si="72"/>
        <v>0.46017699115044247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2</v>
      </c>
      <c r="S258" s="125">
        <f t="shared" si="72"/>
        <v>18</v>
      </c>
      <c r="T258" s="127">
        <f t="shared" si="72"/>
        <v>0.1</v>
      </c>
      <c r="U258" s="128">
        <f t="shared" si="72"/>
        <v>6</v>
      </c>
      <c r="V258" s="128">
        <f t="shared" si="72"/>
        <v>31</v>
      </c>
      <c r="W258" s="128">
        <f t="shared" si="72"/>
        <v>2</v>
      </c>
      <c r="X258" s="129">
        <f t="shared" si="72"/>
        <v>2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94</v>
      </c>
      <c r="G259" s="130">
        <f t="shared" ref="G259:G260" si="75">G243</f>
        <v>112</v>
      </c>
      <c r="H259" s="132">
        <f t="shared" ref="H259:H260" si="76">H243</f>
        <v>0.4563106796116505</v>
      </c>
      <c r="I259" s="130">
        <f t="shared" ref="I259:I260" si="77">I243</f>
        <v>263</v>
      </c>
      <c r="J259" s="131">
        <f t="shared" ref="J259:J260" si="78">J243</f>
        <v>117</v>
      </c>
      <c r="K259" s="130">
        <f t="shared" ref="K259:K260" si="79">K243</f>
        <v>146</v>
      </c>
      <c r="L259" s="132">
        <f t="shared" ref="L259:L260" si="80">L243</f>
        <v>0.44486692015209123</v>
      </c>
      <c r="M259" s="130">
        <f t="shared" ref="M259:M260" si="81">M243</f>
        <v>15</v>
      </c>
      <c r="N259" s="131">
        <f t="shared" ref="N259:N260" si="82">N243</f>
        <v>2</v>
      </c>
      <c r="O259" s="130">
        <f t="shared" ref="O259:O260" si="83">O243</f>
        <v>13</v>
      </c>
      <c r="P259" s="132">
        <f t="shared" ref="P259:P260" si="84">P243</f>
        <v>0.13333333333333333</v>
      </c>
      <c r="Q259" s="130">
        <f t="shared" ref="Q259:Q260" si="85">Q243</f>
        <v>14</v>
      </c>
      <c r="R259" s="131">
        <f t="shared" ref="R259:R260" si="86">R243</f>
        <v>2</v>
      </c>
      <c r="S259" s="130">
        <f t="shared" ref="S259:S260" si="87">S243</f>
        <v>12</v>
      </c>
      <c r="T259" s="132">
        <f t="shared" ref="T259:T260" si="88">T243</f>
        <v>0.14285714285714285</v>
      </c>
      <c r="U259" s="131">
        <f t="shared" ref="U259:U260" si="89">U243</f>
        <v>15</v>
      </c>
      <c r="V259" s="131">
        <f t="shared" ref="V259:V260" si="90">V243</f>
        <v>147</v>
      </c>
      <c r="W259" s="131">
        <f t="shared" ref="W259:W260" si="91">W243</f>
        <v>0</v>
      </c>
      <c r="X259" s="133">
        <f t="shared" ref="X259:X260" si="92">X243</f>
        <v>1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1080</v>
      </c>
      <c r="F260" s="134">
        <f t="shared" si="74"/>
        <v>684</v>
      </c>
      <c r="G260" s="134">
        <f t="shared" si="75"/>
        <v>396</v>
      </c>
      <c r="H260" s="135">
        <f t="shared" si="76"/>
        <v>0.6333333333333333</v>
      </c>
      <c r="I260" s="134">
        <f t="shared" si="77"/>
        <v>1314</v>
      </c>
      <c r="J260" s="134">
        <f t="shared" si="78"/>
        <v>603</v>
      </c>
      <c r="K260" s="134">
        <f t="shared" si="79"/>
        <v>711</v>
      </c>
      <c r="L260" s="135">
        <f t="shared" si="80"/>
        <v>0.4589041095890411</v>
      </c>
      <c r="M260" s="134">
        <f t="shared" si="81"/>
        <v>44</v>
      </c>
      <c r="N260" s="134">
        <f t="shared" si="82"/>
        <v>16</v>
      </c>
      <c r="O260" s="134">
        <f t="shared" si="83"/>
        <v>28</v>
      </c>
      <c r="P260" s="135">
        <f t="shared" si="84"/>
        <v>0.36363636363636365</v>
      </c>
      <c r="Q260" s="134">
        <f t="shared" si="85"/>
        <v>59</v>
      </c>
      <c r="R260" s="134">
        <f t="shared" si="86"/>
        <v>13</v>
      </c>
      <c r="S260" s="134">
        <f t="shared" si="87"/>
        <v>46</v>
      </c>
      <c r="T260" s="135">
        <f t="shared" si="88"/>
        <v>0.22033898305084745</v>
      </c>
      <c r="U260" s="134">
        <f t="shared" si="89"/>
        <v>42</v>
      </c>
      <c r="V260" s="134">
        <f t="shared" si="90"/>
        <v>245</v>
      </c>
      <c r="W260" s="134">
        <f t="shared" si="91"/>
        <v>8</v>
      </c>
      <c r="X260" s="136">
        <f t="shared" si="92"/>
        <v>17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586</v>
      </c>
      <c r="F268" s="117">
        <f t="shared" ref="F268:F272" si="94">F256+N256</f>
        <v>449</v>
      </c>
      <c r="G268" s="116">
        <f t="shared" ref="G268:G272" si="95">G256+O256</f>
        <v>137</v>
      </c>
      <c r="H268" s="118">
        <f t="shared" ref="H268:H272" si="96">F268/E268</f>
        <v>0.7662116040955631</v>
      </c>
      <c r="I268" s="116">
        <f t="shared" ref="I268:I272" si="97">I256+Q256</f>
        <v>776</v>
      </c>
      <c r="J268" s="117">
        <f t="shared" ref="J268:J272" si="98">J256+R256</f>
        <v>349</v>
      </c>
      <c r="K268" s="116">
        <f t="shared" ref="K268:K272" si="99">K256+S256</f>
        <v>427</v>
      </c>
      <c r="L268" s="137">
        <f t="shared" ref="L268:L272" si="100">J268/I268</f>
        <v>0.44974226804123713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88</v>
      </c>
      <c r="G269" s="138">
        <f t="shared" si="95"/>
        <v>70</v>
      </c>
      <c r="H269" s="140">
        <f t="shared" si="96"/>
        <v>0.55696202531645567</v>
      </c>
      <c r="I269" s="138">
        <f t="shared" si="97"/>
        <v>187</v>
      </c>
      <c r="J269" s="139">
        <f t="shared" si="98"/>
        <v>94</v>
      </c>
      <c r="K269" s="138">
        <f t="shared" si="99"/>
        <v>93</v>
      </c>
      <c r="L269" s="141">
        <f t="shared" si="100"/>
        <v>0.50267379679144386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67</v>
      </c>
      <c r="G270" s="125">
        <f t="shared" si="95"/>
        <v>92</v>
      </c>
      <c r="H270" s="127">
        <f t="shared" si="96"/>
        <v>0.42138364779874216</v>
      </c>
      <c r="I270" s="125">
        <f t="shared" si="97"/>
        <v>133</v>
      </c>
      <c r="J270" s="126">
        <f t="shared" si="98"/>
        <v>54</v>
      </c>
      <c r="K270" s="125">
        <f t="shared" si="99"/>
        <v>79</v>
      </c>
      <c r="L270" s="142">
        <f t="shared" si="100"/>
        <v>0.40601503759398494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96</v>
      </c>
      <c r="G271" s="130">
        <f t="shared" si="95"/>
        <v>125</v>
      </c>
      <c r="H271" s="132">
        <f t="shared" si="96"/>
        <v>0.43438914027149322</v>
      </c>
      <c r="I271" s="130">
        <f t="shared" si="97"/>
        <v>277</v>
      </c>
      <c r="J271" s="131">
        <f t="shared" si="98"/>
        <v>119</v>
      </c>
      <c r="K271" s="130">
        <f t="shared" si="99"/>
        <v>158</v>
      </c>
      <c r="L271" s="143">
        <f t="shared" si="100"/>
        <v>0.4296028880866426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1124</v>
      </c>
      <c r="F272" s="134">
        <f t="shared" si="94"/>
        <v>700</v>
      </c>
      <c r="G272" s="144">
        <f t="shared" si="95"/>
        <v>424</v>
      </c>
      <c r="H272" s="145">
        <f t="shared" si="96"/>
        <v>0.62277580071174377</v>
      </c>
      <c r="I272" s="144">
        <f t="shared" si="97"/>
        <v>1373</v>
      </c>
      <c r="J272" s="134">
        <f t="shared" si="98"/>
        <v>616</v>
      </c>
      <c r="K272" s="144">
        <f t="shared" si="99"/>
        <v>757</v>
      </c>
      <c r="L272" s="146">
        <f t="shared" si="100"/>
        <v>0.44865258557902404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44085</v>
      </c>
      <c r="F278" s="149">
        <v>44086</v>
      </c>
      <c r="G278" s="149">
        <v>44087</v>
      </c>
      <c r="H278" s="149">
        <v>44088</v>
      </c>
      <c r="I278" s="149">
        <v>44089</v>
      </c>
      <c r="J278" s="149">
        <v>44090</v>
      </c>
      <c r="K278" s="149">
        <v>44091</v>
      </c>
      <c r="L278" s="149">
        <v>44092</v>
      </c>
      <c r="M278" s="149">
        <v>44093</v>
      </c>
      <c r="N278" s="149">
        <v>44094</v>
      </c>
      <c r="O278" s="149">
        <v>44095</v>
      </c>
      <c r="P278" s="149">
        <v>44096</v>
      </c>
      <c r="Q278" s="149">
        <v>44097</v>
      </c>
      <c r="R278" s="149">
        <v>44098</v>
      </c>
      <c r="S278" s="149">
        <v>44099</v>
      </c>
      <c r="T278" s="149">
        <v>44100</v>
      </c>
      <c r="U278" s="149">
        <v>44101</v>
      </c>
      <c r="V278" s="149">
        <v>44102</v>
      </c>
      <c r="W278" s="149">
        <v>44103</v>
      </c>
      <c r="X278" s="149">
        <v>44104</v>
      </c>
      <c r="Y278" s="149">
        <v>44105</v>
      </c>
      <c r="Z278" s="149">
        <v>44106</v>
      </c>
      <c r="AA278" s="149">
        <v>44107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0.84</v>
      </c>
      <c r="F279" s="151">
        <v>0.83</v>
      </c>
      <c r="G279" s="151">
        <v>0.83</v>
      </c>
      <c r="H279" s="151">
        <v>0.84</v>
      </c>
      <c r="I279" s="151">
        <v>0.84</v>
      </c>
      <c r="J279" s="151">
        <v>0.85</v>
      </c>
      <c r="K279" s="151">
        <v>0.85</v>
      </c>
      <c r="L279" s="151">
        <v>0.85</v>
      </c>
      <c r="M279" s="151">
        <v>0.85</v>
      </c>
      <c r="N279" s="151">
        <v>0.84</v>
      </c>
      <c r="O279" s="151">
        <v>0.83</v>
      </c>
      <c r="P279" s="151">
        <v>0.82</v>
      </c>
      <c r="Q279" s="151">
        <v>0.82</v>
      </c>
      <c r="R279" s="151">
        <v>0.81</v>
      </c>
      <c r="S279" s="151">
        <v>0.8</v>
      </c>
      <c r="T279" s="151">
        <v>0.8</v>
      </c>
      <c r="U279" s="151">
        <v>0.79</v>
      </c>
      <c r="V279" s="151">
        <v>0.79</v>
      </c>
      <c r="W279" s="151">
        <v>0.79</v>
      </c>
      <c r="X279" s="151">
        <v>0.8</v>
      </c>
      <c r="Y279" s="151">
        <v>0.8</v>
      </c>
      <c r="Z279" s="151">
        <v>0.8</v>
      </c>
      <c r="AA279" s="151">
        <v>0.79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0.55000000000000004</v>
      </c>
      <c r="F280" s="153">
        <v>0.55000000000000004</v>
      </c>
      <c r="G280" s="153">
        <v>0.55000000000000004</v>
      </c>
      <c r="H280" s="153">
        <v>0.54</v>
      </c>
      <c r="I280" s="153">
        <v>0.54</v>
      </c>
      <c r="J280" s="153">
        <v>0.53</v>
      </c>
      <c r="K280" s="153">
        <v>0.53</v>
      </c>
      <c r="L280" s="153">
        <v>0.52</v>
      </c>
      <c r="M280" s="153">
        <v>0.52</v>
      </c>
      <c r="N280" s="153">
        <v>0.51</v>
      </c>
      <c r="O280" s="153">
        <v>0.51</v>
      </c>
      <c r="P280" s="153">
        <v>0.51</v>
      </c>
      <c r="Q280" s="153">
        <v>0.51</v>
      </c>
      <c r="R280" s="153">
        <v>0.5</v>
      </c>
      <c r="S280" s="153">
        <v>0.49</v>
      </c>
      <c r="T280" s="153">
        <v>0.49</v>
      </c>
      <c r="U280" s="153">
        <v>0.49</v>
      </c>
      <c r="V280" s="153">
        <v>0.49</v>
      </c>
      <c r="W280" s="153">
        <v>0.48</v>
      </c>
      <c r="X280" s="153">
        <v>0.48</v>
      </c>
      <c r="Y280" s="153">
        <v>0.49</v>
      </c>
      <c r="Z280" s="153">
        <v>0.49</v>
      </c>
      <c r="AA280" s="153">
        <v>0.49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0.41</v>
      </c>
      <c r="F281" s="153">
        <v>0.41</v>
      </c>
      <c r="G281" s="153">
        <v>0.4</v>
      </c>
      <c r="H281" s="153">
        <v>0.41</v>
      </c>
      <c r="I281" s="153">
        <v>0.45</v>
      </c>
      <c r="J281" s="153">
        <v>0.49</v>
      </c>
      <c r="K281" s="153">
        <v>0.5</v>
      </c>
      <c r="L281" s="153">
        <v>0.5</v>
      </c>
      <c r="M281" s="153">
        <v>0.5</v>
      </c>
      <c r="N281" s="153">
        <v>0.53</v>
      </c>
      <c r="O281" s="153">
        <v>0.57999999999999996</v>
      </c>
      <c r="P281" s="153">
        <v>0.60000000000000009</v>
      </c>
      <c r="Q281" s="153">
        <v>0.64</v>
      </c>
      <c r="R281" s="153">
        <v>0.67</v>
      </c>
      <c r="S281" s="153">
        <v>0.68</v>
      </c>
      <c r="T281" s="153">
        <v>0.7</v>
      </c>
      <c r="U281" s="153">
        <v>0.69</v>
      </c>
      <c r="V281" s="153">
        <v>0.68</v>
      </c>
      <c r="W281" s="153">
        <v>0.63</v>
      </c>
      <c r="X281" s="153">
        <v>0.59</v>
      </c>
      <c r="Y281" s="153">
        <v>0.60000000000000009</v>
      </c>
      <c r="Z281" s="153">
        <v>0.63</v>
      </c>
      <c r="AA281" s="153">
        <v>0.64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0.2</v>
      </c>
      <c r="F282" s="155">
        <v>0.2</v>
      </c>
      <c r="G282" s="155">
        <v>0.2</v>
      </c>
      <c r="H282" s="155">
        <v>0.21</v>
      </c>
      <c r="I282" s="155">
        <v>0.22</v>
      </c>
      <c r="J282" s="155">
        <v>0.27</v>
      </c>
      <c r="K282" s="155">
        <v>0.28999999999999998</v>
      </c>
      <c r="L282" s="155">
        <v>0.31</v>
      </c>
      <c r="M282" s="155">
        <v>0.35</v>
      </c>
      <c r="N282" s="155">
        <v>0.38</v>
      </c>
      <c r="O282" s="155">
        <v>0.4</v>
      </c>
      <c r="P282" s="155">
        <v>0.43</v>
      </c>
      <c r="Q282" s="155">
        <v>0.4</v>
      </c>
      <c r="R282" s="155">
        <v>0.36</v>
      </c>
      <c r="S282" s="155">
        <v>0.35</v>
      </c>
      <c r="T282" s="155">
        <v>0.34</v>
      </c>
      <c r="U282" s="155">
        <v>0.34</v>
      </c>
      <c r="V282" s="155">
        <v>0.36</v>
      </c>
      <c r="W282" s="155">
        <v>0.34</v>
      </c>
      <c r="X282" s="155">
        <v>0.36</v>
      </c>
      <c r="Y282" s="155">
        <v>0.37</v>
      </c>
      <c r="Z282" s="155">
        <v>0.4</v>
      </c>
      <c r="AA282" s="155">
        <v>0.4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0.59</v>
      </c>
      <c r="F283" s="157">
        <v>0.60000000000000009</v>
      </c>
      <c r="G283" s="157">
        <v>0.62</v>
      </c>
      <c r="H283" s="157">
        <v>0.63</v>
      </c>
      <c r="I283" s="157">
        <v>0.64</v>
      </c>
      <c r="J283" s="157">
        <v>0.65</v>
      </c>
      <c r="K283" s="157">
        <v>0.65</v>
      </c>
      <c r="L283" s="157">
        <v>0.66</v>
      </c>
      <c r="M283" s="157">
        <v>0.66</v>
      </c>
      <c r="N283" s="157">
        <v>0.65</v>
      </c>
      <c r="O283" s="157">
        <v>0.66</v>
      </c>
      <c r="P283" s="157">
        <v>0.65</v>
      </c>
      <c r="Q283" s="157">
        <v>0.65</v>
      </c>
      <c r="R283" s="157">
        <v>0.64</v>
      </c>
      <c r="S283" s="157">
        <v>0.63</v>
      </c>
      <c r="T283" s="157">
        <v>0.63</v>
      </c>
      <c r="U283" s="157">
        <v>0.62</v>
      </c>
      <c r="V283" s="157">
        <v>0.61</v>
      </c>
      <c r="W283" s="157">
        <v>0.61</v>
      </c>
      <c r="X283" s="157">
        <v>0.61</v>
      </c>
      <c r="Y283" s="157">
        <v>0.61</v>
      </c>
      <c r="Z283" s="157">
        <v>0.60000000000000009</v>
      </c>
      <c r="AA283" s="157">
        <v>0.60000000000000009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0.52</v>
      </c>
      <c r="F284" s="157">
        <v>0.5</v>
      </c>
      <c r="G284" s="157">
        <v>0.5</v>
      </c>
      <c r="H284" s="157">
        <v>0.5</v>
      </c>
      <c r="I284" s="157">
        <v>0.48</v>
      </c>
      <c r="J284" s="157">
        <v>0.47</v>
      </c>
      <c r="K284" s="157">
        <v>0.47</v>
      </c>
      <c r="L284" s="157">
        <v>0.47</v>
      </c>
      <c r="M284" s="157">
        <v>0.46</v>
      </c>
      <c r="N284" s="157">
        <v>0.46</v>
      </c>
      <c r="O284" s="157">
        <v>0.46</v>
      </c>
      <c r="P284" s="157">
        <v>0.46</v>
      </c>
      <c r="Q284" s="157">
        <v>0.46</v>
      </c>
      <c r="R284" s="157">
        <v>0.46</v>
      </c>
      <c r="S284" s="157">
        <v>0.46</v>
      </c>
      <c r="T284" s="157">
        <v>0.48</v>
      </c>
      <c r="U284" s="157">
        <v>0.49</v>
      </c>
      <c r="V284" s="157">
        <v>0.49</v>
      </c>
      <c r="W284" s="157">
        <v>0.49</v>
      </c>
      <c r="X284" s="157">
        <v>0.5</v>
      </c>
      <c r="Y284" s="157">
        <v>0.5</v>
      </c>
      <c r="Z284" s="157">
        <v>0.5</v>
      </c>
      <c r="AA284" s="157">
        <v>0.5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0.5</v>
      </c>
      <c r="F285" s="157">
        <v>0.5</v>
      </c>
      <c r="G285" s="157">
        <v>0.43</v>
      </c>
      <c r="H285" s="157">
        <v>0.36</v>
      </c>
      <c r="I285" s="157">
        <v>0.28999999999999998</v>
      </c>
      <c r="J285" s="157">
        <v>0.21</v>
      </c>
      <c r="K285" s="157">
        <v>0.14000000000000001</v>
      </c>
      <c r="L285" s="157">
        <v>7.0000000000000007E-2</v>
      </c>
      <c r="M285" s="157">
        <v>0</v>
      </c>
      <c r="N285" s="157">
        <v>7.0000000000000007E-2</v>
      </c>
      <c r="O285" s="157">
        <v>7.0000000000000007E-2</v>
      </c>
      <c r="P285" s="157">
        <v>0.14000000000000001</v>
      </c>
      <c r="Q285" s="157">
        <v>0.21</v>
      </c>
      <c r="R285" s="157">
        <v>0.28999999999999998</v>
      </c>
      <c r="S285" s="157">
        <v>0.36</v>
      </c>
      <c r="T285" s="157">
        <v>0.43</v>
      </c>
      <c r="U285" s="157">
        <v>0.43</v>
      </c>
      <c r="V285" s="157">
        <v>0.5</v>
      </c>
      <c r="W285" s="157">
        <v>0.5</v>
      </c>
      <c r="X285" s="157">
        <v>0.5</v>
      </c>
      <c r="Y285" s="157">
        <v>0.5</v>
      </c>
      <c r="Z285" s="157">
        <v>0.5</v>
      </c>
      <c r="AA285" s="157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0.43</v>
      </c>
      <c r="F286" s="157">
        <v>0.33</v>
      </c>
      <c r="G286" s="157">
        <v>0.24</v>
      </c>
      <c r="H286" s="157">
        <v>0.1</v>
      </c>
      <c r="I286" s="157">
        <v>0.05</v>
      </c>
      <c r="J286" s="157">
        <v>0.05</v>
      </c>
      <c r="K286" s="157">
        <v>0.05</v>
      </c>
      <c r="L286" s="157">
        <v>0.05</v>
      </c>
      <c r="M286" s="157">
        <v>0.05</v>
      </c>
      <c r="N286" s="157">
        <v>0.05</v>
      </c>
      <c r="O286" s="157">
        <v>0.1</v>
      </c>
      <c r="P286" s="157">
        <v>0.1</v>
      </c>
      <c r="Q286" s="157">
        <v>0.1</v>
      </c>
      <c r="R286" s="157">
        <v>0.14000000000000001</v>
      </c>
      <c r="S286" s="157">
        <v>0.24</v>
      </c>
      <c r="T286" s="157">
        <v>0.33</v>
      </c>
      <c r="U286" s="157">
        <v>0.33</v>
      </c>
      <c r="V286" s="157">
        <v>0.28999999999999998</v>
      </c>
      <c r="W286" s="157">
        <v>0.28999999999999998</v>
      </c>
      <c r="X286" s="157">
        <v>0.28999999999999998</v>
      </c>
      <c r="Y286" s="157">
        <v>0.24</v>
      </c>
      <c r="Z286" s="157">
        <v>0.14000000000000001</v>
      </c>
      <c r="AA286" s="157">
        <v>0.05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0.60000000000000009</v>
      </c>
      <c r="F287" s="159">
        <v>0.57999999999999996</v>
      </c>
      <c r="G287" s="159">
        <v>0.57000000000000006</v>
      </c>
      <c r="H287" s="159">
        <v>0.57999999999999996</v>
      </c>
      <c r="I287" s="159">
        <v>0.54</v>
      </c>
      <c r="J287" s="159">
        <v>0.52</v>
      </c>
      <c r="K287" s="159">
        <v>0.5</v>
      </c>
      <c r="L287" s="159">
        <v>0.49</v>
      </c>
      <c r="M287" s="159">
        <v>0.49</v>
      </c>
      <c r="N287" s="159">
        <v>0.48</v>
      </c>
      <c r="O287" s="159">
        <v>0.48</v>
      </c>
      <c r="P287" s="159">
        <v>0.49</v>
      </c>
      <c r="Q287" s="159">
        <v>0.5</v>
      </c>
      <c r="R287" s="159">
        <v>0.51</v>
      </c>
      <c r="S287" s="159">
        <v>0.52</v>
      </c>
      <c r="T287" s="159">
        <v>0.52</v>
      </c>
      <c r="U287" s="159">
        <v>0.51</v>
      </c>
      <c r="V287" s="159">
        <v>0.51</v>
      </c>
      <c r="W287" s="159">
        <v>0.51</v>
      </c>
      <c r="X287" s="159">
        <v>0.5</v>
      </c>
      <c r="Y287" s="159">
        <v>0.5</v>
      </c>
      <c r="Z287" s="159">
        <v>0.49</v>
      </c>
      <c r="AA287" s="159">
        <v>0.49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0.31</v>
      </c>
      <c r="F288" s="161">
        <v>0.31</v>
      </c>
      <c r="G288" s="161">
        <v>0.30000000000000004</v>
      </c>
      <c r="H288" s="161">
        <v>0.30000000000000004</v>
      </c>
      <c r="I288" s="161">
        <v>0.28999999999999998</v>
      </c>
      <c r="J288" s="161">
        <v>0.28999999999999998</v>
      </c>
      <c r="K288" s="161">
        <v>0.28000000000000003</v>
      </c>
      <c r="L288" s="161">
        <v>0.28000000000000003</v>
      </c>
      <c r="M288" s="161">
        <v>0.27</v>
      </c>
      <c r="N288" s="161">
        <v>0.26</v>
      </c>
      <c r="O288" s="161">
        <v>0.25</v>
      </c>
      <c r="P288" s="161">
        <v>0.24</v>
      </c>
      <c r="Q288" s="161">
        <v>0.22</v>
      </c>
      <c r="R288" s="161">
        <v>0.21</v>
      </c>
      <c r="S288" s="161">
        <v>0.2</v>
      </c>
      <c r="T288" s="161">
        <v>0.2</v>
      </c>
      <c r="U288" s="161">
        <v>0.19</v>
      </c>
      <c r="V288" s="161">
        <v>0.19</v>
      </c>
      <c r="W288" s="161">
        <v>0.2</v>
      </c>
      <c r="X288" s="161">
        <v>0.2</v>
      </c>
      <c r="Y288" s="161">
        <v>0.24</v>
      </c>
      <c r="Z288" s="161">
        <v>0.28000000000000003</v>
      </c>
      <c r="AA288" s="161">
        <v>0.32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0.12</v>
      </c>
      <c r="F289" s="161">
        <v>0.1</v>
      </c>
      <c r="G289" s="161">
        <v>0.09</v>
      </c>
      <c r="H289" s="161">
        <v>0.09</v>
      </c>
      <c r="I289" s="161">
        <v>0.09</v>
      </c>
      <c r="J289" s="161">
        <v>0.09</v>
      </c>
      <c r="K289" s="161">
        <v>0.1</v>
      </c>
      <c r="L289" s="161">
        <v>0.1</v>
      </c>
      <c r="M289" s="161">
        <v>0.12</v>
      </c>
      <c r="N289" s="161">
        <v>0.12</v>
      </c>
      <c r="O289" s="161">
        <v>0.12</v>
      </c>
      <c r="P289" s="161">
        <v>0.13</v>
      </c>
      <c r="Q289" s="161">
        <v>0.13</v>
      </c>
      <c r="R289" s="161">
        <v>0.21</v>
      </c>
      <c r="S289" s="161">
        <v>0.19</v>
      </c>
      <c r="T289" s="161">
        <v>0.17</v>
      </c>
      <c r="U289" s="161">
        <v>0.16</v>
      </c>
      <c r="V289" s="161">
        <v>0.13</v>
      </c>
      <c r="W289" s="161">
        <v>0.13</v>
      </c>
      <c r="X289" s="161">
        <v>0.14000000000000001</v>
      </c>
      <c r="Y289" s="161">
        <v>0.08</v>
      </c>
      <c r="Z289" s="161">
        <v>0.1</v>
      </c>
      <c r="AA289" s="161">
        <v>0.12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0.11</v>
      </c>
      <c r="F290" s="163">
        <v>0.11</v>
      </c>
      <c r="G290" s="163">
        <v>0.12</v>
      </c>
      <c r="H290" s="163">
        <v>0.13</v>
      </c>
      <c r="I290" s="163">
        <v>0.14000000000000001</v>
      </c>
      <c r="J290" s="163">
        <v>0.16</v>
      </c>
      <c r="K290" s="163">
        <v>0.17</v>
      </c>
      <c r="L290" s="163">
        <v>0.16</v>
      </c>
      <c r="M290" s="163">
        <v>0.14000000000000001</v>
      </c>
      <c r="N290" s="163">
        <v>0.14000000000000001</v>
      </c>
      <c r="O290" s="163">
        <v>0.14000000000000001</v>
      </c>
      <c r="P290" s="163">
        <v>0.13</v>
      </c>
      <c r="Q290" s="163">
        <v>0.14000000000000001</v>
      </c>
      <c r="R290" s="163">
        <v>0.13</v>
      </c>
      <c r="S290" s="163">
        <v>0.12</v>
      </c>
      <c r="T290" s="163">
        <v>0.13</v>
      </c>
      <c r="U290" s="163">
        <v>0.11</v>
      </c>
      <c r="V290" s="163">
        <v>0.1</v>
      </c>
      <c r="W290" s="163">
        <v>0.1</v>
      </c>
      <c r="X290" s="163">
        <v>0.08</v>
      </c>
      <c r="Y290" s="163">
        <v>0.08</v>
      </c>
      <c r="Z290" s="163">
        <v>0.08</v>
      </c>
      <c r="AA290" s="163">
        <v>0.08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0.63</v>
      </c>
      <c r="F291" s="165">
        <v>0.64</v>
      </c>
      <c r="G291" s="165">
        <v>0.64</v>
      </c>
      <c r="H291" s="165">
        <v>0.65</v>
      </c>
      <c r="I291" s="165">
        <v>0.65</v>
      </c>
      <c r="J291" s="165">
        <v>0.67</v>
      </c>
      <c r="K291" s="165">
        <v>0.66</v>
      </c>
      <c r="L291" s="165">
        <v>0.65</v>
      </c>
      <c r="M291" s="165">
        <v>0.65</v>
      </c>
      <c r="N291" s="165">
        <v>0.64</v>
      </c>
      <c r="O291" s="165">
        <v>0.63</v>
      </c>
      <c r="P291" s="165">
        <v>0.63</v>
      </c>
      <c r="Q291" s="165">
        <v>0.61</v>
      </c>
      <c r="R291" s="165">
        <v>0.60000000000000009</v>
      </c>
      <c r="S291" s="165">
        <v>0.59</v>
      </c>
      <c r="T291" s="165">
        <v>0.57999999999999996</v>
      </c>
      <c r="U291" s="165">
        <v>0.57000000000000006</v>
      </c>
      <c r="V291" s="165">
        <v>0.56000000000000005</v>
      </c>
      <c r="W291" s="165">
        <v>0.54</v>
      </c>
      <c r="X291" s="165">
        <v>0.53</v>
      </c>
      <c r="Y291" s="165">
        <v>0.53</v>
      </c>
      <c r="Z291" s="165">
        <v>0.52</v>
      </c>
      <c r="AA291" s="165">
        <v>0.5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0.52</v>
      </c>
      <c r="F292" s="165">
        <v>0.53</v>
      </c>
      <c r="G292" s="165">
        <v>0.53</v>
      </c>
      <c r="H292" s="165">
        <v>0.52</v>
      </c>
      <c r="I292" s="165">
        <v>0.51</v>
      </c>
      <c r="J292" s="165">
        <v>0.49</v>
      </c>
      <c r="K292" s="165">
        <v>0.49</v>
      </c>
      <c r="L292" s="165">
        <v>0.48</v>
      </c>
      <c r="M292" s="165">
        <v>0.48</v>
      </c>
      <c r="N292" s="165">
        <v>0.47</v>
      </c>
      <c r="O292" s="165">
        <v>0.48</v>
      </c>
      <c r="P292" s="165">
        <v>0.47</v>
      </c>
      <c r="Q292" s="165">
        <v>0.46</v>
      </c>
      <c r="R292" s="165">
        <v>0.46</v>
      </c>
      <c r="S292" s="165">
        <v>0.45</v>
      </c>
      <c r="T292" s="165">
        <v>0.44</v>
      </c>
      <c r="U292" s="165">
        <v>0.41</v>
      </c>
      <c r="V292" s="165">
        <v>0.4</v>
      </c>
      <c r="W292" s="165">
        <v>0.41</v>
      </c>
      <c r="X292" s="165">
        <v>0.41</v>
      </c>
      <c r="Y292" s="165">
        <v>0.42</v>
      </c>
      <c r="Z292" s="165">
        <v>0.41</v>
      </c>
      <c r="AA292" s="165">
        <v>0.41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0.30000000000000004</v>
      </c>
      <c r="F293" s="165">
        <v>0.31</v>
      </c>
      <c r="G293" s="165">
        <v>0.30000000000000004</v>
      </c>
      <c r="H293" s="165">
        <v>0.28000000000000003</v>
      </c>
      <c r="I293" s="165">
        <v>0.28000000000000003</v>
      </c>
      <c r="J293" s="165">
        <v>0.30000000000000004</v>
      </c>
      <c r="K293" s="165">
        <v>0.31</v>
      </c>
      <c r="L293" s="165">
        <v>0.31</v>
      </c>
      <c r="M293" s="165">
        <v>0.30000000000000004</v>
      </c>
      <c r="N293" s="165">
        <v>0.31</v>
      </c>
      <c r="O293" s="165">
        <v>0.31</v>
      </c>
      <c r="P293" s="165">
        <v>0.30000000000000004</v>
      </c>
      <c r="Q293" s="165">
        <v>0.25</v>
      </c>
      <c r="R293" s="165">
        <v>0.2</v>
      </c>
      <c r="S293" s="165">
        <v>0.18</v>
      </c>
      <c r="T293" s="165">
        <v>0.15</v>
      </c>
      <c r="U293" s="165">
        <v>0.12</v>
      </c>
      <c r="V293" s="165">
        <v>0.1</v>
      </c>
      <c r="W293" s="165">
        <v>0.1</v>
      </c>
      <c r="X293" s="165">
        <v>0.11</v>
      </c>
      <c r="Y293" s="165">
        <v>0.12</v>
      </c>
      <c r="Z293" s="165">
        <v>0.12</v>
      </c>
      <c r="AA293" s="165">
        <v>0.13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0.08</v>
      </c>
      <c r="F294" s="165">
        <v>0.08</v>
      </c>
      <c r="G294" s="165">
        <v>0.08</v>
      </c>
      <c r="H294" s="165">
        <v>0.11</v>
      </c>
      <c r="I294" s="165">
        <v>0.11</v>
      </c>
      <c r="J294" s="165">
        <v>7.0000000000000007E-2</v>
      </c>
      <c r="K294" s="165">
        <v>0.05</v>
      </c>
      <c r="L294" s="165">
        <v>0.05</v>
      </c>
      <c r="M294" s="165">
        <v>0.03</v>
      </c>
      <c r="N294" s="165">
        <v>0.04</v>
      </c>
      <c r="O294" s="165">
        <v>0.06</v>
      </c>
      <c r="P294" s="165">
        <v>0.09</v>
      </c>
      <c r="Q294" s="165">
        <v>0.12</v>
      </c>
      <c r="R294" s="165">
        <v>0.14000000000000001</v>
      </c>
      <c r="S294" s="165">
        <v>0.12</v>
      </c>
      <c r="T294" s="165">
        <v>0.11</v>
      </c>
      <c r="U294" s="165">
        <v>0.1</v>
      </c>
      <c r="V294" s="165">
        <v>0.08</v>
      </c>
      <c r="W294" s="165">
        <v>0.06</v>
      </c>
      <c r="X294" s="165">
        <v>0.05</v>
      </c>
      <c r="Y294" s="165">
        <v>0.05</v>
      </c>
      <c r="Z294" s="165">
        <v>0.08</v>
      </c>
      <c r="AA294" s="165">
        <v>0.1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0.73</v>
      </c>
      <c r="F295" s="167">
        <v>0.73</v>
      </c>
      <c r="G295" s="167">
        <v>0.73</v>
      </c>
      <c r="H295" s="167">
        <v>0.74</v>
      </c>
      <c r="I295" s="167">
        <v>0.74</v>
      </c>
      <c r="J295" s="167">
        <v>0.74</v>
      </c>
      <c r="K295" s="167">
        <v>0.74</v>
      </c>
      <c r="L295" s="167">
        <v>0.74</v>
      </c>
      <c r="M295" s="167">
        <v>0.74</v>
      </c>
      <c r="N295" s="167">
        <v>0.73</v>
      </c>
      <c r="O295" s="167">
        <v>0.72</v>
      </c>
      <c r="P295" s="167">
        <v>0.72</v>
      </c>
      <c r="Q295" s="167">
        <v>0.71</v>
      </c>
      <c r="R295" s="167">
        <v>0.71</v>
      </c>
      <c r="S295" s="167">
        <v>0.7</v>
      </c>
      <c r="T295" s="167">
        <v>0.69</v>
      </c>
      <c r="U295" s="167">
        <v>0.69</v>
      </c>
      <c r="V295" s="167">
        <v>0.68</v>
      </c>
      <c r="W295" s="167">
        <v>0.68</v>
      </c>
      <c r="X295" s="167">
        <v>0.68</v>
      </c>
      <c r="Y295" s="167">
        <v>0.68</v>
      </c>
      <c r="Z295" s="167">
        <v>0.67</v>
      </c>
      <c r="AA295" s="167">
        <v>0.67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0.5</v>
      </c>
      <c r="F296" s="169">
        <v>0.5</v>
      </c>
      <c r="G296" s="169">
        <v>0.5</v>
      </c>
      <c r="H296" s="169">
        <v>0.49</v>
      </c>
      <c r="I296" s="169">
        <v>0.48</v>
      </c>
      <c r="J296" s="169">
        <v>0.48</v>
      </c>
      <c r="K296" s="169">
        <v>0.47</v>
      </c>
      <c r="L296" s="169">
        <v>0.47</v>
      </c>
      <c r="M296" s="169">
        <v>0.46</v>
      </c>
      <c r="N296" s="169">
        <v>0.45</v>
      </c>
      <c r="O296" s="169">
        <v>0.45</v>
      </c>
      <c r="P296" s="169">
        <v>0.45</v>
      </c>
      <c r="Q296" s="169">
        <v>0.44</v>
      </c>
      <c r="R296" s="169">
        <v>0.43</v>
      </c>
      <c r="S296" s="169">
        <v>0.43</v>
      </c>
      <c r="T296" s="169">
        <v>0.42</v>
      </c>
      <c r="U296" s="169">
        <v>0.42</v>
      </c>
      <c r="V296" s="169">
        <v>0.42</v>
      </c>
      <c r="W296" s="169">
        <v>0.42</v>
      </c>
      <c r="X296" s="169">
        <v>0.42</v>
      </c>
      <c r="Y296" s="169">
        <v>0.43</v>
      </c>
      <c r="Z296" s="169">
        <v>0.44</v>
      </c>
      <c r="AA296" s="169">
        <v>0.44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0.31</v>
      </c>
      <c r="F297" s="169">
        <v>0.31</v>
      </c>
      <c r="G297" s="169">
        <v>0.28999999999999998</v>
      </c>
      <c r="H297" s="169">
        <v>0.28000000000000003</v>
      </c>
      <c r="I297" s="169">
        <v>0.28999999999999998</v>
      </c>
      <c r="J297" s="169">
        <v>0.31</v>
      </c>
      <c r="K297" s="169">
        <v>0.32</v>
      </c>
      <c r="L297" s="169">
        <v>0.31</v>
      </c>
      <c r="M297" s="169">
        <v>0.31</v>
      </c>
      <c r="N297" s="169">
        <v>0.33</v>
      </c>
      <c r="O297" s="169">
        <v>0.35</v>
      </c>
      <c r="P297" s="169">
        <v>0.36</v>
      </c>
      <c r="Q297" s="169">
        <v>0.36</v>
      </c>
      <c r="R297" s="169">
        <v>0.38</v>
      </c>
      <c r="S297" s="169">
        <v>0.37</v>
      </c>
      <c r="T297" s="169">
        <v>0.37</v>
      </c>
      <c r="U297" s="169">
        <v>0.35</v>
      </c>
      <c r="V297" s="169">
        <v>0.34</v>
      </c>
      <c r="W297" s="169">
        <v>0.32</v>
      </c>
      <c r="X297" s="169">
        <v>0.31</v>
      </c>
      <c r="Y297" s="169">
        <v>0.30000000000000004</v>
      </c>
      <c r="Z297" s="169">
        <v>0.32</v>
      </c>
      <c r="AA297" s="169">
        <v>0.33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0.16</v>
      </c>
      <c r="F298" s="171">
        <v>0.16</v>
      </c>
      <c r="G298" s="171">
        <v>0.15</v>
      </c>
      <c r="H298" s="171">
        <v>0.16</v>
      </c>
      <c r="I298" s="171">
        <v>0.16</v>
      </c>
      <c r="J298" s="171">
        <v>0.18</v>
      </c>
      <c r="K298" s="171">
        <v>0.19</v>
      </c>
      <c r="L298" s="171">
        <v>0.19</v>
      </c>
      <c r="M298" s="171">
        <v>0.19</v>
      </c>
      <c r="N298" s="171">
        <v>0.21</v>
      </c>
      <c r="O298" s="171">
        <v>0.22</v>
      </c>
      <c r="P298" s="171">
        <v>0.23</v>
      </c>
      <c r="Q298" s="171">
        <v>0.23</v>
      </c>
      <c r="R298" s="171">
        <v>0.22</v>
      </c>
      <c r="S298" s="171">
        <v>0.21</v>
      </c>
      <c r="T298" s="171">
        <v>0.22</v>
      </c>
      <c r="U298" s="171">
        <v>0.21</v>
      </c>
      <c r="V298" s="171">
        <v>0.2</v>
      </c>
      <c r="W298" s="171">
        <v>0.19</v>
      </c>
      <c r="X298" s="171">
        <v>0.19</v>
      </c>
      <c r="Y298" s="171">
        <v>0.19</v>
      </c>
      <c r="Z298" s="171">
        <v>0.2</v>
      </c>
      <c r="AA298" s="171">
        <v>0.2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1080</v>
      </c>
      <c r="F304" s="179">
        <f>F244</f>
        <v>684</v>
      </c>
      <c r="G304" s="179">
        <f>G244</f>
        <v>396</v>
      </c>
      <c r="H304" s="291">
        <f t="shared" ref="H304:H308" si="101">F304/E304</f>
        <v>0.6333333333333333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603</v>
      </c>
      <c r="G305" s="179">
        <f>K244</f>
        <v>711</v>
      </c>
      <c r="H305" s="291">
        <f t="shared" si="101"/>
        <v>0.4589041095890411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16</v>
      </c>
      <c r="G306" s="179">
        <f>O244</f>
        <v>28</v>
      </c>
      <c r="H306" s="291">
        <f t="shared" si="101"/>
        <v>0.36363636363636365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13</v>
      </c>
      <c r="G307" s="179">
        <f>S244</f>
        <v>46</v>
      </c>
      <c r="H307" s="291">
        <f t="shared" si="101"/>
        <v>0.22033898305084745</v>
      </c>
      <c r="I307" s="291"/>
    </row>
    <row r="308" spans="1:14" ht="14.65" customHeight="1" x14ac:dyDescent="0.2">
      <c r="D308" s="180" t="s">
        <v>406</v>
      </c>
      <c r="E308" s="144">
        <f>SUM(E304:E307)</f>
        <v>2497</v>
      </c>
      <c r="F308" s="144">
        <f>SUM(F304:F307)</f>
        <v>1316</v>
      </c>
      <c r="G308" s="144">
        <f>SUM(G304:G307)</f>
        <v>1181</v>
      </c>
      <c r="H308" s="293">
        <f t="shared" si="101"/>
        <v>0.52703243892671203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684</v>
      </c>
      <c r="F311" s="179">
        <f>U244</f>
        <v>42</v>
      </c>
      <c r="G311" s="179">
        <v>64</v>
      </c>
      <c r="H311" s="295">
        <f t="shared" ref="H311:H314" si="103">E311+F311+G311</f>
        <v>790</v>
      </c>
      <c r="I311" s="295">
        <f>SUM(E311:H311)</f>
        <v>1580</v>
      </c>
      <c r="J311" s="4"/>
    </row>
    <row r="312" spans="1:14" ht="14.65" customHeight="1" x14ac:dyDescent="0.2">
      <c r="D312" s="178" t="s">
        <v>418</v>
      </c>
      <c r="E312" s="179">
        <f t="shared" si="102"/>
        <v>603</v>
      </c>
      <c r="F312" s="179">
        <f>V244</f>
        <v>245</v>
      </c>
      <c r="G312" s="179">
        <v>88</v>
      </c>
      <c r="H312" s="295">
        <f t="shared" si="103"/>
        <v>936</v>
      </c>
      <c r="I312" s="295"/>
    </row>
    <row r="313" spans="1:14" ht="14.65" customHeight="1" x14ac:dyDescent="0.2">
      <c r="D313" s="178" t="s">
        <v>412</v>
      </c>
      <c r="E313" s="179">
        <f t="shared" si="102"/>
        <v>16</v>
      </c>
      <c r="F313" s="179">
        <f>W244</f>
        <v>8</v>
      </c>
      <c r="G313" s="182">
        <v>1</v>
      </c>
      <c r="H313" s="295">
        <f t="shared" si="103"/>
        <v>25</v>
      </c>
      <c r="I313" s="295"/>
    </row>
    <row r="314" spans="1:14" ht="14.65" customHeight="1" x14ac:dyDescent="0.2">
      <c r="D314" s="178" t="s">
        <v>419</v>
      </c>
      <c r="E314" s="179">
        <f t="shared" si="102"/>
        <v>13</v>
      </c>
      <c r="F314" s="179">
        <f>X244</f>
        <v>17</v>
      </c>
      <c r="G314" s="182">
        <v>1</v>
      </c>
      <c r="H314" s="295">
        <f t="shared" si="103"/>
        <v>31</v>
      </c>
      <c r="I314" s="295"/>
    </row>
    <row r="315" spans="1:14" ht="14.65" customHeight="1" x14ac:dyDescent="0.2">
      <c r="D315" s="180" t="s">
        <v>406</v>
      </c>
      <c r="E315" s="183">
        <f>SUM(E311:E314)</f>
        <v>1316</v>
      </c>
      <c r="F315" s="183">
        <f>SUM(F311:F314)</f>
        <v>312</v>
      </c>
      <c r="G315" s="183">
        <f>SUM(G311:G314)</f>
        <v>154</v>
      </c>
      <c r="H315" s="296">
        <f>H311+H312+H313+H314</f>
        <v>1782</v>
      </c>
      <c r="I315" s="296">
        <f>F315+G315+H315</f>
        <v>2248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440</v>
      </c>
      <c r="F322" s="189">
        <v>310</v>
      </c>
      <c r="G322" s="189">
        <f t="shared" ref="G322:G324" si="105">SUM(E322:F322)</f>
        <v>750</v>
      </c>
      <c r="H322" s="190">
        <v>14</v>
      </c>
      <c r="I322" s="190">
        <v>51</v>
      </c>
      <c r="J322" s="190">
        <f t="shared" ref="J322:J323" si="106">SUM(H322:I322)</f>
        <v>65</v>
      </c>
      <c r="K322" s="191">
        <f t="shared" ref="K322:K323" si="107">M322-L322</f>
        <v>454</v>
      </c>
      <c r="L322" s="191">
        <f t="shared" ref="L322:L323" si="108">F322+I322</f>
        <v>361</v>
      </c>
      <c r="M322" s="192">
        <f t="shared" ref="M322:M323" si="109">H311+H313</f>
        <v>815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544</v>
      </c>
      <c r="F323" s="189">
        <v>334</v>
      </c>
      <c r="G323" s="189">
        <f t="shared" si="105"/>
        <v>878</v>
      </c>
      <c r="H323" s="190">
        <v>23</v>
      </c>
      <c r="I323" s="190">
        <v>66</v>
      </c>
      <c r="J323" s="190">
        <f t="shared" si="106"/>
        <v>89</v>
      </c>
      <c r="K323" s="191">
        <f t="shared" si="107"/>
        <v>567</v>
      </c>
      <c r="L323" s="191">
        <f t="shared" si="108"/>
        <v>400</v>
      </c>
      <c r="M323" s="192">
        <f t="shared" si="109"/>
        <v>967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984</v>
      </c>
      <c r="F324" s="194">
        <f>SUM(F322:F323)</f>
        <v>644</v>
      </c>
      <c r="G324" s="194">
        <f t="shared" si="105"/>
        <v>1628</v>
      </c>
      <c r="H324" s="195">
        <f t="shared" ref="H324:M324" si="110">SUM(H322:H323)</f>
        <v>37</v>
      </c>
      <c r="I324" s="195">
        <f t="shared" si="110"/>
        <v>117</v>
      </c>
      <c r="J324" s="195">
        <f t="shared" si="110"/>
        <v>154</v>
      </c>
      <c r="K324" s="196">
        <f t="shared" si="110"/>
        <v>1021</v>
      </c>
      <c r="L324" s="196">
        <f t="shared" si="110"/>
        <v>761</v>
      </c>
      <c r="M324" s="197">
        <f t="shared" si="110"/>
        <v>1782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44085</v>
      </c>
      <c r="F328" s="199">
        <v>44086</v>
      </c>
      <c r="G328" s="199">
        <v>44087</v>
      </c>
      <c r="H328" s="199">
        <v>44088</v>
      </c>
      <c r="I328" s="199">
        <v>44089</v>
      </c>
      <c r="J328" s="199">
        <v>44090</v>
      </c>
      <c r="K328" s="199">
        <v>44091</v>
      </c>
      <c r="L328" s="199">
        <v>44092</v>
      </c>
      <c r="M328" s="199">
        <v>44093</v>
      </c>
      <c r="N328" s="199">
        <v>44094</v>
      </c>
      <c r="O328" s="199">
        <v>44095</v>
      </c>
      <c r="P328" s="199">
        <v>44096</v>
      </c>
      <c r="Q328" s="199">
        <v>44097</v>
      </c>
      <c r="R328" s="199">
        <v>44098</v>
      </c>
      <c r="S328" s="199">
        <v>44099</v>
      </c>
      <c r="T328" s="199">
        <v>44100</v>
      </c>
      <c r="U328" s="199">
        <v>44101</v>
      </c>
      <c r="V328" s="199">
        <v>44102</v>
      </c>
      <c r="W328" s="199">
        <v>44103</v>
      </c>
      <c r="X328" s="199">
        <v>44104</v>
      </c>
      <c r="Y328" s="199">
        <v>44105</v>
      </c>
      <c r="Z328" s="199">
        <v>44106</v>
      </c>
      <c r="AA328" s="199">
        <v>44107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967</v>
      </c>
      <c r="F329" s="201">
        <v>964</v>
      </c>
      <c r="G329" s="201">
        <v>978</v>
      </c>
      <c r="H329" s="201">
        <v>994</v>
      </c>
      <c r="I329" s="201">
        <v>952</v>
      </c>
      <c r="J329" s="201">
        <v>952</v>
      </c>
      <c r="K329" s="201">
        <v>956</v>
      </c>
      <c r="L329" s="201">
        <v>956</v>
      </c>
      <c r="M329" s="201">
        <v>959</v>
      </c>
      <c r="N329" s="201">
        <v>936</v>
      </c>
      <c r="O329" s="201">
        <v>944</v>
      </c>
      <c r="P329" s="201">
        <v>922</v>
      </c>
      <c r="Q329" s="201">
        <v>945</v>
      </c>
      <c r="R329" s="201">
        <v>935</v>
      </c>
      <c r="S329" s="201">
        <v>912</v>
      </c>
      <c r="T329" s="201">
        <v>888</v>
      </c>
      <c r="U329" s="201">
        <v>876</v>
      </c>
      <c r="V329" s="201">
        <v>892</v>
      </c>
      <c r="W329" s="201">
        <v>881</v>
      </c>
      <c r="X329" s="201">
        <v>893</v>
      </c>
      <c r="Y329" s="201">
        <v>897</v>
      </c>
      <c r="Z329" s="201">
        <v>851</v>
      </c>
      <c r="AA329" s="201">
        <v>815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1263</v>
      </c>
      <c r="F330" s="203">
        <v>1279</v>
      </c>
      <c r="G330" s="203">
        <v>1257</v>
      </c>
      <c r="H330" s="203">
        <v>1216</v>
      </c>
      <c r="I330" s="203">
        <v>1202</v>
      </c>
      <c r="J330" s="203">
        <v>1155</v>
      </c>
      <c r="K330" s="203">
        <v>1173</v>
      </c>
      <c r="L330" s="203">
        <v>1179</v>
      </c>
      <c r="M330" s="203">
        <v>1161</v>
      </c>
      <c r="N330" s="203">
        <v>1130</v>
      </c>
      <c r="O330" s="203">
        <v>1131</v>
      </c>
      <c r="P330" s="203">
        <v>1085</v>
      </c>
      <c r="Q330" s="203">
        <v>1064</v>
      </c>
      <c r="R330" s="203">
        <v>1029</v>
      </c>
      <c r="S330" s="203">
        <v>1039</v>
      </c>
      <c r="T330" s="203">
        <v>1019</v>
      </c>
      <c r="U330" s="203">
        <v>1013</v>
      </c>
      <c r="V330" s="203">
        <v>1013</v>
      </c>
      <c r="W330" s="203">
        <v>1055</v>
      </c>
      <c r="X330" s="203">
        <v>1040</v>
      </c>
      <c r="Y330" s="203">
        <v>1046</v>
      </c>
      <c r="Z330" s="203">
        <v>969</v>
      </c>
      <c r="AA330" s="203">
        <v>967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2230</v>
      </c>
      <c r="F331" s="205">
        <f t="shared" si="111"/>
        <v>2243</v>
      </c>
      <c r="G331" s="205">
        <f t="shared" si="111"/>
        <v>2235</v>
      </c>
      <c r="H331" s="205">
        <f t="shared" si="111"/>
        <v>2210</v>
      </c>
      <c r="I331" s="205">
        <f t="shared" si="111"/>
        <v>2154</v>
      </c>
      <c r="J331" s="205">
        <f t="shared" si="111"/>
        <v>2107</v>
      </c>
      <c r="K331" s="205">
        <f t="shared" si="111"/>
        <v>2129</v>
      </c>
      <c r="L331" s="205">
        <f t="shared" si="111"/>
        <v>2135</v>
      </c>
      <c r="M331" s="205">
        <f t="shared" si="111"/>
        <v>2120</v>
      </c>
      <c r="N331" s="205">
        <f t="shared" si="111"/>
        <v>2066</v>
      </c>
      <c r="O331" s="205">
        <f t="shared" si="111"/>
        <v>2075</v>
      </c>
      <c r="P331" s="205">
        <f t="shared" si="111"/>
        <v>2007</v>
      </c>
      <c r="Q331" s="205">
        <f t="shared" si="111"/>
        <v>2009</v>
      </c>
      <c r="R331" s="205">
        <f t="shared" si="111"/>
        <v>1964</v>
      </c>
      <c r="S331" s="205">
        <f t="shared" si="111"/>
        <v>1951</v>
      </c>
      <c r="T331" s="205">
        <f t="shared" si="111"/>
        <v>1907</v>
      </c>
      <c r="U331" s="205">
        <f t="shared" si="111"/>
        <v>1889</v>
      </c>
      <c r="V331" s="205">
        <f t="shared" si="111"/>
        <v>1905</v>
      </c>
      <c r="W331" s="205">
        <f t="shared" si="111"/>
        <v>1936</v>
      </c>
      <c r="X331" s="205">
        <f t="shared" si="111"/>
        <v>1933</v>
      </c>
      <c r="Y331" s="205">
        <f t="shared" si="111"/>
        <v>1943</v>
      </c>
      <c r="Z331" s="205">
        <f t="shared" si="111"/>
        <v>1820</v>
      </c>
      <c r="AA331" s="205">
        <f t="shared" si="111"/>
        <v>1782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2709</v>
      </c>
      <c r="I335" s="318"/>
      <c r="J335" s="319">
        <f>H335/H341</f>
        <v>0.17260273972602741</v>
      </c>
      <c r="K335" s="319"/>
      <c r="L335" s="320">
        <v>804</v>
      </c>
      <c r="M335" s="320"/>
      <c r="N335" s="321">
        <f>L335/L341</f>
        <v>0.15488345212868426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3542</v>
      </c>
      <c r="U335" s="324"/>
      <c r="V335" s="325">
        <f>T335/T341</f>
        <v>0.16870683496070493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613</v>
      </c>
      <c r="I336" s="318"/>
      <c r="J336" s="319">
        <f>H336/H341</f>
        <v>3.9057024530105129E-2</v>
      </c>
      <c r="K336" s="319"/>
      <c r="L336" s="320">
        <v>417</v>
      </c>
      <c r="M336" s="320"/>
      <c r="N336" s="321">
        <f>L336/L341</f>
        <v>8.0331342708533995E-2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1030</v>
      </c>
      <c r="U336" s="324"/>
      <c r="V336" s="325">
        <f>T336/T341</f>
        <v>4.9059299833293643E-2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1.2742911755336096E-4</v>
      </c>
      <c r="K337" s="319"/>
      <c r="L337" s="320">
        <v>9</v>
      </c>
      <c r="M337" s="320"/>
      <c r="N337" s="321">
        <f>L337/L341</f>
        <v>1.7337699865151224E-3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5.2393427006430099E-4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5.7792332883837411E-4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1.4289116456299119E-4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3324</v>
      </c>
      <c r="I339" s="318">
        <f>SUM(H339:H339)</f>
        <v>3324</v>
      </c>
      <c r="J339" s="319">
        <f>H339/H341</f>
        <v>0.2117871933736859</v>
      </c>
      <c r="K339" s="319"/>
      <c r="L339" s="320">
        <f>L335+L336+L337+L338</f>
        <v>1233</v>
      </c>
      <c r="M339" s="320">
        <f>SUM(L339:L339)</f>
        <v>1233</v>
      </c>
      <c r="N339" s="321">
        <f>L339/L341</f>
        <v>0.23752648815257177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4586</v>
      </c>
      <c r="U339" s="324"/>
      <c r="V339" s="325">
        <f>T339/T341</f>
        <v>0.21843296022862585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12371</v>
      </c>
      <c r="I340" s="318"/>
      <c r="J340" s="319">
        <f>H340/H341</f>
        <v>0.7882128066263141</v>
      </c>
      <c r="K340" s="319"/>
      <c r="L340" s="320">
        <v>3958</v>
      </c>
      <c r="M340" s="320"/>
      <c r="N340" s="321">
        <f>L340/L341</f>
        <v>0.76247351184742829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16409</v>
      </c>
      <c r="U340" s="324"/>
      <c r="V340" s="325">
        <f>T340/T341</f>
        <v>0.78156703977137409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15695</v>
      </c>
      <c r="I341" s="328"/>
      <c r="J341" s="293">
        <f>H341/H341</f>
        <v>1</v>
      </c>
      <c r="K341" s="293"/>
      <c r="L341" s="328">
        <f>L339+L340</f>
        <v>5191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20995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6648</v>
      </c>
      <c r="I342" s="267">
        <f>SUM(I335:I339)</f>
        <v>3324</v>
      </c>
      <c r="J342" s="267"/>
      <c r="K342" s="267"/>
      <c r="L342" s="267">
        <f>SUM(L335:L339)</f>
        <v>2466</v>
      </c>
      <c r="M342" s="267">
        <f>SUM(M335:M339)</f>
        <v>1233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44085</v>
      </c>
      <c r="F345" s="199">
        <v>44086</v>
      </c>
      <c r="G345" s="199">
        <v>44087</v>
      </c>
      <c r="H345" s="199">
        <v>44088</v>
      </c>
      <c r="I345" s="199">
        <v>44089</v>
      </c>
      <c r="J345" s="199">
        <v>44090</v>
      </c>
      <c r="K345" s="199">
        <v>44091</v>
      </c>
      <c r="L345" s="199">
        <v>44092</v>
      </c>
      <c r="M345" s="199">
        <v>44093</v>
      </c>
      <c r="N345" s="199">
        <v>44094</v>
      </c>
      <c r="O345" s="199">
        <v>44095</v>
      </c>
      <c r="P345" s="199">
        <v>44096</v>
      </c>
      <c r="Q345" s="199">
        <v>44097</v>
      </c>
      <c r="R345" s="199">
        <v>44098</v>
      </c>
      <c r="S345" s="199">
        <v>44099</v>
      </c>
      <c r="T345" s="199">
        <v>44100</v>
      </c>
      <c r="U345" s="207">
        <v>44101</v>
      </c>
      <c r="V345" s="207">
        <v>44102</v>
      </c>
      <c r="W345" s="207">
        <v>44103</v>
      </c>
      <c r="X345" s="207">
        <v>44104</v>
      </c>
      <c r="Y345" s="207">
        <v>44105</v>
      </c>
      <c r="Z345" s="207">
        <v>44106</v>
      </c>
      <c r="AA345" s="207">
        <v>44107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967</v>
      </c>
      <c r="F346" s="201">
        <v>964</v>
      </c>
      <c r="G346" s="201">
        <v>978</v>
      </c>
      <c r="H346" s="201">
        <v>994</v>
      </c>
      <c r="I346" s="201">
        <v>952</v>
      </c>
      <c r="J346" s="201">
        <v>952</v>
      </c>
      <c r="K346" s="201">
        <v>956</v>
      </c>
      <c r="L346" s="201">
        <v>956</v>
      </c>
      <c r="M346" s="201">
        <v>959</v>
      </c>
      <c r="N346" s="201">
        <v>936</v>
      </c>
      <c r="O346" s="201">
        <v>944</v>
      </c>
      <c r="P346" s="201">
        <v>922</v>
      </c>
      <c r="Q346" s="201">
        <v>945</v>
      </c>
      <c r="R346" s="201">
        <v>935</v>
      </c>
      <c r="S346" s="201">
        <v>912</v>
      </c>
      <c r="T346" s="201">
        <v>888</v>
      </c>
      <c r="U346" s="209">
        <v>4439</v>
      </c>
      <c r="V346" s="209">
        <v>4464</v>
      </c>
      <c r="W346" s="209">
        <v>4468</v>
      </c>
      <c r="X346" s="209">
        <v>4504</v>
      </c>
      <c r="Y346" s="209">
        <v>4532</v>
      </c>
      <c r="Z346" s="209">
        <v>4555</v>
      </c>
      <c r="AA346" s="209">
        <v>4586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1263</v>
      </c>
      <c r="F347" s="203">
        <v>1279</v>
      </c>
      <c r="G347" s="203">
        <v>1257</v>
      </c>
      <c r="H347" s="203">
        <v>1216</v>
      </c>
      <c r="I347" s="203">
        <v>1202</v>
      </c>
      <c r="J347" s="203">
        <v>1155</v>
      </c>
      <c r="K347" s="203">
        <v>1173</v>
      </c>
      <c r="L347" s="203">
        <v>1179</v>
      </c>
      <c r="M347" s="203">
        <v>1161</v>
      </c>
      <c r="N347" s="203">
        <v>1130</v>
      </c>
      <c r="O347" s="203">
        <v>1131</v>
      </c>
      <c r="P347" s="203">
        <v>1085</v>
      </c>
      <c r="Q347" s="203">
        <v>1064</v>
      </c>
      <c r="R347" s="203">
        <v>1029</v>
      </c>
      <c r="S347" s="203">
        <v>1039</v>
      </c>
      <c r="T347" s="203">
        <v>1019</v>
      </c>
      <c r="U347" s="211">
        <v>15929</v>
      </c>
      <c r="V347" s="211">
        <v>15984</v>
      </c>
      <c r="W347" s="211">
        <v>15992</v>
      </c>
      <c r="X347" s="211">
        <v>16147</v>
      </c>
      <c r="Y347" s="211">
        <v>16221</v>
      </c>
      <c r="Z347" s="211">
        <v>16314</v>
      </c>
      <c r="AA347" s="211">
        <v>16409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2230</v>
      </c>
      <c r="F348" s="205">
        <f t="shared" si="113"/>
        <v>2243</v>
      </c>
      <c r="G348" s="205">
        <f t="shared" si="113"/>
        <v>2235</v>
      </c>
      <c r="H348" s="205">
        <f t="shared" si="113"/>
        <v>2210</v>
      </c>
      <c r="I348" s="205">
        <f t="shared" si="113"/>
        <v>2154</v>
      </c>
      <c r="J348" s="205">
        <f t="shared" si="113"/>
        <v>2107</v>
      </c>
      <c r="K348" s="205">
        <f t="shared" si="113"/>
        <v>2129</v>
      </c>
      <c r="L348" s="205">
        <f t="shared" si="113"/>
        <v>2135</v>
      </c>
      <c r="M348" s="205">
        <f t="shared" si="113"/>
        <v>2120</v>
      </c>
      <c r="N348" s="205">
        <f t="shared" si="113"/>
        <v>2066</v>
      </c>
      <c r="O348" s="205">
        <f t="shared" si="113"/>
        <v>2075</v>
      </c>
      <c r="P348" s="205">
        <f t="shared" si="113"/>
        <v>2007</v>
      </c>
      <c r="Q348" s="205">
        <f t="shared" si="113"/>
        <v>2009</v>
      </c>
      <c r="R348" s="205">
        <f t="shared" si="113"/>
        <v>1964</v>
      </c>
      <c r="S348" s="205">
        <f t="shared" si="113"/>
        <v>1951</v>
      </c>
      <c r="T348" s="205">
        <f t="shared" si="113"/>
        <v>1907</v>
      </c>
      <c r="U348" s="213">
        <f t="shared" si="113"/>
        <v>20368</v>
      </c>
      <c r="V348" s="213">
        <f t="shared" si="113"/>
        <v>20448</v>
      </c>
      <c r="W348" s="213">
        <f t="shared" si="113"/>
        <v>20460</v>
      </c>
      <c r="X348" s="213">
        <f t="shared" si="113"/>
        <v>20651</v>
      </c>
      <c r="Y348" s="213">
        <f t="shared" si="113"/>
        <v>20753</v>
      </c>
      <c r="Z348" s="213">
        <f t="shared" si="113"/>
        <v>20869</v>
      </c>
      <c r="AA348" s="213">
        <f t="shared" si="113"/>
        <v>20995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9319</v>
      </c>
      <c r="L371" s="361"/>
      <c r="M371" s="361"/>
      <c r="N371" s="361"/>
      <c r="O371" s="361"/>
      <c r="P371" s="362">
        <f>K371/K379</f>
        <v>0.59375597323988527</v>
      </c>
      <c r="Q371" s="362"/>
      <c r="R371" s="362"/>
      <c r="S371" s="362">
        <f t="shared" ref="S371:S379" si="114">SUM(P371:R371)</f>
        <v>0.59375597323988527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1906</v>
      </c>
      <c r="L372" s="361"/>
      <c r="M372" s="361"/>
      <c r="N372" s="361"/>
      <c r="O372" s="361"/>
      <c r="P372" s="362">
        <f>K372/K379</f>
        <v>0.12143994902835298</v>
      </c>
      <c r="Q372" s="362"/>
      <c r="R372" s="362"/>
      <c r="S372" s="362">
        <f t="shared" si="114"/>
        <v>0.12143994902835298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1101</v>
      </c>
      <c r="L373" s="361"/>
      <c r="M373" s="361"/>
      <c r="N373" s="361"/>
      <c r="O373" s="361"/>
      <c r="P373" s="362">
        <f>K373/K379</f>
        <v>7.0149729213125206E-2</v>
      </c>
      <c r="Q373" s="362"/>
      <c r="R373" s="362"/>
      <c r="S373" s="362">
        <f t="shared" si="114"/>
        <v>7.0149729213125206E-2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829</v>
      </c>
      <c r="L374" s="361"/>
      <c r="M374" s="361"/>
      <c r="N374" s="361"/>
      <c r="O374" s="361"/>
      <c r="P374" s="362">
        <f>K374/K379</f>
        <v>5.2819369225868114E-2</v>
      </c>
      <c r="Q374" s="362"/>
      <c r="R374" s="362"/>
      <c r="S374" s="362">
        <f t="shared" si="114"/>
        <v>5.2819369225868114E-2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712</v>
      </c>
      <c r="L375" s="361"/>
      <c r="M375" s="361"/>
      <c r="N375" s="361"/>
      <c r="O375" s="361"/>
      <c r="P375" s="362">
        <f>K375/K379</f>
        <v>4.5364765848996493E-2</v>
      </c>
      <c r="Q375" s="362"/>
      <c r="R375" s="362"/>
      <c r="S375" s="362">
        <f t="shared" si="114"/>
        <v>4.5364765848996493E-2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600</v>
      </c>
      <c r="L376" s="361"/>
      <c r="M376" s="361"/>
      <c r="N376" s="361"/>
      <c r="O376" s="361"/>
      <c r="P376" s="362">
        <f>K376/K379</f>
        <v>3.8228735266008285E-2</v>
      </c>
      <c r="Q376" s="362"/>
      <c r="R376" s="362"/>
      <c r="S376" s="362">
        <f t="shared" si="114"/>
        <v>3.8228735266008285E-2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396+186+108+81+79+78</f>
        <v>928</v>
      </c>
      <c r="L377" s="361"/>
      <c r="M377" s="361"/>
      <c r="N377" s="361"/>
      <c r="O377" s="361"/>
      <c r="P377" s="362">
        <f>K377/K379</f>
        <v>5.9127110544759477E-2</v>
      </c>
      <c r="Q377" s="362"/>
      <c r="R377" s="362"/>
      <c r="S377" s="362">
        <f t="shared" si="114"/>
        <v>5.9127110544759477E-2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15695-15395</f>
        <v>300</v>
      </c>
      <c r="L378" s="361"/>
      <c r="M378" s="361"/>
      <c r="N378" s="361"/>
      <c r="O378" s="361"/>
      <c r="P378" s="362">
        <f>K378/K379</f>
        <v>1.9114367633004142E-2</v>
      </c>
      <c r="Q378" s="362"/>
      <c r="R378" s="362"/>
      <c r="S378" s="362">
        <f t="shared" si="114"/>
        <v>1.9114367633004142E-2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15695</v>
      </c>
      <c r="L379" s="364"/>
      <c r="M379" s="364"/>
      <c r="N379" s="364"/>
      <c r="O379" s="364">
        <f>SUM(K379:N379)</f>
        <v>15695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workbookViewId="0">
      <selection activeCell="Y354" sqref="Y354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44108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>
        <v>1</v>
      </c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20</v>
      </c>
      <c r="G13" s="30">
        <f t="shared" ref="G13:G14" si="0">E13-F13</f>
        <v>0</v>
      </c>
      <c r="H13" s="31">
        <f t="shared" ref="H13:H14" si="1">F13/E13</f>
        <v>1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7</v>
      </c>
      <c r="G14" s="30">
        <f t="shared" si="0"/>
        <v>1</v>
      </c>
      <c r="H14" s="31">
        <f t="shared" si="1"/>
        <v>0.875</v>
      </c>
      <c r="I14" s="30">
        <v>10</v>
      </c>
      <c r="J14" s="29">
        <v>7</v>
      </c>
      <c r="K14" s="30">
        <f t="shared" si="2"/>
        <v>3</v>
      </c>
      <c r="L14" s="32">
        <f t="shared" si="3"/>
        <v>0.7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10</v>
      </c>
      <c r="F16" s="29">
        <v>0</v>
      </c>
      <c r="G16" s="30">
        <f t="shared" ref="G16:G17" si="4">E16-F16</f>
        <v>10</v>
      </c>
      <c r="H16" s="31">
        <f t="shared" ref="H16:H17" si="5">F16/E16</f>
        <v>0</v>
      </c>
      <c r="I16" s="30">
        <v>5</v>
      </c>
      <c r="J16" s="29">
        <v>3</v>
      </c>
      <c r="K16" s="30">
        <f t="shared" ref="K16:K17" si="6">I16-J16</f>
        <v>2</v>
      </c>
      <c r="L16" s="32">
        <f t="shared" ref="L16:L17" si="7">J16/I16</f>
        <v>0.6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49</v>
      </c>
      <c r="G17" s="30">
        <f t="shared" si="4"/>
        <v>11</v>
      </c>
      <c r="H17" s="31">
        <f t="shared" si="5"/>
        <v>0.81666666666666665</v>
      </c>
      <c r="I17" s="30">
        <v>70</v>
      </c>
      <c r="J17" s="29">
        <v>28</v>
      </c>
      <c r="K17" s="30">
        <f t="shared" si="6"/>
        <v>42</v>
      </c>
      <c r="L17" s="32">
        <f t="shared" si="7"/>
        <v>0.4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1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50</v>
      </c>
      <c r="G19" s="30">
        <f>E19-F19</f>
        <v>11</v>
      </c>
      <c r="H19" s="31">
        <f>F19/E19</f>
        <v>0.81967213114754101</v>
      </c>
      <c r="I19" s="30">
        <v>83</v>
      </c>
      <c r="J19" s="29">
        <v>54</v>
      </c>
      <c r="K19" s="30">
        <f>I19-J19</f>
        <v>29</v>
      </c>
      <c r="L19" s="32">
        <f>J19/I19</f>
        <v>0.6506024096385542</v>
      </c>
      <c r="M19" s="40">
        <v>5</v>
      </c>
      <c r="N19" s="37">
        <v>4</v>
      </c>
      <c r="O19" s="35">
        <f t="shared" ref="O19:O20" si="8">M19-N19</f>
        <v>1</v>
      </c>
      <c r="P19" s="31">
        <f t="shared" ref="P19:P20" si="9">N19/M19</f>
        <v>0.8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7</v>
      </c>
      <c r="S20" s="30">
        <f>Q20-R20</f>
        <v>3</v>
      </c>
      <c r="T20" s="32">
        <f>R20/Q20</f>
        <v>0.7</v>
      </c>
      <c r="U20" s="37"/>
      <c r="V20" s="37"/>
      <c r="W20" s="37"/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2</v>
      </c>
      <c r="G22" s="30">
        <f>E22-F22</f>
        <v>3</v>
      </c>
      <c r="H22" s="31">
        <f>F22/E22</f>
        <v>0.4</v>
      </c>
      <c r="I22" s="30">
        <v>8</v>
      </c>
      <c r="J22" s="29">
        <v>4</v>
      </c>
      <c r="K22" s="30">
        <f>I22-J22</f>
        <v>4</v>
      </c>
      <c r="L22" s="32">
        <f>J22/I22</f>
        <v>0.5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20</v>
      </c>
      <c r="G24" s="30">
        <f t="shared" ref="G24:G25" si="10">E24-F24</f>
        <v>13</v>
      </c>
      <c r="H24" s="31">
        <f t="shared" ref="H24:H25" si="11">F24/E24</f>
        <v>0.60606060606060608</v>
      </c>
      <c r="I24" s="30">
        <v>48</v>
      </c>
      <c r="J24" s="29">
        <v>34</v>
      </c>
      <c r="K24" s="30">
        <f t="shared" ref="K24:K25" si="12">I24-J24</f>
        <v>14</v>
      </c>
      <c r="L24" s="32">
        <f t="shared" ref="L24:L25" si="13">J24/I24</f>
        <v>0.70833333333333337</v>
      </c>
      <c r="M24" s="40">
        <v>6</v>
      </c>
      <c r="N24" s="37">
        <v>1</v>
      </c>
      <c r="O24" s="35">
        <f>M24-N24</f>
        <v>5</v>
      </c>
      <c r="P24" s="31">
        <f>N24/M24</f>
        <v>0.16666666666666666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46</v>
      </c>
      <c r="G25" s="30">
        <f t="shared" si="10"/>
        <v>16</v>
      </c>
      <c r="H25" s="31">
        <f t="shared" si="11"/>
        <v>0.74193548387096775</v>
      </c>
      <c r="I25" s="41">
        <v>90</v>
      </c>
      <c r="J25" s="42">
        <v>75</v>
      </c>
      <c r="K25" s="30">
        <f t="shared" si="12"/>
        <v>15</v>
      </c>
      <c r="L25" s="32">
        <f t="shared" si="13"/>
        <v>0.83333333333333337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22</v>
      </c>
      <c r="F27" s="29">
        <v>19</v>
      </c>
      <c r="G27" s="30">
        <f>E27-F27</f>
        <v>3</v>
      </c>
      <c r="H27" s="31">
        <f>F27/E27</f>
        <v>0.86363636363636365</v>
      </c>
      <c r="I27" s="30">
        <v>20</v>
      </c>
      <c r="J27" s="29">
        <v>12</v>
      </c>
      <c r="K27" s="30">
        <f>I27-J27</f>
        <v>8</v>
      </c>
      <c r="L27" s="32">
        <f>J27/I27</f>
        <v>0.6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32</v>
      </c>
      <c r="G29" s="30">
        <f t="shared" ref="G29:G30" si="14">E29-F29</f>
        <v>20</v>
      </c>
      <c r="H29" s="31">
        <f t="shared" ref="H29:H30" si="15">F29/E29</f>
        <v>0.61538461538461542</v>
      </c>
      <c r="I29" s="30">
        <v>32</v>
      </c>
      <c r="J29" s="29">
        <v>13</v>
      </c>
      <c r="K29" s="30">
        <f>I29-J29</f>
        <v>19</v>
      </c>
      <c r="L29" s="32">
        <f>J29/I29</f>
        <v>0.40625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2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2</v>
      </c>
      <c r="X33" s="38">
        <v>1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9</v>
      </c>
      <c r="K34" s="30">
        <f t="shared" ref="K34:K35" si="18">I34-J34</f>
        <v>1</v>
      </c>
      <c r="L34" s="32">
        <f t="shared" ref="L34:L35" si="19">J34/I34</f>
        <v>0.9</v>
      </c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109</v>
      </c>
      <c r="G35" s="30">
        <f t="shared" si="16"/>
        <v>16</v>
      </c>
      <c r="H35" s="31">
        <f t="shared" si="17"/>
        <v>0.872</v>
      </c>
      <c r="I35" s="30">
        <v>212</v>
      </c>
      <c r="J35" s="29">
        <v>52</v>
      </c>
      <c r="K35" s="30">
        <f t="shared" si="18"/>
        <v>160</v>
      </c>
      <c r="L35" s="32">
        <f t="shared" si="19"/>
        <v>0.24528301886792453</v>
      </c>
      <c r="M35" s="40"/>
      <c r="N35" s="37"/>
      <c r="O35" s="35"/>
      <c r="P35" s="31"/>
      <c r="Q35" s="40"/>
      <c r="R35" s="29"/>
      <c r="S35" s="30"/>
      <c r="T35" s="32"/>
      <c r="U35" s="37">
        <v>3</v>
      </c>
      <c r="V35" s="37">
        <v>5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3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>
        <v>1</v>
      </c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1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>
        <v>3</v>
      </c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/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84</v>
      </c>
      <c r="E50" s="39">
        <v>30</v>
      </c>
      <c r="F50" s="29">
        <v>27</v>
      </c>
      <c r="G50" s="30">
        <f>E50-F50</f>
        <v>3</v>
      </c>
      <c r="H50" s="31">
        <f>F50/E50</f>
        <v>0.9</v>
      </c>
      <c r="I50" s="30">
        <v>34</v>
      </c>
      <c r="J50" s="29">
        <v>23</v>
      </c>
      <c r="K50" s="30">
        <f>I50-J50</f>
        <v>11</v>
      </c>
      <c r="L50" s="32">
        <f>J50/I50</f>
        <v>0.67647058823529416</v>
      </c>
      <c r="M50" s="40"/>
      <c r="N50" s="37"/>
      <c r="O50" s="35"/>
      <c r="P50" s="31"/>
      <c r="Q50" s="40"/>
      <c r="R50" s="29"/>
      <c r="S50" s="30"/>
      <c r="T50" s="32"/>
      <c r="U50" s="37">
        <v>1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>
        <v>1</v>
      </c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2</v>
      </c>
      <c r="G65" s="30">
        <f>E65-F65</f>
        <v>2</v>
      </c>
      <c r="H65" s="31">
        <f>F65/E65</f>
        <v>0.5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>
        <v>1</v>
      </c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4</v>
      </c>
      <c r="G67" s="30">
        <f>E67-F67</f>
        <v>16</v>
      </c>
      <c r="H67" s="31">
        <f>F67/E67</f>
        <v>0.2</v>
      </c>
      <c r="I67" s="30">
        <v>60</v>
      </c>
      <c r="J67" s="29">
        <v>4</v>
      </c>
      <c r="K67" s="30">
        <f>I67-J67</f>
        <v>56</v>
      </c>
      <c r="L67" s="32">
        <f>J67/I67</f>
        <v>6.6666666666666666E-2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6</v>
      </c>
      <c r="K71" s="30">
        <f>I71-J71</f>
        <v>14</v>
      </c>
      <c r="L71" s="32">
        <f>J71/I71</f>
        <v>0.3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2</v>
      </c>
      <c r="G73" s="30">
        <f t="shared" ref="G73:G74" si="20">E73-F73</f>
        <v>2</v>
      </c>
      <c r="H73" s="31">
        <f t="shared" ref="H73:H74" si="21">F73/E73</f>
        <v>0.5</v>
      </c>
      <c r="I73" s="30">
        <v>8</v>
      </c>
      <c r="J73" s="29">
        <v>3</v>
      </c>
      <c r="K73" s="30">
        <f t="shared" ref="K73:K74" si="22">I73-J73</f>
        <v>5</v>
      </c>
      <c r="L73" s="32">
        <f t="shared" ref="L73:L74" si="23">J73/I73</f>
        <v>0.375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/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12</v>
      </c>
      <c r="G80" s="30">
        <f t="shared" ref="G80:G84" si="24">E80-F80</f>
        <v>8</v>
      </c>
      <c r="H80" s="31">
        <f t="shared" ref="H80:H84" si="25">F80/E80</f>
        <v>0.6</v>
      </c>
      <c r="I80" s="30">
        <v>20</v>
      </c>
      <c r="J80" s="29">
        <v>2</v>
      </c>
      <c r="K80" s="30">
        <f t="shared" ref="K80:K84" si="26">I80-J80</f>
        <v>18</v>
      </c>
      <c r="L80" s="32">
        <f t="shared" ref="L80:L84" si="27">J80/I80</f>
        <v>0.1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3</v>
      </c>
      <c r="G81" s="30">
        <f t="shared" si="24"/>
        <v>1</v>
      </c>
      <c r="H81" s="31">
        <f t="shared" si="25"/>
        <v>0.75</v>
      </c>
      <c r="I81" s="30">
        <v>6</v>
      </c>
      <c r="J81" s="29">
        <v>1</v>
      </c>
      <c r="K81" s="30">
        <f t="shared" si="26"/>
        <v>5</v>
      </c>
      <c r="L81" s="32">
        <f t="shared" si="27"/>
        <v>0.16666666666666666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/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570</v>
      </c>
      <c r="F82" s="45">
        <f>SUM(F10:F81)</f>
        <v>422</v>
      </c>
      <c r="G82" s="45">
        <f t="shared" si="24"/>
        <v>148</v>
      </c>
      <c r="H82" s="10">
        <f t="shared" si="25"/>
        <v>0.74035087719298243</v>
      </c>
      <c r="I82" s="9">
        <f>SUM(I10:I81)</f>
        <v>754</v>
      </c>
      <c r="J82" s="9">
        <f>SUM(J10:J81)</f>
        <v>334</v>
      </c>
      <c r="K82" s="9">
        <f t="shared" si="26"/>
        <v>420</v>
      </c>
      <c r="L82" s="46">
        <f t="shared" si="27"/>
        <v>0.44297082228116713</v>
      </c>
      <c r="M82" s="45">
        <f>SUM(M10:M81)</f>
        <v>16</v>
      </c>
      <c r="N82" s="45">
        <f>SUM(N10:N81)</f>
        <v>10</v>
      </c>
      <c r="O82" s="47">
        <f t="shared" ref="O82:O83" si="30">M82-N82</f>
        <v>6</v>
      </c>
      <c r="P82" s="10">
        <f t="shared" ref="P82:P83" si="31">N82/M82</f>
        <v>0.625</v>
      </c>
      <c r="Q82" s="45">
        <f>SUM(Q10:Q81)</f>
        <v>22</v>
      </c>
      <c r="R82" s="45">
        <f>SUM(R10:R81)</f>
        <v>9</v>
      </c>
      <c r="S82" s="9">
        <f t="shared" si="28"/>
        <v>13</v>
      </c>
      <c r="T82" s="46">
        <f t="shared" si="29"/>
        <v>0.40909090909090912</v>
      </c>
      <c r="U82" s="45">
        <f>SUM(U10:U81)</f>
        <v>6</v>
      </c>
      <c r="V82" s="45">
        <f>SUM(V10:V81)</f>
        <v>27</v>
      </c>
      <c r="W82" s="45">
        <f>SUM(W10:W81)</f>
        <v>2</v>
      </c>
      <c r="X82" s="48">
        <f>SUM(X10:X81)</f>
        <v>11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3</v>
      </c>
      <c r="G83" s="54">
        <f t="shared" si="24"/>
        <v>4</v>
      </c>
      <c r="H83" s="55">
        <f t="shared" si="25"/>
        <v>0.42857142857142855</v>
      </c>
      <c r="I83" s="54">
        <v>7</v>
      </c>
      <c r="J83" s="53">
        <v>7</v>
      </c>
      <c r="K83" s="56">
        <f t="shared" si="26"/>
        <v>0</v>
      </c>
      <c r="L83" s="57">
        <f t="shared" si="27"/>
        <v>1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1</v>
      </c>
      <c r="G84" s="62">
        <f t="shared" si="24"/>
        <v>4</v>
      </c>
      <c r="H84" s="63">
        <f t="shared" si="25"/>
        <v>0.2</v>
      </c>
      <c r="I84" s="62">
        <v>15</v>
      </c>
      <c r="J84" s="61">
        <v>2</v>
      </c>
      <c r="K84" s="64">
        <f t="shared" si="26"/>
        <v>13</v>
      </c>
      <c r="L84" s="65">
        <f t="shared" si="27"/>
        <v>0.13333333333333333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8</v>
      </c>
      <c r="G87" s="62">
        <f>E87-F87</f>
        <v>2</v>
      </c>
      <c r="H87" s="63">
        <f>F87/E87</f>
        <v>0.8</v>
      </c>
      <c r="I87" s="62">
        <v>20</v>
      </c>
      <c r="J87" s="61">
        <v>8</v>
      </c>
      <c r="K87" s="64">
        <f>I87-J87</f>
        <v>12</v>
      </c>
      <c r="L87" s="65">
        <f>J87/I87</f>
        <v>0.4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1</v>
      </c>
      <c r="G89" s="62">
        <f>E89-F89</f>
        <v>9</v>
      </c>
      <c r="H89" s="63">
        <f>F89/E89</f>
        <v>0.1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>
        <v>1</v>
      </c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4</v>
      </c>
      <c r="G100" s="62">
        <f>E100-F100</f>
        <v>6</v>
      </c>
      <c r="H100" s="63">
        <f>F100/E100</f>
        <v>0.4</v>
      </c>
      <c r="I100" s="62">
        <v>10</v>
      </c>
      <c r="J100" s="61">
        <v>6</v>
      </c>
      <c r="K100" s="64">
        <f>I100-J100</f>
        <v>4</v>
      </c>
      <c r="L100" s="65">
        <f>J100/I100</f>
        <v>0.6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3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/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3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30</v>
      </c>
      <c r="G106" s="62">
        <f>E106-F106</f>
        <v>0</v>
      </c>
      <c r="H106" s="63">
        <f>F106/E106</f>
        <v>1</v>
      </c>
      <c r="I106" s="62">
        <v>52</v>
      </c>
      <c r="J106" s="61">
        <v>34</v>
      </c>
      <c r="K106" s="64">
        <f>I106-J106</f>
        <v>18</v>
      </c>
      <c r="L106" s="65">
        <f>J106/I106</f>
        <v>0.65384615384615385</v>
      </c>
      <c r="M106" s="62"/>
      <c r="N106" s="61"/>
      <c r="O106" s="64"/>
      <c r="P106" s="63"/>
      <c r="Q106" s="62"/>
      <c r="R106" s="61"/>
      <c r="S106" s="64"/>
      <c r="T106" s="65"/>
      <c r="U106" s="66">
        <v>9</v>
      </c>
      <c r="V106" s="61">
        <v>19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5</v>
      </c>
      <c r="V107" s="61">
        <v>1</v>
      </c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15</v>
      </c>
      <c r="G109" s="62">
        <f t="shared" ref="G109:G111" si="32">E109-F109</f>
        <v>15</v>
      </c>
      <c r="H109" s="63">
        <f t="shared" ref="H109:H111" si="33">F109/E109</f>
        <v>0.5</v>
      </c>
      <c r="I109" s="62">
        <v>27</v>
      </c>
      <c r="J109" s="61">
        <v>11</v>
      </c>
      <c r="K109" s="64">
        <f t="shared" ref="K109:K111" si="34">I109-J109</f>
        <v>16</v>
      </c>
      <c r="L109" s="65">
        <f t="shared" ref="L109:L111" si="35">J109/I109</f>
        <v>0.40740740740740738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7</v>
      </c>
      <c r="G110" s="62">
        <f t="shared" si="32"/>
        <v>7</v>
      </c>
      <c r="H110" s="63">
        <f t="shared" si="33"/>
        <v>0.5</v>
      </c>
      <c r="I110" s="62">
        <v>28</v>
      </c>
      <c r="J110" s="61">
        <v>13</v>
      </c>
      <c r="K110" s="64">
        <f t="shared" si="34"/>
        <v>15</v>
      </c>
      <c r="L110" s="65">
        <f t="shared" si="35"/>
        <v>0.4642857142857143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2</v>
      </c>
      <c r="G111" s="62">
        <f t="shared" si="32"/>
        <v>0</v>
      </c>
      <c r="H111" s="63">
        <f t="shared" si="33"/>
        <v>1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>
        <v>1</v>
      </c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>
        <v>1</v>
      </c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1</v>
      </c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/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/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9</v>
      </c>
      <c r="G128" s="62">
        <f t="shared" ref="G128:G129" si="36">E128-F128</f>
        <v>5</v>
      </c>
      <c r="H128" s="63">
        <f t="shared" ref="H128:H129" si="37">F128/E128</f>
        <v>0.6428571428571429</v>
      </c>
      <c r="I128" s="62">
        <v>14</v>
      </c>
      <c r="J128" s="61">
        <v>5</v>
      </c>
      <c r="K128" s="64">
        <f>I128-J128</f>
        <v>9</v>
      </c>
      <c r="L128" s="65">
        <f>J128/I128</f>
        <v>0.35714285714285715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11</v>
      </c>
      <c r="G129" s="62">
        <f t="shared" si="36"/>
        <v>13</v>
      </c>
      <c r="H129" s="63">
        <f t="shared" si="37"/>
        <v>0.45833333333333331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>
        <v>2</v>
      </c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/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91</v>
      </c>
      <c r="G137" s="70">
        <f t="shared" ref="G137:G138" si="38">E137-F137</f>
        <v>65</v>
      </c>
      <c r="H137" s="71">
        <f t="shared" ref="H137:H138" si="39">F137/E137</f>
        <v>0.58333333333333337</v>
      </c>
      <c r="I137" s="70">
        <f>SUM(I83:I136)</f>
        <v>184</v>
      </c>
      <c r="J137" s="70">
        <f>SUM(J83:J136)</f>
        <v>87</v>
      </c>
      <c r="K137" s="72">
        <f t="shared" ref="K137:K138" si="40">I137-J137</f>
        <v>97</v>
      </c>
      <c r="L137" s="73">
        <f t="shared" ref="L137:L138" si="41">J137/I137</f>
        <v>0.47282608695652173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14</v>
      </c>
      <c r="V137" s="70">
        <f>SUM(V83:V136)</f>
        <v>40</v>
      </c>
      <c r="W137" s="70">
        <f>SUM(W83:W136)</f>
        <v>0</v>
      </c>
      <c r="X137" s="74">
        <f>SUM(X83:X136)</f>
        <v>3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8</v>
      </c>
      <c r="G138" s="78">
        <f t="shared" si="38"/>
        <v>7</v>
      </c>
      <c r="H138" s="79">
        <f t="shared" si="39"/>
        <v>0.53333333333333333</v>
      </c>
      <c r="I138" s="78">
        <v>10</v>
      </c>
      <c r="J138" s="77">
        <v>5</v>
      </c>
      <c r="K138" s="80">
        <f t="shared" si="40"/>
        <v>5</v>
      </c>
      <c r="L138" s="81">
        <f t="shared" si="41"/>
        <v>0.5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/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5</v>
      </c>
      <c r="G141" s="87">
        <f>E141-F141</f>
        <v>5</v>
      </c>
      <c r="H141" s="88">
        <f>F141/E141</f>
        <v>0.5</v>
      </c>
      <c r="I141" s="87">
        <v>5</v>
      </c>
      <c r="J141" s="83">
        <v>2</v>
      </c>
      <c r="K141" s="89">
        <f>I141-J141</f>
        <v>3</v>
      </c>
      <c r="L141" s="90">
        <f>J141/I141</f>
        <v>0.4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>
        <v>1</v>
      </c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1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6</v>
      </c>
      <c r="K147" s="89">
        <f t="shared" ref="K147:K148" si="44">I147-J147</f>
        <v>4</v>
      </c>
      <c r="L147" s="90">
        <f t="shared" ref="L147:L148" si="45">J147/I147</f>
        <v>0.6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4</v>
      </c>
      <c r="G148" s="87">
        <f t="shared" si="42"/>
        <v>6</v>
      </c>
      <c r="H148" s="88">
        <f t="shared" si="43"/>
        <v>0.4</v>
      </c>
      <c r="I148" s="87">
        <v>5</v>
      </c>
      <c r="J148" s="83">
        <v>1</v>
      </c>
      <c r="K148" s="89">
        <f t="shared" si="44"/>
        <v>4</v>
      </c>
      <c r="L148" s="90">
        <f t="shared" si="45"/>
        <v>0.2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>
        <v>1</v>
      </c>
      <c r="V149" s="83"/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>
        <v>1</v>
      </c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0</v>
      </c>
      <c r="G157" s="87">
        <f t="shared" ref="G157:G158" si="46">E157-F157</f>
        <v>6</v>
      </c>
      <c r="H157" s="88">
        <f t="shared" ref="H157:H158" si="47">F157/E157</f>
        <v>0</v>
      </c>
      <c r="I157" s="87">
        <v>6</v>
      </c>
      <c r="J157" s="83">
        <v>3</v>
      </c>
      <c r="K157" s="89">
        <f t="shared" ref="K157:K158" si="48">I157-J157</f>
        <v>3</v>
      </c>
      <c r="L157" s="90">
        <f t="shared" ref="L157:L158" si="49">J157/I157</f>
        <v>0.5</v>
      </c>
      <c r="M157" s="87"/>
      <c r="N157" s="83"/>
      <c r="O157" s="89"/>
      <c r="P157" s="88"/>
      <c r="Q157" s="87"/>
      <c r="R157" s="83"/>
      <c r="S157" s="89"/>
      <c r="T157" s="90"/>
      <c r="U157" s="82"/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4</v>
      </c>
      <c r="K158" s="89">
        <f t="shared" si="48"/>
        <v>6</v>
      </c>
      <c r="L158" s="90">
        <f t="shared" si="49"/>
        <v>0.4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>
        <v>1</v>
      </c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>
        <v>1</v>
      </c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2</v>
      </c>
      <c r="G170" s="87">
        <f t="shared" ref="G170:G173" si="50">E170-F170</f>
        <v>8</v>
      </c>
      <c r="H170" s="88">
        <f t="shared" ref="H170:H173" si="51">F170/E170</f>
        <v>0.2</v>
      </c>
      <c r="I170" s="87">
        <v>5</v>
      </c>
      <c r="J170" s="83">
        <v>1</v>
      </c>
      <c r="K170" s="89">
        <f t="shared" ref="K170:K172" si="52">I170-J170</f>
        <v>4</v>
      </c>
      <c r="L170" s="90">
        <f t="shared" ref="L170:L172" si="53">J170/I170</f>
        <v>0.2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>
        <v>3</v>
      </c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14</v>
      </c>
      <c r="G171" s="87">
        <f t="shared" si="50"/>
        <v>11</v>
      </c>
      <c r="H171" s="88">
        <f t="shared" si="51"/>
        <v>0.56000000000000005</v>
      </c>
      <c r="I171" s="87">
        <v>20</v>
      </c>
      <c r="J171" s="83">
        <v>8</v>
      </c>
      <c r="K171" s="89">
        <f t="shared" si="52"/>
        <v>12</v>
      </c>
      <c r="L171" s="90">
        <f t="shared" si="53"/>
        <v>0.4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10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9</v>
      </c>
      <c r="G172" s="87">
        <f t="shared" si="50"/>
        <v>1</v>
      </c>
      <c r="H172" s="88">
        <f t="shared" si="51"/>
        <v>0.9</v>
      </c>
      <c r="I172" s="87">
        <v>10</v>
      </c>
      <c r="J172" s="83">
        <v>5</v>
      </c>
      <c r="K172" s="89">
        <f t="shared" si="52"/>
        <v>5</v>
      </c>
      <c r="L172" s="90">
        <f t="shared" si="53"/>
        <v>0.5</v>
      </c>
      <c r="M172" s="87">
        <v>9</v>
      </c>
      <c r="N172" s="83">
        <v>1</v>
      </c>
      <c r="O172" s="89">
        <f>M172-N172</f>
        <v>8</v>
      </c>
      <c r="P172" s="88">
        <f>N172/M172</f>
        <v>0.1111111111111111</v>
      </c>
      <c r="Q172" s="87">
        <v>18</v>
      </c>
      <c r="R172" s="83">
        <v>2</v>
      </c>
      <c r="S172" s="89">
        <f>Q172-R172</f>
        <v>16</v>
      </c>
      <c r="T172" s="90">
        <f>R172/Q172</f>
        <v>0.1111111111111111</v>
      </c>
      <c r="U172" s="82">
        <v>1</v>
      </c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2</v>
      </c>
      <c r="G173" s="87">
        <f t="shared" si="50"/>
        <v>8</v>
      </c>
      <c r="H173" s="88">
        <f t="shared" si="51"/>
        <v>0.2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1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11</v>
      </c>
      <c r="G176" s="87">
        <f>E176-F176</f>
        <v>9</v>
      </c>
      <c r="H176" s="88">
        <f>F176/E176</f>
        <v>0.55000000000000004</v>
      </c>
      <c r="I176" s="87">
        <v>20</v>
      </c>
      <c r="J176" s="83">
        <v>16</v>
      </c>
      <c r="K176" s="89">
        <f>I176-J176</f>
        <v>4</v>
      </c>
      <c r="L176" s="90">
        <f>J176/I176</f>
        <v>0.8</v>
      </c>
      <c r="M176" s="87"/>
      <c r="N176" s="83"/>
      <c r="O176" s="89"/>
      <c r="P176" s="88"/>
      <c r="Q176" s="87"/>
      <c r="R176" s="83"/>
      <c r="S176" s="89"/>
      <c r="T176" s="90"/>
      <c r="U176" s="82">
        <v>1</v>
      </c>
      <c r="V176" s="83">
        <v>6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9</v>
      </c>
      <c r="G179" s="87">
        <f>E179-F179</f>
        <v>3</v>
      </c>
      <c r="H179" s="88">
        <f>F179/E179</f>
        <v>0.75</v>
      </c>
      <c r="I179" s="87">
        <v>12</v>
      </c>
      <c r="J179" s="83">
        <v>5</v>
      </c>
      <c r="K179" s="89">
        <f>I179-J179</f>
        <v>7</v>
      </c>
      <c r="L179" s="90">
        <f>J179/I179</f>
        <v>0.41666666666666669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1</v>
      </c>
      <c r="V179" s="83">
        <v>4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68</v>
      </c>
      <c r="G181" s="45">
        <f t="shared" ref="G181:G182" si="54">E181-F181</f>
        <v>80</v>
      </c>
      <c r="H181" s="10">
        <f t="shared" ref="H181:H182" si="55">F181/E181</f>
        <v>0.45945945945945948</v>
      </c>
      <c r="I181" s="45">
        <f>SUM(I138:I180)</f>
        <v>113</v>
      </c>
      <c r="J181" s="45">
        <f>SUM(J138:J180)</f>
        <v>56</v>
      </c>
      <c r="K181" s="9">
        <f t="shared" ref="K181:K182" si="56">I181-J181</f>
        <v>57</v>
      </c>
      <c r="L181" s="46">
        <f t="shared" ref="L181:L182" si="57">J181/I181</f>
        <v>0.49557522123893805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2</v>
      </c>
      <c r="S181" s="9">
        <f>Q181-R181</f>
        <v>18</v>
      </c>
      <c r="T181" s="46">
        <f>R181/Q181</f>
        <v>0.1</v>
      </c>
      <c r="U181" s="44">
        <f>SUM(U138:U180)</f>
        <v>6</v>
      </c>
      <c r="V181" s="45">
        <f>SUM(V138:V180)</f>
        <v>31</v>
      </c>
      <c r="W181" s="45">
        <f>SUM(W138:W180)</f>
        <v>2</v>
      </c>
      <c r="X181" s="48">
        <f>SUM(X138:X180)</f>
        <v>2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10</v>
      </c>
      <c r="G182" s="96">
        <f t="shared" si="54"/>
        <v>20</v>
      </c>
      <c r="H182" s="97">
        <f t="shared" si="55"/>
        <v>0.33333333333333331</v>
      </c>
      <c r="I182" s="96">
        <v>40</v>
      </c>
      <c r="J182" s="95">
        <v>6</v>
      </c>
      <c r="K182" s="98">
        <f t="shared" si="56"/>
        <v>34</v>
      </c>
      <c r="L182" s="99">
        <f t="shared" si="57"/>
        <v>0.15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100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8</v>
      </c>
      <c r="G186" s="100">
        <f>E186-F186</f>
        <v>5</v>
      </c>
      <c r="H186" s="103">
        <f>F186/E186</f>
        <v>0.61538461538461542</v>
      </c>
      <c r="I186" s="100">
        <v>20</v>
      </c>
      <c r="J186" s="101">
        <v>16</v>
      </c>
      <c r="K186" s="102">
        <f>I186-J186</f>
        <v>4</v>
      </c>
      <c r="L186" s="104">
        <f>J186/I186</f>
        <v>0.8</v>
      </c>
      <c r="M186" s="100"/>
      <c r="N186" s="101"/>
      <c r="O186" s="102"/>
      <c r="P186" s="103"/>
      <c r="Q186" s="100"/>
      <c r="R186" s="101"/>
      <c r="S186" s="102"/>
      <c r="T186" s="104"/>
      <c r="U186" s="101">
        <v>1</v>
      </c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3</v>
      </c>
      <c r="S187" s="102">
        <f>Q187-R187</f>
        <v>11</v>
      </c>
      <c r="T187" s="104">
        <f>R187/Q187</f>
        <v>0.21428571428571427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15</v>
      </c>
      <c r="G191" s="100">
        <f t="shared" ref="G191:G192" si="58">E191-F191</f>
        <v>35</v>
      </c>
      <c r="H191" s="103">
        <f t="shared" ref="H191:H192" si="59">F191/E191</f>
        <v>0.3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37</v>
      </c>
      <c r="G192" s="100">
        <f t="shared" si="58"/>
        <v>29</v>
      </c>
      <c r="H192" s="103">
        <f t="shared" si="59"/>
        <v>0.56060606060606055</v>
      </c>
      <c r="I192" s="100">
        <v>96</v>
      </c>
      <c r="J192" s="101">
        <v>69</v>
      </c>
      <c r="K192" s="102">
        <f>I192-J192</f>
        <v>27</v>
      </c>
      <c r="L192" s="104">
        <f>J192/I192</f>
        <v>0.71875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11</v>
      </c>
      <c r="V192" s="101">
        <v>26</v>
      </c>
      <c r="W192" s="101"/>
      <c r="X192" s="105">
        <v>1</v>
      </c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3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4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8</v>
      </c>
      <c r="G216" s="100">
        <f>E216-F216</f>
        <v>2</v>
      </c>
      <c r="H216" s="103">
        <f>F216/E216</f>
        <v>0.8</v>
      </c>
      <c r="I216" s="100">
        <v>10</v>
      </c>
      <c r="J216" s="101">
        <v>10</v>
      </c>
      <c r="K216" s="102">
        <f>I216-J216</f>
        <v>0</v>
      </c>
      <c r="L216" s="104">
        <f>J216/I216</f>
        <v>1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>
        <v>1</v>
      </c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6</v>
      </c>
      <c r="K218" s="102">
        <f>I218-J218</f>
        <v>4</v>
      </c>
      <c r="L218" s="104">
        <f>J218/I218</f>
        <v>0.6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/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2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5</v>
      </c>
      <c r="G226" s="100">
        <f>E226-F226</f>
        <v>5</v>
      </c>
      <c r="H226" s="103">
        <f>F226/E226</f>
        <v>0.5</v>
      </c>
      <c r="I226" s="100">
        <v>9</v>
      </c>
      <c r="J226" s="101">
        <v>6</v>
      </c>
      <c r="K226" s="102">
        <f>I226-J226</f>
        <v>3</v>
      </c>
      <c r="L226" s="104">
        <f>J226/I226</f>
        <v>0.66666666666666663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>
        <v>1</v>
      </c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>
        <v>1</v>
      </c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6</v>
      </c>
      <c r="G235" s="100">
        <f t="shared" ref="G235:G237" si="60">E235-F235</f>
        <v>14</v>
      </c>
      <c r="H235" s="103">
        <f t="shared" ref="H235:H237" si="61">F235/E235</f>
        <v>0.3</v>
      </c>
      <c r="I235" s="100">
        <v>60</v>
      </c>
      <c r="J235" s="101">
        <v>6</v>
      </c>
      <c r="K235" s="102">
        <f t="shared" ref="K235:K237" si="62">I235-J235</f>
        <v>54</v>
      </c>
      <c r="L235" s="104">
        <f t="shared" ref="L235:L237" si="63">J235/I235</f>
        <v>0.1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1</v>
      </c>
      <c r="G236" s="100">
        <f t="shared" si="60"/>
        <v>3</v>
      </c>
      <c r="H236" s="103">
        <f t="shared" si="61"/>
        <v>0.25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91</v>
      </c>
      <c r="G243" s="45">
        <f>E243-F243</f>
        <v>115</v>
      </c>
      <c r="H243" s="10">
        <f t="shared" ref="H243:H244" si="64">F243/E243</f>
        <v>0.44174757281553401</v>
      </c>
      <c r="I243" s="45">
        <f>SUM(I182:I242)</f>
        <v>263</v>
      </c>
      <c r="J243" s="45">
        <f>SUM(J182:J242)</f>
        <v>119</v>
      </c>
      <c r="K243" s="45">
        <f>I243-J243</f>
        <v>144</v>
      </c>
      <c r="L243" s="46">
        <f t="shared" ref="L243:L244" si="65">J243/I243</f>
        <v>0.45247148288973382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3</v>
      </c>
      <c r="S243" s="45">
        <f>Q243-R243</f>
        <v>11</v>
      </c>
      <c r="T243" s="46">
        <f t="shared" ref="T243:T244" si="67">R243/Q243</f>
        <v>0.21428571428571427</v>
      </c>
      <c r="U243" s="45">
        <f>SUM(U182:U242)</f>
        <v>15</v>
      </c>
      <c r="V243" s="45">
        <f>SUM(V182:V242)</f>
        <v>147</v>
      </c>
      <c r="W243" s="45">
        <f>SUM(W182:W242)</f>
        <v>0</v>
      </c>
      <c r="X243" s="48">
        <f>SUM(X182:X242)</f>
        <v>1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1080</v>
      </c>
      <c r="F244" s="108">
        <f>F82+F137+F181+F243</f>
        <v>672</v>
      </c>
      <c r="G244" s="108">
        <f>G82+G137+G181+G243</f>
        <v>408</v>
      </c>
      <c r="H244" s="109">
        <f t="shared" si="64"/>
        <v>0.62222222222222223</v>
      </c>
      <c r="I244" s="108">
        <f>I82+I137+I181+I243</f>
        <v>1314</v>
      </c>
      <c r="J244" s="108">
        <f>J82+J137+J181+J243</f>
        <v>596</v>
      </c>
      <c r="K244" s="108">
        <f>K82+K137+K181+K243</f>
        <v>718</v>
      </c>
      <c r="L244" s="110">
        <f t="shared" si="65"/>
        <v>0.45357686453576862</v>
      </c>
      <c r="M244" s="108">
        <f>M82+M137+M181+M243</f>
        <v>44</v>
      </c>
      <c r="N244" s="108">
        <f>N82+N137+N181+N243</f>
        <v>13</v>
      </c>
      <c r="O244" s="108">
        <f>O82+O137+O181+O243</f>
        <v>31</v>
      </c>
      <c r="P244" s="109">
        <f t="shared" si="66"/>
        <v>0.29545454545454547</v>
      </c>
      <c r="Q244" s="108">
        <f>Q82+Q137+Q181+Q243</f>
        <v>59</v>
      </c>
      <c r="R244" s="108">
        <f>R82+R137+R181+R243</f>
        <v>14</v>
      </c>
      <c r="S244" s="108">
        <f>S82+S137+S181+S243</f>
        <v>45</v>
      </c>
      <c r="T244" s="110">
        <f t="shared" si="67"/>
        <v>0.23728813559322035</v>
      </c>
      <c r="U244" s="107">
        <f>U82+U137+U181+U243</f>
        <v>41</v>
      </c>
      <c r="V244" s="108">
        <f>V82+V137+V181+V243</f>
        <v>245</v>
      </c>
      <c r="W244" s="108">
        <f>W82+W137+W181+W243</f>
        <v>4</v>
      </c>
      <c r="X244" s="111">
        <f>X82+X137+X181+X243</f>
        <v>17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487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570</v>
      </c>
      <c r="F256" s="117">
        <f>F82</f>
        <v>422</v>
      </c>
      <c r="G256" s="116">
        <f>G82</f>
        <v>148</v>
      </c>
      <c r="H256" s="118">
        <f t="shared" ref="H256:H257" si="68">F256/E256</f>
        <v>0.74035087719298243</v>
      </c>
      <c r="I256" s="116">
        <f t="shared" ref="I256:O256" si="69">(I82)</f>
        <v>754</v>
      </c>
      <c r="J256" s="117">
        <f t="shared" si="69"/>
        <v>334</v>
      </c>
      <c r="K256" s="116">
        <f t="shared" si="69"/>
        <v>420</v>
      </c>
      <c r="L256" s="118">
        <f t="shared" si="69"/>
        <v>0.44297082228116713</v>
      </c>
      <c r="M256" s="116">
        <f t="shared" si="69"/>
        <v>16</v>
      </c>
      <c r="N256" s="117">
        <f t="shared" si="69"/>
        <v>10</v>
      </c>
      <c r="O256" s="116">
        <f t="shared" si="69"/>
        <v>6</v>
      </c>
      <c r="P256" s="118">
        <f t="shared" ref="P256:X256" si="70">P82</f>
        <v>0.625</v>
      </c>
      <c r="Q256" s="116">
        <f t="shared" si="70"/>
        <v>22</v>
      </c>
      <c r="R256" s="117">
        <f t="shared" si="70"/>
        <v>9</v>
      </c>
      <c r="S256" s="116">
        <f t="shared" si="70"/>
        <v>13</v>
      </c>
      <c r="T256" s="118">
        <f t="shared" si="70"/>
        <v>0.40909090909090912</v>
      </c>
      <c r="U256" s="119">
        <f t="shared" si="70"/>
        <v>6</v>
      </c>
      <c r="V256" s="119">
        <f t="shared" si="70"/>
        <v>27</v>
      </c>
      <c r="W256" s="119">
        <f t="shared" si="70"/>
        <v>2</v>
      </c>
      <c r="X256" s="120">
        <f t="shared" si="70"/>
        <v>11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91</v>
      </c>
      <c r="G257" s="121">
        <f>G137</f>
        <v>65</v>
      </c>
      <c r="H257" s="123">
        <f t="shared" si="68"/>
        <v>0.58333333333333337</v>
      </c>
      <c r="I257" s="121">
        <f>I137</f>
        <v>184</v>
      </c>
      <c r="J257" s="122">
        <f>J137</f>
        <v>87</v>
      </c>
      <c r="K257" s="121">
        <f>K137</f>
        <v>97</v>
      </c>
      <c r="L257" s="123">
        <f>L137</f>
        <v>0.47282608695652173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14</v>
      </c>
      <c r="V257" s="122">
        <f t="shared" si="71"/>
        <v>40</v>
      </c>
      <c r="W257" s="122">
        <f t="shared" si="71"/>
        <v>0</v>
      </c>
      <c r="X257" s="124">
        <f t="shared" si="71"/>
        <v>3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68</v>
      </c>
      <c r="G258" s="125">
        <f t="shared" si="72"/>
        <v>80</v>
      </c>
      <c r="H258" s="127">
        <f t="shared" si="72"/>
        <v>0.45945945945945948</v>
      </c>
      <c r="I258" s="125">
        <f t="shared" si="72"/>
        <v>113</v>
      </c>
      <c r="J258" s="126">
        <f t="shared" si="72"/>
        <v>56</v>
      </c>
      <c r="K258" s="125">
        <f t="shared" si="72"/>
        <v>57</v>
      </c>
      <c r="L258" s="127">
        <f t="shared" si="72"/>
        <v>0.49557522123893805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2</v>
      </c>
      <c r="S258" s="125">
        <f t="shared" si="72"/>
        <v>18</v>
      </c>
      <c r="T258" s="127">
        <f t="shared" si="72"/>
        <v>0.1</v>
      </c>
      <c r="U258" s="128">
        <f t="shared" si="72"/>
        <v>6</v>
      </c>
      <c r="V258" s="128">
        <f t="shared" si="72"/>
        <v>31</v>
      </c>
      <c r="W258" s="128">
        <f t="shared" si="72"/>
        <v>2</v>
      </c>
      <c r="X258" s="129">
        <f t="shared" si="72"/>
        <v>2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91</v>
      </c>
      <c r="G259" s="130">
        <f t="shared" ref="G259:G260" si="75">G243</f>
        <v>115</v>
      </c>
      <c r="H259" s="132">
        <f t="shared" ref="H259:H260" si="76">H243</f>
        <v>0.44174757281553401</v>
      </c>
      <c r="I259" s="130">
        <f t="shared" ref="I259:I260" si="77">I243</f>
        <v>263</v>
      </c>
      <c r="J259" s="131">
        <f t="shared" ref="J259:J260" si="78">J243</f>
        <v>119</v>
      </c>
      <c r="K259" s="130">
        <f t="shared" ref="K259:K260" si="79">K243</f>
        <v>144</v>
      </c>
      <c r="L259" s="132">
        <f t="shared" ref="L259:L260" si="80">L243</f>
        <v>0.45247148288973382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3</v>
      </c>
      <c r="S259" s="130">
        <f t="shared" ref="S259:S260" si="87">S243</f>
        <v>11</v>
      </c>
      <c r="T259" s="132">
        <f t="shared" ref="T259:T260" si="88">T243</f>
        <v>0.21428571428571427</v>
      </c>
      <c r="U259" s="131">
        <f t="shared" ref="U259:U260" si="89">U243</f>
        <v>15</v>
      </c>
      <c r="V259" s="131">
        <f t="shared" ref="V259:V260" si="90">V243</f>
        <v>147</v>
      </c>
      <c r="W259" s="131">
        <f t="shared" ref="W259:W260" si="91">W243</f>
        <v>0</v>
      </c>
      <c r="X259" s="133">
        <f t="shared" ref="X259:X260" si="92">X243</f>
        <v>1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1080</v>
      </c>
      <c r="F260" s="134">
        <f t="shared" si="74"/>
        <v>672</v>
      </c>
      <c r="G260" s="134">
        <f t="shared" si="75"/>
        <v>408</v>
      </c>
      <c r="H260" s="135">
        <f t="shared" si="76"/>
        <v>0.62222222222222223</v>
      </c>
      <c r="I260" s="134">
        <f t="shared" si="77"/>
        <v>1314</v>
      </c>
      <c r="J260" s="134">
        <f t="shared" si="78"/>
        <v>596</v>
      </c>
      <c r="K260" s="134">
        <f t="shared" si="79"/>
        <v>718</v>
      </c>
      <c r="L260" s="135">
        <f t="shared" si="80"/>
        <v>0.45357686453576862</v>
      </c>
      <c r="M260" s="134">
        <f t="shared" si="81"/>
        <v>44</v>
      </c>
      <c r="N260" s="134">
        <f t="shared" si="82"/>
        <v>13</v>
      </c>
      <c r="O260" s="134">
        <f t="shared" si="83"/>
        <v>31</v>
      </c>
      <c r="P260" s="135">
        <f t="shared" si="84"/>
        <v>0.29545454545454547</v>
      </c>
      <c r="Q260" s="134">
        <f t="shared" si="85"/>
        <v>59</v>
      </c>
      <c r="R260" s="134">
        <f t="shared" si="86"/>
        <v>14</v>
      </c>
      <c r="S260" s="134">
        <f t="shared" si="87"/>
        <v>45</v>
      </c>
      <c r="T260" s="135">
        <f t="shared" si="88"/>
        <v>0.23728813559322035</v>
      </c>
      <c r="U260" s="134">
        <f t="shared" si="89"/>
        <v>41</v>
      </c>
      <c r="V260" s="134">
        <f t="shared" si="90"/>
        <v>245</v>
      </c>
      <c r="W260" s="134">
        <f t="shared" si="91"/>
        <v>4</v>
      </c>
      <c r="X260" s="136">
        <f t="shared" si="92"/>
        <v>17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586</v>
      </c>
      <c r="F268" s="117">
        <f t="shared" ref="F268:F272" si="94">F256+N256</f>
        <v>432</v>
      </c>
      <c r="G268" s="116">
        <f t="shared" ref="G268:G272" si="95">G256+O256</f>
        <v>154</v>
      </c>
      <c r="H268" s="118">
        <f t="shared" ref="H268:H272" si="96">F268/E268</f>
        <v>0.73720136518771329</v>
      </c>
      <c r="I268" s="116">
        <f t="shared" ref="I268:I272" si="97">I256+Q256</f>
        <v>776</v>
      </c>
      <c r="J268" s="117">
        <f t="shared" ref="J268:J272" si="98">J256+R256</f>
        <v>343</v>
      </c>
      <c r="K268" s="116">
        <f t="shared" ref="K268:K272" si="99">K256+S256</f>
        <v>433</v>
      </c>
      <c r="L268" s="137">
        <f t="shared" ref="L268:L272" si="100">J268/I268</f>
        <v>0.4420103092783505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92</v>
      </c>
      <c r="G269" s="138">
        <f t="shared" si="95"/>
        <v>66</v>
      </c>
      <c r="H269" s="140">
        <f t="shared" si="96"/>
        <v>0.58227848101265822</v>
      </c>
      <c r="I269" s="138">
        <f t="shared" si="97"/>
        <v>187</v>
      </c>
      <c r="J269" s="139">
        <f t="shared" si="98"/>
        <v>87</v>
      </c>
      <c r="K269" s="138">
        <f t="shared" si="99"/>
        <v>100</v>
      </c>
      <c r="L269" s="141">
        <f t="shared" si="100"/>
        <v>0.46524064171122997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69</v>
      </c>
      <c r="G270" s="125">
        <f t="shared" si="95"/>
        <v>90</v>
      </c>
      <c r="H270" s="127">
        <f t="shared" si="96"/>
        <v>0.43396226415094341</v>
      </c>
      <c r="I270" s="125">
        <f t="shared" si="97"/>
        <v>133</v>
      </c>
      <c r="J270" s="126">
        <f t="shared" si="98"/>
        <v>58</v>
      </c>
      <c r="K270" s="125">
        <f t="shared" si="99"/>
        <v>75</v>
      </c>
      <c r="L270" s="142">
        <f t="shared" si="100"/>
        <v>0.43609022556390975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92</v>
      </c>
      <c r="G271" s="130">
        <f t="shared" si="95"/>
        <v>129</v>
      </c>
      <c r="H271" s="132">
        <f t="shared" si="96"/>
        <v>0.41628959276018102</v>
      </c>
      <c r="I271" s="130">
        <f t="shared" si="97"/>
        <v>277</v>
      </c>
      <c r="J271" s="131">
        <f t="shared" si="98"/>
        <v>122</v>
      </c>
      <c r="K271" s="130">
        <f t="shared" si="99"/>
        <v>155</v>
      </c>
      <c r="L271" s="143">
        <f t="shared" si="100"/>
        <v>0.44043321299638988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1124</v>
      </c>
      <c r="F272" s="134">
        <f t="shared" si="94"/>
        <v>685</v>
      </c>
      <c r="G272" s="144">
        <f t="shared" si="95"/>
        <v>439</v>
      </c>
      <c r="H272" s="145">
        <f t="shared" si="96"/>
        <v>0.60943060498220636</v>
      </c>
      <c r="I272" s="144">
        <f t="shared" si="97"/>
        <v>1373</v>
      </c>
      <c r="J272" s="134">
        <f t="shared" si="98"/>
        <v>610</v>
      </c>
      <c r="K272" s="144">
        <f t="shared" si="99"/>
        <v>763</v>
      </c>
      <c r="L272" s="146">
        <f t="shared" si="100"/>
        <v>0.44428259286234523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44086</v>
      </c>
      <c r="F278" s="149">
        <v>44087</v>
      </c>
      <c r="G278" s="149">
        <v>44088</v>
      </c>
      <c r="H278" s="149">
        <v>44089</v>
      </c>
      <c r="I278" s="149">
        <v>44090</v>
      </c>
      <c r="J278" s="149">
        <v>44091</v>
      </c>
      <c r="K278" s="149">
        <v>44092</v>
      </c>
      <c r="L278" s="149">
        <v>44093</v>
      </c>
      <c r="M278" s="149">
        <v>44094</v>
      </c>
      <c r="N278" s="149">
        <v>44095</v>
      </c>
      <c r="O278" s="149">
        <v>44096</v>
      </c>
      <c r="P278" s="149">
        <v>44097</v>
      </c>
      <c r="Q278" s="149">
        <v>44098</v>
      </c>
      <c r="R278" s="149">
        <v>44099</v>
      </c>
      <c r="S278" s="149">
        <v>44100</v>
      </c>
      <c r="T278" s="149">
        <v>44101</v>
      </c>
      <c r="U278" s="149">
        <v>44102</v>
      </c>
      <c r="V278" s="149">
        <v>44103</v>
      </c>
      <c r="W278" s="149">
        <v>44104</v>
      </c>
      <c r="X278" s="149">
        <v>44105</v>
      </c>
      <c r="Y278" s="149">
        <v>44106</v>
      </c>
      <c r="Z278" s="149">
        <v>44107</v>
      </c>
      <c r="AA278" s="149">
        <v>44108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0.83</v>
      </c>
      <c r="F279" s="151">
        <v>0.83</v>
      </c>
      <c r="G279" s="151">
        <v>0.84</v>
      </c>
      <c r="H279" s="151">
        <v>0.84</v>
      </c>
      <c r="I279" s="151">
        <v>0.85</v>
      </c>
      <c r="J279" s="151">
        <v>0.85</v>
      </c>
      <c r="K279" s="151">
        <v>0.85</v>
      </c>
      <c r="L279" s="151">
        <v>0.85</v>
      </c>
      <c r="M279" s="151">
        <v>0.84</v>
      </c>
      <c r="N279" s="151">
        <v>0.83</v>
      </c>
      <c r="O279" s="151">
        <v>0.82</v>
      </c>
      <c r="P279" s="151">
        <v>0.82</v>
      </c>
      <c r="Q279" s="151">
        <v>0.81</v>
      </c>
      <c r="R279" s="151">
        <v>0.8</v>
      </c>
      <c r="S279" s="151">
        <v>0.8</v>
      </c>
      <c r="T279" s="151">
        <v>0.79</v>
      </c>
      <c r="U279" s="151">
        <v>0.79</v>
      </c>
      <c r="V279" s="151">
        <v>0.79</v>
      </c>
      <c r="W279" s="151">
        <v>0.8</v>
      </c>
      <c r="X279" s="151">
        <v>0.8</v>
      </c>
      <c r="Y279" s="151">
        <v>0.8</v>
      </c>
      <c r="Z279" s="151">
        <v>0.79</v>
      </c>
      <c r="AA279" s="151">
        <v>0.79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0.55000000000000004</v>
      </c>
      <c r="F280" s="153">
        <v>0.55000000000000004</v>
      </c>
      <c r="G280" s="153">
        <v>0.54</v>
      </c>
      <c r="H280" s="153">
        <v>0.54</v>
      </c>
      <c r="I280" s="153">
        <v>0.53</v>
      </c>
      <c r="J280" s="153">
        <v>0.53</v>
      </c>
      <c r="K280" s="153">
        <v>0.52</v>
      </c>
      <c r="L280" s="153">
        <v>0.52</v>
      </c>
      <c r="M280" s="153">
        <v>0.51</v>
      </c>
      <c r="N280" s="153">
        <v>0.51</v>
      </c>
      <c r="O280" s="153">
        <v>0.51</v>
      </c>
      <c r="P280" s="153">
        <v>0.51</v>
      </c>
      <c r="Q280" s="153">
        <v>0.5</v>
      </c>
      <c r="R280" s="153">
        <v>0.49</v>
      </c>
      <c r="S280" s="153">
        <v>0.49</v>
      </c>
      <c r="T280" s="153">
        <v>0.49</v>
      </c>
      <c r="U280" s="153">
        <v>0.49</v>
      </c>
      <c r="V280" s="153">
        <v>0.48</v>
      </c>
      <c r="W280" s="153">
        <v>0.48</v>
      </c>
      <c r="X280" s="153">
        <v>0.49</v>
      </c>
      <c r="Y280" s="153">
        <v>0.49</v>
      </c>
      <c r="Z280" s="153">
        <v>0.49</v>
      </c>
      <c r="AA280" s="153">
        <v>0.48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0.41</v>
      </c>
      <c r="F281" s="153">
        <v>0.4</v>
      </c>
      <c r="G281" s="153">
        <v>0.41</v>
      </c>
      <c r="H281" s="153">
        <v>0.45</v>
      </c>
      <c r="I281" s="153">
        <v>0.49</v>
      </c>
      <c r="J281" s="153">
        <v>0.5</v>
      </c>
      <c r="K281" s="153">
        <v>0.5</v>
      </c>
      <c r="L281" s="153">
        <v>0.5</v>
      </c>
      <c r="M281" s="153">
        <v>0.53</v>
      </c>
      <c r="N281" s="153">
        <v>0.57999999999999996</v>
      </c>
      <c r="O281" s="153">
        <v>0.60000000000000009</v>
      </c>
      <c r="P281" s="153">
        <v>0.64</v>
      </c>
      <c r="Q281" s="153">
        <v>0.67</v>
      </c>
      <c r="R281" s="153">
        <v>0.68</v>
      </c>
      <c r="S281" s="153">
        <v>0.7</v>
      </c>
      <c r="T281" s="153">
        <v>0.69</v>
      </c>
      <c r="U281" s="153">
        <v>0.68</v>
      </c>
      <c r="V281" s="153">
        <v>0.63</v>
      </c>
      <c r="W281" s="153">
        <v>0.59</v>
      </c>
      <c r="X281" s="153">
        <v>0.60000000000000009</v>
      </c>
      <c r="Y281" s="153">
        <v>0.63</v>
      </c>
      <c r="Z281" s="153">
        <v>0.64</v>
      </c>
      <c r="AA281" s="153">
        <v>0.66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0.2</v>
      </c>
      <c r="F282" s="155">
        <v>0.2</v>
      </c>
      <c r="G282" s="155">
        <v>0.21</v>
      </c>
      <c r="H282" s="155">
        <v>0.22</v>
      </c>
      <c r="I282" s="155">
        <v>0.27</v>
      </c>
      <c r="J282" s="155">
        <v>0.28999999999999998</v>
      </c>
      <c r="K282" s="155">
        <v>0.31</v>
      </c>
      <c r="L282" s="155">
        <v>0.35</v>
      </c>
      <c r="M282" s="155">
        <v>0.38</v>
      </c>
      <c r="N282" s="155">
        <v>0.4</v>
      </c>
      <c r="O282" s="155">
        <v>0.43</v>
      </c>
      <c r="P282" s="155">
        <v>0.4</v>
      </c>
      <c r="Q282" s="155">
        <v>0.36</v>
      </c>
      <c r="R282" s="155">
        <v>0.35</v>
      </c>
      <c r="S282" s="155">
        <v>0.34</v>
      </c>
      <c r="T282" s="155">
        <v>0.34</v>
      </c>
      <c r="U282" s="155">
        <v>0.36</v>
      </c>
      <c r="V282" s="155">
        <v>0.34</v>
      </c>
      <c r="W282" s="155">
        <v>0.36</v>
      </c>
      <c r="X282" s="155">
        <v>0.37</v>
      </c>
      <c r="Y282" s="155">
        <v>0.4</v>
      </c>
      <c r="Z282" s="155">
        <v>0.4</v>
      </c>
      <c r="AA282" s="155">
        <v>0.4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0.60000000000000009</v>
      </c>
      <c r="F283" s="157">
        <v>0.62</v>
      </c>
      <c r="G283" s="157">
        <v>0.63</v>
      </c>
      <c r="H283" s="157">
        <v>0.64</v>
      </c>
      <c r="I283" s="157">
        <v>0.65</v>
      </c>
      <c r="J283" s="157">
        <v>0.65</v>
      </c>
      <c r="K283" s="157">
        <v>0.66</v>
      </c>
      <c r="L283" s="157">
        <v>0.66</v>
      </c>
      <c r="M283" s="157">
        <v>0.65</v>
      </c>
      <c r="N283" s="157">
        <v>0.66</v>
      </c>
      <c r="O283" s="157">
        <v>0.65</v>
      </c>
      <c r="P283" s="157">
        <v>0.65</v>
      </c>
      <c r="Q283" s="157">
        <v>0.64</v>
      </c>
      <c r="R283" s="157">
        <v>0.63</v>
      </c>
      <c r="S283" s="157">
        <v>0.63</v>
      </c>
      <c r="T283" s="157">
        <v>0.62</v>
      </c>
      <c r="U283" s="157">
        <v>0.61</v>
      </c>
      <c r="V283" s="157">
        <v>0.61</v>
      </c>
      <c r="W283" s="157">
        <v>0.61</v>
      </c>
      <c r="X283" s="157">
        <v>0.61</v>
      </c>
      <c r="Y283" s="157">
        <v>0.60000000000000009</v>
      </c>
      <c r="Z283" s="157">
        <v>0.60000000000000009</v>
      </c>
      <c r="AA283" s="157">
        <v>0.59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0.5</v>
      </c>
      <c r="F284" s="157">
        <v>0.5</v>
      </c>
      <c r="G284" s="157">
        <v>0.5</v>
      </c>
      <c r="H284" s="157">
        <v>0.48</v>
      </c>
      <c r="I284" s="157">
        <v>0.47</v>
      </c>
      <c r="J284" s="157">
        <v>0.47</v>
      </c>
      <c r="K284" s="157">
        <v>0.47</v>
      </c>
      <c r="L284" s="157">
        <v>0.46</v>
      </c>
      <c r="M284" s="157">
        <v>0.46</v>
      </c>
      <c r="N284" s="157">
        <v>0.46</v>
      </c>
      <c r="O284" s="157">
        <v>0.46</v>
      </c>
      <c r="P284" s="157">
        <v>0.46</v>
      </c>
      <c r="Q284" s="157">
        <v>0.46</v>
      </c>
      <c r="R284" s="157">
        <v>0.46</v>
      </c>
      <c r="S284" s="157">
        <v>0.48</v>
      </c>
      <c r="T284" s="157">
        <v>0.49</v>
      </c>
      <c r="U284" s="157">
        <v>0.49</v>
      </c>
      <c r="V284" s="157">
        <v>0.49</v>
      </c>
      <c r="W284" s="157">
        <v>0.5</v>
      </c>
      <c r="X284" s="157">
        <v>0.5</v>
      </c>
      <c r="Y284" s="157">
        <v>0.5</v>
      </c>
      <c r="Z284" s="157">
        <v>0.5</v>
      </c>
      <c r="AA284" s="157">
        <v>0.5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0.5</v>
      </c>
      <c r="F285" s="157">
        <v>0.43</v>
      </c>
      <c r="G285" s="157">
        <v>0.36</v>
      </c>
      <c r="H285" s="157">
        <v>0.28999999999999998</v>
      </c>
      <c r="I285" s="157">
        <v>0.21</v>
      </c>
      <c r="J285" s="157">
        <v>0.14000000000000001</v>
      </c>
      <c r="K285" s="157">
        <v>7.0000000000000007E-2</v>
      </c>
      <c r="L285" s="157">
        <v>0</v>
      </c>
      <c r="M285" s="157">
        <v>7.0000000000000007E-2</v>
      </c>
      <c r="N285" s="157">
        <v>7.0000000000000007E-2</v>
      </c>
      <c r="O285" s="157">
        <v>0.14000000000000001</v>
      </c>
      <c r="P285" s="157">
        <v>0.21</v>
      </c>
      <c r="Q285" s="157">
        <v>0.28999999999999998</v>
      </c>
      <c r="R285" s="157">
        <v>0.36</v>
      </c>
      <c r="S285" s="157">
        <v>0.43</v>
      </c>
      <c r="T285" s="157">
        <v>0.43</v>
      </c>
      <c r="U285" s="157">
        <v>0.5</v>
      </c>
      <c r="V285" s="157">
        <v>0.5</v>
      </c>
      <c r="W285" s="157">
        <v>0.5</v>
      </c>
      <c r="X285" s="157">
        <v>0.5</v>
      </c>
      <c r="Y285" s="157">
        <v>0.5</v>
      </c>
      <c r="Z285" s="157">
        <v>0.5</v>
      </c>
      <c r="AA285" s="157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0.33</v>
      </c>
      <c r="F286" s="157">
        <v>0.24</v>
      </c>
      <c r="G286" s="157">
        <v>0.1</v>
      </c>
      <c r="H286" s="157">
        <v>0.05</v>
      </c>
      <c r="I286" s="157">
        <v>0.05</v>
      </c>
      <c r="J286" s="157">
        <v>0.05</v>
      </c>
      <c r="K286" s="157">
        <v>0.05</v>
      </c>
      <c r="L286" s="157">
        <v>0.05</v>
      </c>
      <c r="M286" s="157">
        <v>0.05</v>
      </c>
      <c r="N286" s="157">
        <v>0.1</v>
      </c>
      <c r="O286" s="157">
        <v>0.1</v>
      </c>
      <c r="P286" s="157">
        <v>0.1</v>
      </c>
      <c r="Q286" s="157">
        <v>0.14000000000000001</v>
      </c>
      <c r="R286" s="157">
        <v>0.24</v>
      </c>
      <c r="S286" s="157">
        <v>0.33</v>
      </c>
      <c r="T286" s="157">
        <v>0.33</v>
      </c>
      <c r="U286" s="157">
        <v>0.28999999999999998</v>
      </c>
      <c r="V286" s="157">
        <v>0.28999999999999998</v>
      </c>
      <c r="W286" s="157">
        <v>0.28999999999999998</v>
      </c>
      <c r="X286" s="157">
        <v>0.24</v>
      </c>
      <c r="Y286" s="157">
        <v>0.14000000000000001</v>
      </c>
      <c r="Z286" s="157">
        <v>0.05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0.57999999999999996</v>
      </c>
      <c r="F287" s="159">
        <v>0.57000000000000006</v>
      </c>
      <c r="G287" s="159">
        <v>0.57999999999999996</v>
      </c>
      <c r="H287" s="159">
        <v>0.54</v>
      </c>
      <c r="I287" s="159">
        <v>0.52</v>
      </c>
      <c r="J287" s="159">
        <v>0.5</v>
      </c>
      <c r="K287" s="159">
        <v>0.49</v>
      </c>
      <c r="L287" s="159">
        <v>0.49</v>
      </c>
      <c r="M287" s="159">
        <v>0.48</v>
      </c>
      <c r="N287" s="159">
        <v>0.48</v>
      </c>
      <c r="O287" s="159">
        <v>0.49</v>
      </c>
      <c r="P287" s="159">
        <v>0.5</v>
      </c>
      <c r="Q287" s="159">
        <v>0.51</v>
      </c>
      <c r="R287" s="159">
        <v>0.52</v>
      </c>
      <c r="S287" s="159">
        <v>0.52</v>
      </c>
      <c r="T287" s="159">
        <v>0.51</v>
      </c>
      <c r="U287" s="159">
        <v>0.51</v>
      </c>
      <c r="V287" s="159">
        <v>0.51</v>
      </c>
      <c r="W287" s="159">
        <v>0.5</v>
      </c>
      <c r="X287" s="159">
        <v>0.5</v>
      </c>
      <c r="Y287" s="159">
        <v>0.49</v>
      </c>
      <c r="Z287" s="159">
        <v>0.49</v>
      </c>
      <c r="AA287" s="159">
        <v>0.48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0.31</v>
      </c>
      <c r="F288" s="161">
        <v>0.30000000000000004</v>
      </c>
      <c r="G288" s="161">
        <v>0.30000000000000004</v>
      </c>
      <c r="H288" s="161">
        <v>0.28999999999999998</v>
      </c>
      <c r="I288" s="161">
        <v>0.28999999999999998</v>
      </c>
      <c r="J288" s="161">
        <v>0.28000000000000003</v>
      </c>
      <c r="K288" s="161">
        <v>0.28000000000000003</v>
      </c>
      <c r="L288" s="161">
        <v>0.27</v>
      </c>
      <c r="M288" s="161">
        <v>0.26</v>
      </c>
      <c r="N288" s="161">
        <v>0.25</v>
      </c>
      <c r="O288" s="161">
        <v>0.24</v>
      </c>
      <c r="P288" s="161">
        <v>0.22</v>
      </c>
      <c r="Q288" s="161">
        <v>0.21</v>
      </c>
      <c r="R288" s="161">
        <v>0.2</v>
      </c>
      <c r="S288" s="161">
        <v>0.2</v>
      </c>
      <c r="T288" s="161">
        <v>0.19</v>
      </c>
      <c r="U288" s="161">
        <v>0.19</v>
      </c>
      <c r="V288" s="161">
        <v>0.2</v>
      </c>
      <c r="W288" s="161">
        <v>0.2</v>
      </c>
      <c r="X288" s="161">
        <v>0.24</v>
      </c>
      <c r="Y288" s="161">
        <v>0.28000000000000003</v>
      </c>
      <c r="Z288" s="161">
        <v>0.32</v>
      </c>
      <c r="AA288" s="161">
        <v>0.36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</v>
      </c>
      <c r="F289" s="161">
        <v>0.09</v>
      </c>
      <c r="G289" s="161">
        <v>0.09</v>
      </c>
      <c r="H289" s="161">
        <v>0.09</v>
      </c>
      <c r="I289" s="161">
        <v>0.09</v>
      </c>
      <c r="J289" s="161">
        <v>0.1</v>
      </c>
      <c r="K289" s="161">
        <v>0.1</v>
      </c>
      <c r="L289" s="161">
        <v>0.12</v>
      </c>
      <c r="M289" s="161">
        <v>0.12</v>
      </c>
      <c r="N289" s="161">
        <v>0.12</v>
      </c>
      <c r="O289" s="161">
        <v>0.13</v>
      </c>
      <c r="P289" s="161">
        <v>0.13</v>
      </c>
      <c r="Q289" s="161">
        <v>0.21</v>
      </c>
      <c r="R289" s="161">
        <v>0.19</v>
      </c>
      <c r="S289" s="161">
        <v>0.17</v>
      </c>
      <c r="T289" s="161">
        <v>0.16</v>
      </c>
      <c r="U289" s="161">
        <v>0.13</v>
      </c>
      <c r="V289" s="161">
        <v>0.13</v>
      </c>
      <c r="W289" s="161">
        <v>0.14000000000000001</v>
      </c>
      <c r="X289" s="161">
        <v>0.08</v>
      </c>
      <c r="Y289" s="161">
        <v>0.1</v>
      </c>
      <c r="Z289" s="161">
        <v>0.12</v>
      </c>
      <c r="AA289" s="161">
        <v>0.13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0.11</v>
      </c>
      <c r="F290" s="163">
        <v>0.12</v>
      </c>
      <c r="G290" s="163">
        <v>0.13</v>
      </c>
      <c r="H290" s="163">
        <v>0.14000000000000001</v>
      </c>
      <c r="I290" s="163">
        <v>0.16</v>
      </c>
      <c r="J290" s="163">
        <v>0.17</v>
      </c>
      <c r="K290" s="163">
        <v>0.16</v>
      </c>
      <c r="L290" s="163">
        <v>0.14000000000000001</v>
      </c>
      <c r="M290" s="163">
        <v>0.14000000000000001</v>
      </c>
      <c r="N290" s="163">
        <v>0.14000000000000001</v>
      </c>
      <c r="O290" s="163">
        <v>0.13</v>
      </c>
      <c r="P290" s="163">
        <v>0.14000000000000001</v>
      </c>
      <c r="Q290" s="163">
        <v>0.13</v>
      </c>
      <c r="R290" s="163">
        <v>0.12</v>
      </c>
      <c r="S290" s="163">
        <v>0.13</v>
      </c>
      <c r="T290" s="163">
        <v>0.11</v>
      </c>
      <c r="U290" s="163">
        <v>0.1</v>
      </c>
      <c r="V290" s="163">
        <v>0.1</v>
      </c>
      <c r="W290" s="163">
        <v>0.08</v>
      </c>
      <c r="X290" s="163">
        <v>0.08</v>
      </c>
      <c r="Y290" s="163">
        <v>0.08</v>
      </c>
      <c r="Z290" s="163">
        <v>0.08</v>
      </c>
      <c r="AA290" s="163">
        <v>0.09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0.64</v>
      </c>
      <c r="F291" s="165">
        <v>0.64</v>
      </c>
      <c r="G291" s="165">
        <v>0.65</v>
      </c>
      <c r="H291" s="165">
        <v>0.65</v>
      </c>
      <c r="I291" s="165">
        <v>0.67</v>
      </c>
      <c r="J291" s="165">
        <v>0.66</v>
      </c>
      <c r="K291" s="165">
        <v>0.65</v>
      </c>
      <c r="L291" s="165">
        <v>0.65</v>
      </c>
      <c r="M291" s="165">
        <v>0.64</v>
      </c>
      <c r="N291" s="165">
        <v>0.63</v>
      </c>
      <c r="O291" s="165">
        <v>0.63</v>
      </c>
      <c r="P291" s="165">
        <v>0.61</v>
      </c>
      <c r="Q291" s="165">
        <v>0.60000000000000009</v>
      </c>
      <c r="R291" s="165">
        <v>0.59</v>
      </c>
      <c r="S291" s="165">
        <v>0.57999999999999996</v>
      </c>
      <c r="T291" s="165">
        <v>0.57000000000000006</v>
      </c>
      <c r="U291" s="165">
        <v>0.56000000000000005</v>
      </c>
      <c r="V291" s="165">
        <v>0.54</v>
      </c>
      <c r="W291" s="165">
        <v>0.53</v>
      </c>
      <c r="X291" s="165">
        <v>0.53</v>
      </c>
      <c r="Y291" s="165">
        <v>0.52</v>
      </c>
      <c r="Z291" s="165">
        <v>0.5</v>
      </c>
      <c r="AA291" s="165">
        <v>0.49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0.53</v>
      </c>
      <c r="F292" s="165">
        <v>0.53</v>
      </c>
      <c r="G292" s="165">
        <v>0.52</v>
      </c>
      <c r="H292" s="165">
        <v>0.51</v>
      </c>
      <c r="I292" s="165">
        <v>0.49</v>
      </c>
      <c r="J292" s="165">
        <v>0.49</v>
      </c>
      <c r="K292" s="165">
        <v>0.48</v>
      </c>
      <c r="L292" s="165">
        <v>0.48</v>
      </c>
      <c r="M292" s="165">
        <v>0.47</v>
      </c>
      <c r="N292" s="165">
        <v>0.48</v>
      </c>
      <c r="O292" s="165">
        <v>0.47</v>
      </c>
      <c r="P292" s="165">
        <v>0.46</v>
      </c>
      <c r="Q292" s="165">
        <v>0.46</v>
      </c>
      <c r="R292" s="165">
        <v>0.45</v>
      </c>
      <c r="S292" s="165">
        <v>0.44</v>
      </c>
      <c r="T292" s="165">
        <v>0.41</v>
      </c>
      <c r="U292" s="165">
        <v>0.4</v>
      </c>
      <c r="V292" s="165">
        <v>0.41</v>
      </c>
      <c r="W292" s="165">
        <v>0.41</v>
      </c>
      <c r="X292" s="165">
        <v>0.42</v>
      </c>
      <c r="Y292" s="165">
        <v>0.41</v>
      </c>
      <c r="Z292" s="165">
        <v>0.41</v>
      </c>
      <c r="AA292" s="165">
        <v>0.43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0.31</v>
      </c>
      <c r="F293" s="165">
        <v>0.30000000000000004</v>
      </c>
      <c r="G293" s="165">
        <v>0.28000000000000003</v>
      </c>
      <c r="H293" s="165">
        <v>0.28000000000000003</v>
      </c>
      <c r="I293" s="165">
        <v>0.30000000000000004</v>
      </c>
      <c r="J293" s="165">
        <v>0.31</v>
      </c>
      <c r="K293" s="165">
        <v>0.31</v>
      </c>
      <c r="L293" s="165">
        <v>0.30000000000000004</v>
      </c>
      <c r="M293" s="165">
        <v>0.31</v>
      </c>
      <c r="N293" s="165">
        <v>0.31</v>
      </c>
      <c r="O293" s="165">
        <v>0.30000000000000004</v>
      </c>
      <c r="P293" s="165">
        <v>0.25</v>
      </c>
      <c r="Q293" s="165">
        <v>0.2</v>
      </c>
      <c r="R293" s="165">
        <v>0.18</v>
      </c>
      <c r="S293" s="165">
        <v>0.15</v>
      </c>
      <c r="T293" s="165">
        <v>0.12</v>
      </c>
      <c r="U293" s="165">
        <v>0.1</v>
      </c>
      <c r="V293" s="165">
        <v>0.1</v>
      </c>
      <c r="W293" s="165">
        <v>0.11</v>
      </c>
      <c r="X293" s="165">
        <v>0.12</v>
      </c>
      <c r="Y293" s="165">
        <v>0.12</v>
      </c>
      <c r="Z293" s="165">
        <v>0.13</v>
      </c>
      <c r="AA293" s="165">
        <v>0.12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0.08</v>
      </c>
      <c r="F294" s="165">
        <v>0.08</v>
      </c>
      <c r="G294" s="165">
        <v>0.11</v>
      </c>
      <c r="H294" s="165">
        <v>0.11</v>
      </c>
      <c r="I294" s="165">
        <v>7.0000000000000007E-2</v>
      </c>
      <c r="J294" s="165">
        <v>0.05</v>
      </c>
      <c r="K294" s="165">
        <v>0.05</v>
      </c>
      <c r="L294" s="165">
        <v>0.03</v>
      </c>
      <c r="M294" s="165">
        <v>0.04</v>
      </c>
      <c r="N294" s="165">
        <v>0.06</v>
      </c>
      <c r="O294" s="165">
        <v>0.09</v>
      </c>
      <c r="P294" s="165">
        <v>0.12</v>
      </c>
      <c r="Q294" s="165">
        <v>0.14000000000000001</v>
      </c>
      <c r="R294" s="165">
        <v>0.12</v>
      </c>
      <c r="S294" s="165">
        <v>0.11</v>
      </c>
      <c r="T294" s="165">
        <v>0.1</v>
      </c>
      <c r="U294" s="165">
        <v>0.08</v>
      </c>
      <c r="V294" s="165">
        <v>0.06</v>
      </c>
      <c r="W294" s="165">
        <v>0.05</v>
      </c>
      <c r="X294" s="165">
        <v>0.05</v>
      </c>
      <c r="Y294" s="165">
        <v>0.08</v>
      </c>
      <c r="Z294" s="165">
        <v>0.1</v>
      </c>
      <c r="AA294" s="165">
        <v>0.13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0.73</v>
      </c>
      <c r="F295" s="167">
        <v>0.73</v>
      </c>
      <c r="G295" s="167">
        <v>0.74</v>
      </c>
      <c r="H295" s="167">
        <v>0.74</v>
      </c>
      <c r="I295" s="167">
        <v>0.74</v>
      </c>
      <c r="J295" s="167">
        <v>0.74</v>
      </c>
      <c r="K295" s="167">
        <v>0.74</v>
      </c>
      <c r="L295" s="167">
        <v>0.74</v>
      </c>
      <c r="M295" s="167">
        <v>0.73</v>
      </c>
      <c r="N295" s="167">
        <v>0.72</v>
      </c>
      <c r="O295" s="167">
        <v>0.72</v>
      </c>
      <c r="P295" s="167">
        <v>0.71</v>
      </c>
      <c r="Q295" s="167">
        <v>0.71</v>
      </c>
      <c r="R295" s="167">
        <v>0.7</v>
      </c>
      <c r="S295" s="167">
        <v>0.69</v>
      </c>
      <c r="T295" s="167">
        <v>0.69</v>
      </c>
      <c r="U295" s="167">
        <v>0.68</v>
      </c>
      <c r="V295" s="167">
        <v>0.68</v>
      </c>
      <c r="W295" s="167">
        <v>0.68</v>
      </c>
      <c r="X295" s="167">
        <v>0.68</v>
      </c>
      <c r="Y295" s="167">
        <v>0.67</v>
      </c>
      <c r="Z295" s="167">
        <v>0.67</v>
      </c>
      <c r="AA295" s="167">
        <v>0.66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0.5</v>
      </c>
      <c r="F296" s="169">
        <v>0.5</v>
      </c>
      <c r="G296" s="169">
        <v>0.49</v>
      </c>
      <c r="H296" s="169">
        <v>0.48</v>
      </c>
      <c r="I296" s="169">
        <v>0.48</v>
      </c>
      <c r="J296" s="169">
        <v>0.47</v>
      </c>
      <c r="K296" s="169">
        <v>0.47</v>
      </c>
      <c r="L296" s="169">
        <v>0.46</v>
      </c>
      <c r="M296" s="169">
        <v>0.45</v>
      </c>
      <c r="N296" s="169">
        <v>0.45</v>
      </c>
      <c r="O296" s="169">
        <v>0.45</v>
      </c>
      <c r="P296" s="169">
        <v>0.44</v>
      </c>
      <c r="Q296" s="169">
        <v>0.43</v>
      </c>
      <c r="R296" s="169">
        <v>0.43</v>
      </c>
      <c r="S296" s="169">
        <v>0.42</v>
      </c>
      <c r="T296" s="169">
        <v>0.42</v>
      </c>
      <c r="U296" s="169">
        <v>0.42</v>
      </c>
      <c r="V296" s="169">
        <v>0.42</v>
      </c>
      <c r="W296" s="169">
        <v>0.42</v>
      </c>
      <c r="X296" s="169">
        <v>0.43</v>
      </c>
      <c r="Y296" s="169">
        <v>0.44</v>
      </c>
      <c r="Z296" s="169">
        <v>0.44</v>
      </c>
      <c r="AA296" s="169">
        <v>0.45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0.31</v>
      </c>
      <c r="F297" s="169">
        <v>0.28999999999999998</v>
      </c>
      <c r="G297" s="169">
        <v>0.28000000000000003</v>
      </c>
      <c r="H297" s="169">
        <v>0.28999999999999998</v>
      </c>
      <c r="I297" s="169">
        <v>0.31</v>
      </c>
      <c r="J297" s="169">
        <v>0.32</v>
      </c>
      <c r="K297" s="169">
        <v>0.31</v>
      </c>
      <c r="L297" s="169">
        <v>0.31</v>
      </c>
      <c r="M297" s="169">
        <v>0.33</v>
      </c>
      <c r="N297" s="169">
        <v>0.35</v>
      </c>
      <c r="O297" s="169">
        <v>0.36</v>
      </c>
      <c r="P297" s="169">
        <v>0.36</v>
      </c>
      <c r="Q297" s="169">
        <v>0.38</v>
      </c>
      <c r="R297" s="169">
        <v>0.37</v>
      </c>
      <c r="S297" s="169">
        <v>0.37</v>
      </c>
      <c r="T297" s="169">
        <v>0.35</v>
      </c>
      <c r="U297" s="169">
        <v>0.34</v>
      </c>
      <c r="V297" s="169">
        <v>0.32</v>
      </c>
      <c r="W297" s="169">
        <v>0.31</v>
      </c>
      <c r="X297" s="169">
        <v>0.30000000000000004</v>
      </c>
      <c r="Y297" s="169">
        <v>0.32</v>
      </c>
      <c r="Z297" s="169">
        <v>0.33</v>
      </c>
      <c r="AA297" s="169">
        <v>0.34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0.16</v>
      </c>
      <c r="F298" s="171">
        <v>0.15</v>
      </c>
      <c r="G298" s="171">
        <v>0.16</v>
      </c>
      <c r="H298" s="171">
        <v>0.16</v>
      </c>
      <c r="I298" s="171">
        <v>0.18</v>
      </c>
      <c r="J298" s="171">
        <v>0.19</v>
      </c>
      <c r="K298" s="171">
        <v>0.19</v>
      </c>
      <c r="L298" s="171">
        <v>0.19</v>
      </c>
      <c r="M298" s="171">
        <v>0.21</v>
      </c>
      <c r="N298" s="171">
        <v>0.22</v>
      </c>
      <c r="O298" s="171">
        <v>0.23</v>
      </c>
      <c r="P298" s="171">
        <v>0.23</v>
      </c>
      <c r="Q298" s="171">
        <v>0.22</v>
      </c>
      <c r="R298" s="171">
        <v>0.21</v>
      </c>
      <c r="S298" s="171">
        <v>0.22</v>
      </c>
      <c r="T298" s="171">
        <v>0.21</v>
      </c>
      <c r="U298" s="171">
        <v>0.2</v>
      </c>
      <c r="V298" s="171">
        <v>0.19</v>
      </c>
      <c r="W298" s="171">
        <v>0.19</v>
      </c>
      <c r="X298" s="171">
        <v>0.19</v>
      </c>
      <c r="Y298" s="171">
        <v>0.2</v>
      </c>
      <c r="Z298" s="171">
        <v>0.2</v>
      </c>
      <c r="AA298" s="171">
        <v>0.21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1080</v>
      </c>
      <c r="F304" s="179">
        <f>F244</f>
        <v>672</v>
      </c>
      <c r="G304" s="179">
        <f>G244</f>
        <v>408</v>
      </c>
      <c r="H304" s="291">
        <f t="shared" ref="H304:H308" si="101">F304/E304</f>
        <v>0.62222222222222223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596</v>
      </c>
      <c r="G305" s="179">
        <f>K244</f>
        <v>718</v>
      </c>
      <c r="H305" s="291">
        <f t="shared" si="101"/>
        <v>0.45357686453576862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13</v>
      </c>
      <c r="G306" s="179">
        <f>O244</f>
        <v>31</v>
      </c>
      <c r="H306" s="291">
        <f t="shared" si="101"/>
        <v>0.29545454545454547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14</v>
      </c>
      <c r="G307" s="179">
        <f>S244</f>
        <v>45</v>
      </c>
      <c r="H307" s="291">
        <f t="shared" si="101"/>
        <v>0.23728813559322035</v>
      </c>
      <c r="I307" s="291"/>
    </row>
    <row r="308" spans="1:14" ht="14.65" customHeight="1" x14ac:dyDescent="0.2">
      <c r="D308" s="180" t="s">
        <v>406</v>
      </c>
      <c r="E308" s="144">
        <f>SUM(E304:E307)</f>
        <v>2497</v>
      </c>
      <c r="F308" s="144">
        <f>SUM(F304:F307)</f>
        <v>1295</v>
      </c>
      <c r="G308" s="144">
        <f>SUM(G304:G307)</f>
        <v>1202</v>
      </c>
      <c r="H308" s="293">
        <f t="shared" si="101"/>
        <v>0.51862234681617947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672</v>
      </c>
      <c r="F311" s="179">
        <f>U244</f>
        <v>41</v>
      </c>
      <c r="G311" s="179">
        <v>63</v>
      </c>
      <c r="H311" s="295">
        <f t="shared" ref="H311:H314" si="103">E311+F311+G311</f>
        <v>776</v>
      </c>
      <c r="I311" s="295">
        <f>SUM(E311:H311)</f>
        <v>1552</v>
      </c>
      <c r="J311" s="4"/>
    </row>
    <row r="312" spans="1:14" ht="14.65" customHeight="1" x14ac:dyDescent="0.2">
      <c r="D312" s="178" t="s">
        <v>418</v>
      </c>
      <c r="E312" s="179">
        <f t="shared" si="102"/>
        <v>596</v>
      </c>
      <c r="F312" s="179">
        <f>V244</f>
        <v>245</v>
      </c>
      <c r="G312" s="179">
        <v>88</v>
      </c>
      <c r="H312" s="295">
        <f t="shared" si="103"/>
        <v>929</v>
      </c>
      <c r="I312" s="295"/>
    </row>
    <row r="313" spans="1:14" ht="14.65" customHeight="1" x14ac:dyDescent="0.2">
      <c r="D313" s="178" t="s">
        <v>412</v>
      </c>
      <c r="E313" s="179">
        <f t="shared" si="102"/>
        <v>13</v>
      </c>
      <c r="F313" s="179">
        <f>W244</f>
        <v>4</v>
      </c>
      <c r="G313" s="182">
        <v>1</v>
      </c>
      <c r="H313" s="295">
        <f t="shared" si="103"/>
        <v>18</v>
      </c>
      <c r="I313" s="295"/>
    </row>
    <row r="314" spans="1:14" ht="14.65" customHeight="1" x14ac:dyDescent="0.2">
      <c r="D314" s="178" t="s">
        <v>419</v>
      </c>
      <c r="E314" s="179">
        <f t="shared" si="102"/>
        <v>14</v>
      </c>
      <c r="F314" s="179">
        <f>X244</f>
        <v>17</v>
      </c>
      <c r="G314" s="182">
        <v>1</v>
      </c>
      <c r="H314" s="295">
        <f t="shared" si="103"/>
        <v>32</v>
      </c>
      <c r="I314" s="295"/>
    </row>
    <row r="315" spans="1:14" ht="14.65" customHeight="1" x14ac:dyDescent="0.2">
      <c r="D315" s="180" t="s">
        <v>406</v>
      </c>
      <c r="E315" s="183">
        <f>SUM(E311:E314)</f>
        <v>1295</v>
      </c>
      <c r="F315" s="183">
        <f>SUM(F311:F314)</f>
        <v>307</v>
      </c>
      <c r="G315" s="183">
        <f>SUM(G311:G314)</f>
        <v>153</v>
      </c>
      <c r="H315" s="296">
        <f>H311+H312+H313+H314</f>
        <v>1755</v>
      </c>
      <c r="I315" s="296">
        <f>F315+G315+H315</f>
        <v>2215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430</v>
      </c>
      <c r="F322" s="189">
        <v>300</v>
      </c>
      <c r="G322" s="189">
        <f t="shared" ref="G322:G324" si="105">SUM(E322:F322)</f>
        <v>730</v>
      </c>
      <c r="H322" s="190">
        <v>13</v>
      </c>
      <c r="I322" s="190">
        <v>51</v>
      </c>
      <c r="J322" s="190">
        <f t="shared" ref="J322:J323" si="106">SUM(H322:I322)</f>
        <v>64</v>
      </c>
      <c r="K322" s="191">
        <f t="shared" ref="K322:K323" si="107">M322-L322</f>
        <v>443</v>
      </c>
      <c r="L322" s="191">
        <f t="shared" ref="L322:L323" si="108">F322+I322</f>
        <v>351</v>
      </c>
      <c r="M322" s="192">
        <f t="shared" ref="M322:M323" si="109">H311+H313</f>
        <v>794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554</v>
      </c>
      <c r="F323" s="189">
        <v>318</v>
      </c>
      <c r="G323" s="189">
        <f t="shared" si="105"/>
        <v>872</v>
      </c>
      <c r="H323" s="190">
        <v>23</v>
      </c>
      <c r="I323" s="190">
        <v>66</v>
      </c>
      <c r="J323" s="190">
        <f t="shared" si="106"/>
        <v>89</v>
      </c>
      <c r="K323" s="191">
        <f t="shared" si="107"/>
        <v>577</v>
      </c>
      <c r="L323" s="191">
        <f t="shared" si="108"/>
        <v>384</v>
      </c>
      <c r="M323" s="192">
        <f t="shared" si="109"/>
        <v>961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984</v>
      </c>
      <c r="F324" s="194">
        <f>SUM(F322:F323)</f>
        <v>618</v>
      </c>
      <c r="G324" s="194">
        <f t="shared" si="105"/>
        <v>1602</v>
      </c>
      <c r="H324" s="195">
        <f t="shared" ref="H324:M324" si="110">SUM(H322:H323)</f>
        <v>36</v>
      </c>
      <c r="I324" s="195">
        <f t="shared" si="110"/>
        <v>117</v>
      </c>
      <c r="J324" s="195">
        <f t="shared" si="110"/>
        <v>153</v>
      </c>
      <c r="K324" s="196">
        <f t="shared" si="110"/>
        <v>1020</v>
      </c>
      <c r="L324" s="196">
        <f t="shared" si="110"/>
        <v>735</v>
      </c>
      <c r="M324" s="197">
        <f t="shared" si="110"/>
        <v>1755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44086</v>
      </c>
      <c r="F328" s="199">
        <v>44087</v>
      </c>
      <c r="G328" s="199">
        <v>44088</v>
      </c>
      <c r="H328" s="199">
        <v>44089</v>
      </c>
      <c r="I328" s="199">
        <v>44090</v>
      </c>
      <c r="J328" s="199">
        <v>44091</v>
      </c>
      <c r="K328" s="199">
        <v>44092</v>
      </c>
      <c r="L328" s="199">
        <v>44093</v>
      </c>
      <c r="M328" s="199">
        <v>44094</v>
      </c>
      <c r="N328" s="199">
        <v>44095</v>
      </c>
      <c r="O328" s="199">
        <v>44096</v>
      </c>
      <c r="P328" s="199">
        <v>44097</v>
      </c>
      <c r="Q328" s="199">
        <v>44098</v>
      </c>
      <c r="R328" s="199">
        <v>44099</v>
      </c>
      <c r="S328" s="199">
        <v>44100</v>
      </c>
      <c r="T328" s="199">
        <v>44101</v>
      </c>
      <c r="U328" s="199">
        <v>44102</v>
      </c>
      <c r="V328" s="199">
        <v>44103</v>
      </c>
      <c r="W328" s="199">
        <v>44104</v>
      </c>
      <c r="X328" s="199">
        <v>44105</v>
      </c>
      <c r="Y328" s="199">
        <v>44106</v>
      </c>
      <c r="Z328" s="199">
        <v>44107</v>
      </c>
      <c r="AA328" s="199">
        <v>44108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964</v>
      </c>
      <c r="F329" s="201">
        <v>978</v>
      </c>
      <c r="G329" s="201">
        <v>994</v>
      </c>
      <c r="H329" s="201">
        <v>952</v>
      </c>
      <c r="I329" s="201">
        <v>952</v>
      </c>
      <c r="J329" s="201">
        <v>956</v>
      </c>
      <c r="K329" s="201">
        <v>956</v>
      </c>
      <c r="L329" s="201">
        <v>959</v>
      </c>
      <c r="M329" s="201">
        <v>936</v>
      </c>
      <c r="N329" s="201">
        <v>944</v>
      </c>
      <c r="O329" s="201">
        <v>922</v>
      </c>
      <c r="P329" s="201">
        <v>945</v>
      </c>
      <c r="Q329" s="201">
        <v>935</v>
      </c>
      <c r="R329" s="201">
        <v>912</v>
      </c>
      <c r="S329" s="201">
        <v>888</v>
      </c>
      <c r="T329" s="201">
        <v>876</v>
      </c>
      <c r="U329" s="201">
        <v>892</v>
      </c>
      <c r="V329" s="201">
        <v>881</v>
      </c>
      <c r="W329" s="201">
        <v>893</v>
      </c>
      <c r="X329" s="201">
        <v>897</v>
      </c>
      <c r="Y329" s="201">
        <v>851</v>
      </c>
      <c r="Z329" s="201">
        <v>815</v>
      </c>
      <c r="AA329" s="201">
        <v>794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1279</v>
      </c>
      <c r="F330" s="203">
        <v>1257</v>
      </c>
      <c r="G330" s="203">
        <v>1216</v>
      </c>
      <c r="H330" s="203">
        <v>1202</v>
      </c>
      <c r="I330" s="203">
        <v>1155</v>
      </c>
      <c r="J330" s="203">
        <v>1173</v>
      </c>
      <c r="K330" s="203">
        <v>1179</v>
      </c>
      <c r="L330" s="203">
        <v>1161</v>
      </c>
      <c r="M330" s="203">
        <v>1130</v>
      </c>
      <c r="N330" s="203">
        <v>1131</v>
      </c>
      <c r="O330" s="203">
        <v>1085</v>
      </c>
      <c r="P330" s="203">
        <v>1064</v>
      </c>
      <c r="Q330" s="203">
        <v>1029</v>
      </c>
      <c r="R330" s="203">
        <v>1039</v>
      </c>
      <c r="S330" s="203">
        <v>1019</v>
      </c>
      <c r="T330" s="203">
        <v>1013</v>
      </c>
      <c r="U330" s="203">
        <v>1013</v>
      </c>
      <c r="V330" s="203">
        <v>1055</v>
      </c>
      <c r="W330" s="203">
        <v>1040</v>
      </c>
      <c r="X330" s="203">
        <v>1046</v>
      </c>
      <c r="Y330" s="203">
        <v>969</v>
      </c>
      <c r="Z330" s="203">
        <v>967</v>
      </c>
      <c r="AA330" s="203">
        <v>961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2243</v>
      </c>
      <c r="F331" s="205">
        <f t="shared" si="111"/>
        <v>2235</v>
      </c>
      <c r="G331" s="205">
        <f t="shared" si="111"/>
        <v>2210</v>
      </c>
      <c r="H331" s="205">
        <f t="shared" si="111"/>
        <v>2154</v>
      </c>
      <c r="I331" s="205">
        <f t="shared" si="111"/>
        <v>2107</v>
      </c>
      <c r="J331" s="205">
        <f t="shared" si="111"/>
        <v>2129</v>
      </c>
      <c r="K331" s="205">
        <f t="shared" si="111"/>
        <v>2135</v>
      </c>
      <c r="L331" s="205">
        <f t="shared" si="111"/>
        <v>2120</v>
      </c>
      <c r="M331" s="205">
        <f t="shared" si="111"/>
        <v>2066</v>
      </c>
      <c r="N331" s="205">
        <f t="shared" si="111"/>
        <v>2075</v>
      </c>
      <c r="O331" s="205">
        <f t="shared" si="111"/>
        <v>2007</v>
      </c>
      <c r="P331" s="205">
        <f t="shared" si="111"/>
        <v>2009</v>
      </c>
      <c r="Q331" s="205">
        <f t="shared" si="111"/>
        <v>1964</v>
      </c>
      <c r="R331" s="205">
        <f t="shared" si="111"/>
        <v>1951</v>
      </c>
      <c r="S331" s="205">
        <f t="shared" si="111"/>
        <v>1907</v>
      </c>
      <c r="T331" s="205">
        <f t="shared" si="111"/>
        <v>1889</v>
      </c>
      <c r="U331" s="205">
        <f t="shared" si="111"/>
        <v>1905</v>
      </c>
      <c r="V331" s="205">
        <f t="shared" si="111"/>
        <v>1936</v>
      </c>
      <c r="W331" s="205">
        <f t="shared" si="111"/>
        <v>1933</v>
      </c>
      <c r="X331" s="205">
        <f t="shared" si="111"/>
        <v>1943</v>
      </c>
      <c r="Y331" s="205">
        <f t="shared" si="111"/>
        <v>1820</v>
      </c>
      <c r="Z331" s="205">
        <f t="shared" si="111"/>
        <v>1782</v>
      </c>
      <c r="AA331" s="205">
        <f t="shared" si="111"/>
        <v>1755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2723</v>
      </c>
      <c r="I335" s="318"/>
      <c r="J335" s="319">
        <f>H335/H341</f>
        <v>0.17241815994427911</v>
      </c>
      <c r="K335" s="319"/>
      <c r="L335" s="320">
        <v>804</v>
      </c>
      <c r="M335" s="320"/>
      <c r="N335" s="321">
        <f>L335/L341</f>
        <v>0.15488345212868426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3556</v>
      </c>
      <c r="U335" s="324"/>
      <c r="V335" s="325">
        <f>T335/T341</f>
        <v>0.16858673493576068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618</v>
      </c>
      <c r="I336" s="318"/>
      <c r="J336" s="319">
        <f>H336/H341</f>
        <v>3.9131260685113661E-2</v>
      </c>
      <c r="K336" s="319"/>
      <c r="L336" s="320">
        <v>417</v>
      </c>
      <c r="M336" s="320"/>
      <c r="N336" s="321">
        <f>L336/L341</f>
        <v>8.0331342708533995E-2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1035</v>
      </c>
      <c r="U336" s="324"/>
      <c r="V336" s="325">
        <f>T336/T341</f>
        <v>4.9068411321291423E-2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1.2663838409421896E-4</v>
      </c>
      <c r="K337" s="319"/>
      <c r="L337" s="320">
        <v>9</v>
      </c>
      <c r="M337" s="320"/>
      <c r="N337" s="321">
        <f>L337/L341</f>
        <v>1.7337699865151224E-3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5.2150002370454651E-4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5.7792332883837411E-4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1.4222727919214906E-4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3343</v>
      </c>
      <c r="I339" s="318">
        <f>SUM(H339:H339)</f>
        <v>3343</v>
      </c>
      <c r="J339" s="319">
        <f>H339/H341</f>
        <v>0.21167605901348699</v>
      </c>
      <c r="K339" s="319"/>
      <c r="L339" s="320">
        <f>L335+L336+L337+L338</f>
        <v>1233</v>
      </c>
      <c r="M339" s="320">
        <f>SUM(L339:L339)</f>
        <v>1233</v>
      </c>
      <c r="N339" s="321">
        <f>L339/L341</f>
        <v>0.23752648815257177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4605</v>
      </c>
      <c r="U339" s="324"/>
      <c r="V339" s="325">
        <f>T339/T341</f>
        <v>0.21831887355994881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12450</v>
      </c>
      <c r="I340" s="318"/>
      <c r="J340" s="319">
        <f>H340/H341</f>
        <v>0.78832394098651304</v>
      </c>
      <c r="K340" s="319"/>
      <c r="L340" s="320">
        <v>3958</v>
      </c>
      <c r="M340" s="320"/>
      <c r="N340" s="321">
        <f>L340/L341</f>
        <v>0.76247351184742829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16488</v>
      </c>
      <c r="U340" s="324"/>
      <c r="V340" s="325">
        <f>T340/T341</f>
        <v>0.78168112644005117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15793</v>
      </c>
      <c r="I341" s="328"/>
      <c r="J341" s="293">
        <f>H341/H341</f>
        <v>1</v>
      </c>
      <c r="K341" s="293"/>
      <c r="L341" s="328">
        <f>L339+L340</f>
        <v>5191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21093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6686</v>
      </c>
      <c r="I342" s="267">
        <f>SUM(I335:I339)</f>
        <v>3343</v>
      </c>
      <c r="J342" s="267"/>
      <c r="K342" s="267"/>
      <c r="L342" s="267">
        <f>SUM(L335:L339)</f>
        <v>2466</v>
      </c>
      <c r="M342" s="267">
        <f>SUM(M335:M339)</f>
        <v>1233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44086</v>
      </c>
      <c r="F345" s="199">
        <v>44087</v>
      </c>
      <c r="G345" s="199">
        <v>44088</v>
      </c>
      <c r="H345" s="199">
        <v>44089</v>
      </c>
      <c r="I345" s="199">
        <v>44090</v>
      </c>
      <c r="J345" s="199">
        <v>44091</v>
      </c>
      <c r="K345" s="199">
        <v>44092</v>
      </c>
      <c r="L345" s="199">
        <v>44093</v>
      </c>
      <c r="M345" s="199">
        <v>44094</v>
      </c>
      <c r="N345" s="199">
        <v>44095</v>
      </c>
      <c r="O345" s="199">
        <v>44096</v>
      </c>
      <c r="P345" s="199">
        <v>44097</v>
      </c>
      <c r="Q345" s="199">
        <v>44098</v>
      </c>
      <c r="R345" s="199">
        <v>44099</v>
      </c>
      <c r="S345" s="199">
        <v>44100</v>
      </c>
      <c r="T345" s="207">
        <v>44101</v>
      </c>
      <c r="U345" s="207">
        <v>44102</v>
      </c>
      <c r="V345" s="207">
        <v>44103</v>
      </c>
      <c r="W345" s="207">
        <v>44104</v>
      </c>
      <c r="X345" s="207">
        <v>44105</v>
      </c>
      <c r="Y345" s="207">
        <v>44106</v>
      </c>
      <c r="Z345" s="207">
        <v>44107</v>
      </c>
      <c r="AA345" s="207">
        <v>44108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964</v>
      </c>
      <c r="F346" s="201">
        <v>978</v>
      </c>
      <c r="G346" s="201">
        <v>994</v>
      </c>
      <c r="H346" s="201">
        <v>952</v>
      </c>
      <c r="I346" s="201">
        <v>952</v>
      </c>
      <c r="J346" s="201">
        <v>956</v>
      </c>
      <c r="K346" s="201">
        <v>956</v>
      </c>
      <c r="L346" s="201">
        <v>959</v>
      </c>
      <c r="M346" s="201">
        <v>936</v>
      </c>
      <c r="N346" s="201">
        <v>944</v>
      </c>
      <c r="O346" s="201">
        <v>922</v>
      </c>
      <c r="P346" s="201">
        <v>945</v>
      </c>
      <c r="Q346" s="201">
        <v>935</v>
      </c>
      <c r="R346" s="201">
        <v>912</v>
      </c>
      <c r="S346" s="201">
        <v>888</v>
      </c>
      <c r="T346" s="209">
        <v>4439</v>
      </c>
      <c r="U346" s="209">
        <v>4464</v>
      </c>
      <c r="V346" s="209">
        <v>4468</v>
      </c>
      <c r="W346" s="209">
        <v>4504</v>
      </c>
      <c r="X346" s="209">
        <v>4532</v>
      </c>
      <c r="Y346" s="209">
        <v>4555</v>
      </c>
      <c r="Z346" s="209">
        <v>4586</v>
      </c>
      <c r="AA346" s="209">
        <v>4605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1279</v>
      </c>
      <c r="F347" s="203">
        <v>1257</v>
      </c>
      <c r="G347" s="203">
        <v>1216</v>
      </c>
      <c r="H347" s="203">
        <v>1202</v>
      </c>
      <c r="I347" s="203">
        <v>1155</v>
      </c>
      <c r="J347" s="203">
        <v>1173</v>
      </c>
      <c r="K347" s="203">
        <v>1179</v>
      </c>
      <c r="L347" s="203">
        <v>1161</v>
      </c>
      <c r="M347" s="203">
        <v>1130</v>
      </c>
      <c r="N347" s="203">
        <v>1131</v>
      </c>
      <c r="O347" s="203">
        <v>1085</v>
      </c>
      <c r="P347" s="203">
        <v>1064</v>
      </c>
      <c r="Q347" s="203">
        <v>1029</v>
      </c>
      <c r="R347" s="203">
        <v>1039</v>
      </c>
      <c r="S347" s="203">
        <v>1019</v>
      </c>
      <c r="T347" s="211">
        <v>15929</v>
      </c>
      <c r="U347" s="211">
        <v>15984</v>
      </c>
      <c r="V347" s="211">
        <v>15992</v>
      </c>
      <c r="W347" s="211">
        <v>16147</v>
      </c>
      <c r="X347" s="211">
        <v>16221</v>
      </c>
      <c r="Y347" s="211">
        <v>16314</v>
      </c>
      <c r="Z347" s="211">
        <v>16409</v>
      </c>
      <c r="AA347" s="211">
        <v>16488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2243</v>
      </c>
      <c r="F348" s="205">
        <f t="shared" si="113"/>
        <v>2235</v>
      </c>
      <c r="G348" s="205">
        <f t="shared" si="113"/>
        <v>2210</v>
      </c>
      <c r="H348" s="205">
        <f t="shared" si="113"/>
        <v>2154</v>
      </c>
      <c r="I348" s="205">
        <f t="shared" si="113"/>
        <v>2107</v>
      </c>
      <c r="J348" s="205">
        <f t="shared" si="113"/>
        <v>2129</v>
      </c>
      <c r="K348" s="205">
        <f t="shared" si="113"/>
        <v>2135</v>
      </c>
      <c r="L348" s="205">
        <f t="shared" si="113"/>
        <v>2120</v>
      </c>
      <c r="M348" s="205">
        <f t="shared" si="113"/>
        <v>2066</v>
      </c>
      <c r="N348" s="205">
        <f t="shared" si="113"/>
        <v>2075</v>
      </c>
      <c r="O348" s="205">
        <f t="shared" si="113"/>
        <v>2007</v>
      </c>
      <c r="P348" s="205">
        <f t="shared" si="113"/>
        <v>2009</v>
      </c>
      <c r="Q348" s="205">
        <f t="shared" si="113"/>
        <v>1964</v>
      </c>
      <c r="R348" s="205">
        <f t="shared" si="113"/>
        <v>1951</v>
      </c>
      <c r="S348" s="205">
        <f t="shared" si="113"/>
        <v>1907</v>
      </c>
      <c r="T348" s="213">
        <f t="shared" si="113"/>
        <v>20368</v>
      </c>
      <c r="U348" s="213">
        <f t="shared" si="113"/>
        <v>20448</v>
      </c>
      <c r="V348" s="213">
        <f t="shared" si="113"/>
        <v>20460</v>
      </c>
      <c r="W348" s="213">
        <f t="shared" si="113"/>
        <v>20651</v>
      </c>
      <c r="X348" s="213">
        <f t="shared" si="113"/>
        <v>20753</v>
      </c>
      <c r="Y348" s="213">
        <f t="shared" si="113"/>
        <v>20869</v>
      </c>
      <c r="Z348" s="213">
        <f t="shared" si="113"/>
        <v>20995</v>
      </c>
      <c r="AA348" s="213">
        <f t="shared" si="113"/>
        <v>21093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9376</v>
      </c>
      <c r="L371" s="361"/>
      <c r="M371" s="361"/>
      <c r="N371" s="361"/>
      <c r="O371" s="361"/>
      <c r="P371" s="362">
        <f>K371/K379</f>
        <v>0.59368074463369847</v>
      </c>
      <c r="Q371" s="362"/>
      <c r="R371" s="362"/>
      <c r="S371" s="362">
        <f t="shared" ref="S371:S379" si="114">SUM(P371:R371)</f>
        <v>0.59368074463369847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1923</v>
      </c>
      <c r="L372" s="361"/>
      <c r="M372" s="361"/>
      <c r="N372" s="361"/>
      <c r="O372" s="361"/>
      <c r="P372" s="362">
        <f>K372/K379</f>
        <v>0.12176280630659153</v>
      </c>
      <c r="Q372" s="362"/>
      <c r="R372" s="362"/>
      <c r="S372" s="362">
        <f t="shared" si="114"/>
        <v>0.12176280630659153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1107</v>
      </c>
      <c r="L373" s="361"/>
      <c r="M373" s="361"/>
      <c r="N373" s="361"/>
      <c r="O373" s="361"/>
      <c r="P373" s="362">
        <f>K373/K379</f>
        <v>7.0094345596150187E-2</v>
      </c>
      <c r="Q373" s="362"/>
      <c r="R373" s="362"/>
      <c r="S373" s="362">
        <f t="shared" si="114"/>
        <v>7.0094345596150187E-2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836</v>
      </c>
      <c r="L374" s="361"/>
      <c r="M374" s="361"/>
      <c r="N374" s="361"/>
      <c r="O374" s="361"/>
      <c r="P374" s="362">
        <f>K374/K379</f>
        <v>5.2934844551383524E-2</v>
      </c>
      <c r="Q374" s="362"/>
      <c r="R374" s="362"/>
      <c r="S374" s="362">
        <f t="shared" si="114"/>
        <v>5.2934844551383524E-2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713</v>
      </c>
      <c r="L375" s="361"/>
      <c r="M375" s="361"/>
      <c r="N375" s="361"/>
      <c r="O375" s="361"/>
      <c r="P375" s="362">
        <f>K375/K379</f>
        <v>4.5146583929589056E-2</v>
      </c>
      <c r="Q375" s="362"/>
      <c r="R375" s="362"/>
      <c r="S375" s="362">
        <f t="shared" si="114"/>
        <v>4.5146583929589056E-2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604</v>
      </c>
      <c r="L376" s="361"/>
      <c r="M376" s="361"/>
      <c r="N376" s="361"/>
      <c r="O376" s="361"/>
      <c r="P376" s="362">
        <f>K376/K379</f>
        <v>3.8244791996454128E-2</v>
      </c>
      <c r="Q376" s="362"/>
      <c r="R376" s="362"/>
      <c r="S376" s="362">
        <f t="shared" si="114"/>
        <v>3.8244791996454128E-2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396+186+108+79+80</f>
        <v>849</v>
      </c>
      <c r="L377" s="361"/>
      <c r="M377" s="361"/>
      <c r="N377" s="361"/>
      <c r="O377" s="361"/>
      <c r="P377" s="362">
        <f>K377/K379</f>
        <v>5.3757994047995951E-2</v>
      </c>
      <c r="Q377" s="362"/>
      <c r="R377" s="362"/>
      <c r="S377" s="362">
        <f t="shared" si="114"/>
        <v>5.3757994047995951E-2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15793-15408</f>
        <v>385</v>
      </c>
      <c r="L378" s="361"/>
      <c r="M378" s="361"/>
      <c r="N378" s="361"/>
      <c r="O378" s="361"/>
      <c r="P378" s="362">
        <f>K378/K379</f>
        <v>2.4377888938137148E-2</v>
      </c>
      <c r="Q378" s="362"/>
      <c r="R378" s="362"/>
      <c r="S378" s="362">
        <f t="shared" si="114"/>
        <v>2.4377888938137148E-2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15793</v>
      </c>
      <c r="L379" s="364"/>
      <c r="M379" s="364"/>
      <c r="N379" s="364"/>
      <c r="O379" s="364">
        <f>SUM(K379:N379)</f>
        <v>15793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workbookViewId="0">
      <selection activeCell="AA348" sqref="AA348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44109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20</v>
      </c>
      <c r="G13" s="30">
        <f t="shared" ref="G13:G14" si="0">E13-F13</f>
        <v>0</v>
      </c>
      <c r="H13" s="31">
        <f t="shared" ref="H13:H14" si="1">F13/E13</f>
        <v>1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7</v>
      </c>
      <c r="K14" s="30">
        <f t="shared" si="2"/>
        <v>3</v>
      </c>
      <c r="L14" s="32">
        <f t="shared" si="3"/>
        <v>0.7</v>
      </c>
      <c r="M14" s="40"/>
      <c r="N14" s="37"/>
      <c r="O14" s="35"/>
      <c r="P14" s="31"/>
      <c r="Q14" s="40"/>
      <c r="R14" s="29"/>
      <c r="S14" s="30"/>
      <c r="T14" s="32"/>
      <c r="U14" s="37">
        <v>2</v>
      </c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10</v>
      </c>
      <c r="F16" s="29">
        <v>0</v>
      </c>
      <c r="G16" s="30">
        <f t="shared" ref="G16:G17" si="4">E16-F16</f>
        <v>10</v>
      </c>
      <c r="H16" s="31">
        <f t="shared" ref="H16:H17" si="5">F16/E16</f>
        <v>0</v>
      </c>
      <c r="I16" s="30">
        <v>5</v>
      </c>
      <c r="J16" s="29">
        <v>2</v>
      </c>
      <c r="K16" s="30">
        <f t="shared" ref="K16:K17" si="6">I16-J16</f>
        <v>3</v>
      </c>
      <c r="L16" s="32">
        <f t="shared" ref="L16:L17" si="7">J16/I16</f>
        <v>0.4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41</v>
      </c>
      <c r="G17" s="30">
        <f t="shared" si="4"/>
        <v>19</v>
      </c>
      <c r="H17" s="31">
        <f t="shared" si="5"/>
        <v>0.68333333333333335</v>
      </c>
      <c r="I17" s="30">
        <v>70</v>
      </c>
      <c r="J17" s="29">
        <v>39</v>
      </c>
      <c r="K17" s="30">
        <f t="shared" si="6"/>
        <v>31</v>
      </c>
      <c r="L17" s="32">
        <f t="shared" si="7"/>
        <v>0.55714285714285716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2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55</v>
      </c>
      <c r="G19" s="30">
        <f>E19-F19</f>
        <v>6</v>
      </c>
      <c r="H19" s="31">
        <f>F19/E19</f>
        <v>0.90163934426229508</v>
      </c>
      <c r="I19" s="30">
        <v>83</v>
      </c>
      <c r="J19" s="29">
        <v>62</v>
      </c>
      <c r="K19" s="30">
        <f>I19-J19</f>
        <v>21</v>
      </c>
      <c r="L19" s="32">
        <f>J19/I19</f>
        <v>0.74698795180722888</v>
      </c>
      <c r="M19" s="40">
        <v>5</v>
      </c>
      <c r="N19" s="37">
        <v>3</v>
      </c>
      <c r="O19" s="35">
        <f t="shared" ref="O19:O20" si="8">M19-N19</f>
        <v>2</v>
      </c>
      <c r="P19" s="31">
        <f t="shared" ref="P19:P20" si="9">N19/M19</f>
        <v>0.6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7</v>
      </c>
      <c r="S20" s="30">
        <f>Q20-R20</f>
        <v>3</v>
      </c>
      <c r="T20" s="32">
        <f>R20/Q20</f>
        <v>0.7</v>
      </c>
      <c r="U20" s="37"/>
      <c r="V20" s="37"/>
      <c r="W20" s="37">
        <v>2</v>
      </c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2</v>
      </c>
      <c r="G22" s="30">
        <f>E22-F22</f>
        <v>3</v>
      </c>
      <c r="H22" s="31">
        <f>F22/E22</f>
        <v>0.4</v>
      </c>
      <c r="I22" s="30">
        <v>8</v>
      </c>
      <c r="J22" s="29">
        <v>3</v>
      </c>
      <c r="K22" s="30">
        <f>I22-J22</f>
        <v>5</v>
      </c>
      <c r="L22" s="32">
        <f>J22/I22</f>
        <v>0.375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27</v>
      </c>
      <c r="G24" s="30">
        <f t="shared" ref="G24:G25" si="10">E24-F24</f>
        <v>6</v>
      </c>
      <c r="H24" s="31">
        <f t="shared" ref="H24:H25" si="11">F24/E24</f>
        <v>0.81818181818181823</v>
      </c>
      <c r="I24" s="30">
        <v>48</v>
      </c>
      <c r="J24" s="29">
        <v>27</v>
      </c>
      <c r="K24" s="30">
        <f t="shared" ref="K24:K25" si="12">I24-J24</f>
        <v>21</v>
      </c>
      <c r="L24" s="32">
        <f t="shared" ref="L24:L25" si="13">J24/I24</f>
        <v>0.5625</v>
      </c>
      <c r="M24" s="40">
        <v>6</v>
      </c>
      <c r="N24" s="37">
        <v>1</v>
      </c>
      <c r="O24" s="35">
        <f>M24-N24</f>
        <v>5</v>
      </c>
      <c r="P24" s="31">
        <f>N24/M24</f>
        <v>0.16666666666666666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49</v>
      </c>
      <c r="G25" s="30">
        <f t="shared" si="10"/>
        <v>13</v>
      </c>
      <c r="H25" s="31">
        <f t="shared" si="11"/>
        <v>0.79032258064516125</v>
      </c>
      <c r="I25" s="41">
        <v>90</v>
      </c>
      <c r="J25" s="42">
        <v>84</v>
      </c>
      <c r="K25" s="30">
        <f t="shared" si="12"/>
        <v>6</v>
      </c>
      <c r="L25" s="32">
        <f t="shared" si="13"/>
        <v>0.93333333333333335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22</v>
      </c>
      <c r="F27" s="29">
        <v>19</v>
      </c>
      <c r="G27" s="30">
        <f>E27-F27</f>
        <v>3</v>
      </c>
      <c r="H27" s="31">
        <f>F27/E27</f>
        <v>0.86363636363636365</v>
      </c>
      <c r="I27" s="30">
        <v>20</v>
      </c>
      <c r="J27" s="29">
        <v>16</v>
      </c>
      <c r="K27" s="30">
        <f>I27-J27</f>
        <v>4</v>
      </c>
      <c r="L27" s="32">
        <f>J27/I27</f>
        <v>0.8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31</v>
      </c>
      <c r="G29" s="30">
        <f t="shared" ref="G29:G30" si="14">E29-F29</f>
        <v>21</v>
      </c>
      <c r="H29" s="31">
        <f t="shared" ref="H29:H30" si="15">F29/E29</f>
        <v>0.59615384615384615</v>
      </c>
      <c r="I29" s="30">
        <v>32</v>
      </c>
      <c r="J29" s="29">
        <v>10</v>
      </c>
      <c r="K29" s="30">
        <f>I29-J29</f>
        <v>22</v>
      </c>
      <c r="L29" s="32">
        <f>J29/I29</f>
        <v>0.3125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/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>
        <v>1</v>
      </c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2</v>
      </c>
      <c r="X33" s="38">
        <v>2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10</v>
      </c>
      <c r="K34" s="30">
        <f t="shared" ref="K34:K35" si="18">I34-J34</f>
        <v>0</v>
      </c>
      <c r="L34" s="32">
        <f t="shared" ref="L34:L35" si="19">J34/I34</f>
        <v>1</v>
      </c>
      <c r="M34" s="40"/>
      <c r="N34" s="37"/>
      <c r="O34" s="35"/>
      <c r="P34" s="31"/>
      <c r="Q34" s="40"/>
      <c r="R34" s="29"/>
      <c r="S34" s="30"/>
      <c r="T34" s="32"/>
      <c r="U34" s="37">
        <v>1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111</v>
      </c>
      <c r="G35" s="30">
        <f t="shared" si="16"/>
        <v>14</v>
      </c>
      <c r="H35" s="31">
        <f t="shared" si="17"/>
        <v>0.88800000000000001</v>
      </c>
      <c r="I35" s="30">
        <v>212</v>
      </c>
      <c r="J35" s="29">
        <v>30</v>
      </c>
      <c r="K35" s="30">
        <f t="shared" si="18"/>
        <v>182</v>
      </c>
      <c r="L35" s="32">
        <f t="shared" si="19"/>
        <v>0.14150943396226415</v>
      </c>
      <c r="M35" s="40"/>
      <c r="N35" s="37"/>
      <c r="O35" s="35"/>
      <c r="P35" s="31"/>
      <c r="Q35" s="40"/>
      <c r="R35" s="29"/>
      <c r="S35" s="30"/>
      <c r="T35" s="32"/>
      <c r="U35" s="37">
        <v>1</v>
      </c>
      <c r="V35" s="37">
        <v>5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3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84</v>
      </c>
      <c r="E50" s="39">
        <v>30</v>
      </c>
      <c r="F50" s="29">
        <v>25</v>
      </c>
      <c r="G50" s="30">
        <f>E50-F50</f>
        <v>5</v>
      </c>
      <c r="H50" s="31">
        <f>F50/E50</f>
        <v>0.83333333333333337</v>
      </c>
      <c r="I50" s="30">
        <v>34</v>
      </c>
      <c r="J50" s="29">
        <v>23</v>
      </c>
      <c r="K50" s="30">
        <f>I50-J50</f>
        <v>11</v>
      </c>
      <c r="L50" s="32">
        <f>J50/I50</f>
        <v>0.67647058823529416</v>
      </c>
      <c r="M50" s="40"/>
      <c r="N50" s="37"/>
      <c r="O50" s="35"/>
      <c r="P50" s="31"/>
      <c r="Q50" s="40"/>
      <c r="R50" s="29"/>
      <c r="S50" s="30"/>
      <c r="T50" s="32"/>
      <c r="U50" s="37">
        <v>2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>
        <v>2</v>
      </c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2</v>
      </c>
      <c r="G65" s="30">
        <f>E65-F65</f>
        <v>2</v>
      </c>
      <c r="H65" s="31">
        <f>F65/E65</f>
        <v>0.5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/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3</v>
      </c>
      <c r="G67" s="30">
        <f>E67-F67</f>
        <v>17</v>
      </c>
      <c r="H67" s="31">
        <f>F67/E67</f>
        <v>0.15</v>
      </c>
      <c r="I67" s="30">
        <v>60</v>
      </c>
      <c r="J67" s="29">
        <v>5</v>
      </c>
      <c r="K67" s="30">
        <f>I67-J67</f>
        <v>55</v>
      </c>
      <c r="L67" s="32">
        <f>J67/I67</f>
        <v>8.3333333333333329E-2</v>
      </c>
      <c r="M67" s="40"/>
      <c r="N67" s="37"/>
      <c r="O67" s="35"/>
      <c r="P67" s="31"/>
      <c r="Q67" s="40"/>
      <c r="R67" s="29"/>
      <c r="S67" s="30"/>
      <c r="T67" s="32"/>
      <c r="U67" s="37"/>
      <c r="V67" s="37">
        <v>1</v>
      </c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6</v>
      </c>
      <c r="K71" s="30">
        <f>I71-J71</f>
        <v>14</v>
      </c>
      <c r="L71" s="32">
        <f>J71/I71</f>
        <v>0.3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2</v>
      </c>
      <c r="G73" s="30">
        <f t="shared" ref="G73:G74" si="20">E73-F73</f>
        <v>2</v>
      </c>
      <c r="H73" s="31">
        <f t="shared" ref="H73:H74" si="21">F73/E73</f>
        <v>0.5</v>
      </c>
      <c r="I73" s="30">
        <v>8</v>
      </c>
      <c r="J73" s="29">
        <v>1</v>
      </c>
      <c r="K73" s="30">
        <f t="shared" ref="K73:K74" si="22">I73-J73</f>
        <v>7</v>
      </c>
      <c r="L73" s="32">
        <f t="shared" ref="L73:L74" si="23">J73/I73</f>
        <v>0.125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>
        <v>1</v>
      </c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10</v>
      </c>
      <c r="G80" s="30">
        <f t="shared" ref="G80:G84" si="24">E80-F80</f>
        <v>10</v>
      </c>
      <c r="H80" s="31">
        <f t="shared" ref="H80:H84" si="25">F80/E80</f>
        <v>0.5</v>
      </c>
      <c r="I80" s="30">
        <v>20</v>
      </c>
      <c r="J80" s="29">
        <v>6</v>
      </c>
      <c r="K80" s="30">
        <f t="shared" ref="K80:K84" si="26">I80-J80</f>
        <v>14</v>
      </c>
      <c r="L80" s="32">
        <f t="shared" ref="L80:L84" si="27">J80/I80</f>
        <v>0.3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2</v>
      </c>
      <c r="G81" s="30">
        <f t="shared" si="24"/>
        <v>2</v>
      </c>
      <c r="H81" s="31">
        <f t="shared" si="25"/>
        <v>0.5</v>
      </c>
      <c r="I81" s="30">
        <v>6</v>
      </c>
      <c r="J81" s="29">
        <v>0</v>
      </c>
      <c r="K81" s="30">
        <f t="shared" si="26"/>
        <v>6</v>
      </c>
      <c r="L81" s="32">
        <f t="shared" si="27"/>
        <v>0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570</v>
      </c>
      <c r="F82" s="45">
        <f>SUM(F10:F81)</f>
        <v>425</v>
      </c>
      <c r="G82" s="45">
        <f t="shared" si="24"/>
        <v>145</v>
      </c>
      <c r="H82" s="10">
        <f t="shared" si="25"/>
        <v>0.74561403508771928</v>
      </c>
      <c r="I82" s="9">
        <f>SUM(I10:I81)</f>
        <v>754</v>
      </c>
      <c r="J82" s="9">
        <f>SUM(J10:J81)</f>
        <v>335</v>
      </c>
      <c r="K82" s="9">
        <f t="shared" si="26"/>
        <v>419</v>
      </c>
      <c r="L82" s="46">
        <f t="shared" si="27"/>
        <v>0.4442970822281167</v>
      </c>
      <c r="M82" s="45">
        <f>SUM(M10:M81)</f>
        <v>16</v>
      </c>
      <c r="N82" s="45">
        <f>SUM(N10:N81)</f>
        <v>9</v>
      </c>
      <c r="O82" s="47">
        <f t="shared" ref="O82:O83" si="30">M82-N82</f>
        <v>7</v>
      </c>
      <c r="P82" s="10">
        <f t="shared" ref="P82:P83" si="31">N82/M82</f>
        <v>0.5625</v>
      </c>
      <c r="Q82" s="45">
        <f>SUM(Q10:Q81)</f>
        <v>22</v>
      </c>
      <c r="R82" s="45">
        <f>SUM(R10:R81)</f>
        <v>9</v>
      </c>
      <c r="S82" s="9">
        <f t="shared" si="28"/>
        <v>13</v>
      </c>
      <c r="T82" s="46">
        <f t="shared" si="29"/>
        <v>0.40909090909090912</v>
      </c>
      <c r="U82" s="45">
        <f>SUM(U10:U81)</f>
        <v>8</v>
      </c>
      <c r="V82" s="45">
        <f>SUM(V10:V81)</f>
        <v>27</v>
      </c>
      <c r="W82" s="45">
        <f>SUM(W10:W81)</f>
        <v>4</v>
      </c>
      <c r="X82" s="48">
        <f>SUM(X10:X81)</f>
        <v>12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3</v>
      </c>
      <c r="G83" s="54">
        <f t="shared" si="24"/>
        <v>4</v>
      </c>
      <c r="H83" s="55">
        <f t="shared" si="25"/>
        <v>0.42857142857142855</v>
      </c>
      <c r="I83" s="54">
        <v>7</v>
      </c>
      <c r="J83" s="53">
        <v>7</v>
      </c>
      <c r="K83" s="56">
        <f t="shared" si="26"/>
        <v>0</v>
      </c>
      <c r="L83" s="57">
        <f t="shared" si="27"/>
        <v>1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1</v>
      </c>
      <c r="G84" s="62">
        <f t="shared" si="24"/>
        <v>4</v>
      </c>
      <c r="H84" s="63">
        <f t="shared" si="25"/>
        <v>0.2</v>
      </c>
      <c r="I84" s="62">
        <v>15</v>
      </c>
      <c r="J84" s="61">
        <v>3</v>
      </c>
      <c r="K84" s="64">
        <f t="shared" si="26"/>
        <v>12</v>
      </c>
      <c r="L84" s="65">
        <f t="shared" si="27"/>
        <v>0.2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6</v>
      </c>
      <c r="G87" s="62">
        <f>E87-F87</f>
        <v>4</v>
      </c>
      <c r="H87" s="63">
        <f>F87/E87</f>
        <v>0.6</v>
      </c>
      <c r="I87" s="62">
        <v>20</v>
      </c>
      <c r="J87" s="61">
        <v>6</v>
      </c>
      <c r="K87" s="64">
        <f>I87-J87</f>
        <v>14</v>
      </c>
      <c r="L87" s="65">
        <f>J87/I87</f>
        <v>0.3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2</v>
      </c>
      <c r="G89" s="62">
        <f>E89-F89</f>
        <v>8</v>
      </c>
      <c r="H89" s="63">
        <f>F89/E89</f>
        <v>0.2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3</v>
      </c>
      <c r="G100" s="62">
        <f>E100-F100</f>
        <v>7</v>
      </c>
      <c r="H100" s="63">
        <f>F100/E100</f>
        <v>0.3</v>
      </c>
      <c r="I100" s="62">
        <v>10</v>
      </c>
      <c r="J100" s="61">
        <v>7</v>
      </c>
      <c r="K100" s="64">
        <f>I100-J100</f>
        <v>3</v>
      </c>
      <c r="L100" s="65">
        <f>J100/I100</f>
        <v>0.7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3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3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30</v>
      </c>
      <c r="G106" s="62">
        <f>E106-F106</f>
        <v>0</v>
      </c>
      <c r="H106" s="63">
        <f>F106/E106</f>
        <v>1</v>
      </c>
      <c r="I106" s="62">
        <v>52</v>
      </c>
      <c r="J106" s="61">
        <v>34</v>
      </c>
      <c r="K106" s="64">
        <f>I106-J106</f>
        <v>18</v>
      </c>
      <c r="L106" s="65">
        <f>J106/I106</f>
        <v>0.65384615384615385</v>
      </c>
      <c r="M106" s="62"/>
      <c r="N106" s="61"/>
      <c r="O106" s="64"/>
      <c r="P106" s="63"/>
      <c r="Q106" s="62"/>
      <c r="R106" s="61"/>
      <c r="S106" s="64"/>
      <c r="T106" s="65"/>
      <c r="U106" s="66">
        <v>5</v>
      </c>
      <c r="V106" s="61">
        <v>1</v>
      </c>
      <c r="W106" s="61"/>
      <c r="X106" s="67"/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11</v>
      </c>
      <c r="V107" s="61">
        <v>16</v>
      </c>
      <c r="W107" s="61"/>
      <c r="X107" s="67">
        <v>1</v>
      </c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16</v>
      </c>
      <c r="G109" s="62">
        <f t="shared" ref="G109:G111" si="32">E109-F109</f>
        <v>14</v>
      </c>
      <c r="H109" s="63">
        <f t="shared" ref="H109:H111" si="33">F109/E109</f>
        <v>0.53333333333333333</v>
      </c>
      <c r="I109" s="62">
        <v>27</v>
      </c>
      <c r="J109" s="61">
        <v>11</v>
      </c>
      <c r="K109" s="64">
        <f t="shared" ref="K109:K111" si="34">I109-J109</f>
        <v>16</v>
      </c>
      <c r="L109" s="65">
        <f t="shared" ref="L109:L111" si="35">J109/I109</f>
        <v>0.40740740740740738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8</v>
      </c>
      <c r="G110" s="62">
        <f t="shared" si="32"/>
        <v>6</v>
      </c>
      <c r="H110" s="63">
        <f t="shared" si="33"/>
        <v>0.5714285714285714</v>
      </c>
      <c r="I110" s="62">
        <v>28</v>
      </c>
      <c r="J110" s="61">
        <v>12</v>
      </c>
      <c r="K110" s="64">
        <f t="shared" si="34"/>
        <v>16</v>
      </c>
      <c r="L110" s="65">
        <f t="shared" si="35"/>
        <v>0.42857142857142855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1</v>
      </c>
      <c r="G111" s="62">
        <f t="shared" si="32"/>
        <v>1</v>
      </c>
      <c r="H111" s="63">
        <f t="shared" si="33"/>
        <v>0.5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>
        <v>1</v>
      </c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>
        <v>1</v>
      </c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1</v>
      </c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2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>
        <v>2</v>
      </c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7</v>
      </c>
      <c r="G128" s="62">
        <f t="shared" ref="G128:G129" si="36">E128-F128</f>
        <v>7</v>
      </c>
      <c r="H128" s="63">
        <f t="shared" ref="H128:H129" si="37">F128/E128</f>
        <v>0.5</v>
      </c>
      <c r="I128" s="62">
        <v>14</v>
      </c>
      <c r="J128" s="61">
        <v>5</v>
      </c>
      <c r="K128" s="64">
        <f>I128-J128</f>
        <v>9</v>
      </c>
      <c r="L128" s="65">
        <f>J128/I128</f>
        <v>0.35714285714285715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10</v>
      </c>
      <c r="G129" s="62">
        <f t="shared" si="36"/>
        <v>14</v>
      </c>
      <c r="H129" s="63">
        <f t="shared" si="37"/>
        <v>0.41666666666666669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>
        <v>2</v>
      </c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>
        <v>1</v>
      </c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87</v>
      </c>
      <c r="G137" s="70">
        <f t="shared" ref="G137:G138" si="38">E137-F137</f>
        <v>69</v>
      </c>
      <c r="H137" s="71">
        <f t="shared" ref="H137:H138" si="39">F137/E137</f>
        <v>0.55769230769230771</v>
      </c>
      <c r="I137" s="70">
        <f>SUM(I83:I136)</f>
        <v>184</v>
      </c>
      <c r="J137" s="70">
        <f>SUM(J83:J136)</f>
        <v>86</v>
      </c>
      <c r="K137" s="72">
        <f t="shared" ref="K137:K138" si="40">I137-J137</f>
        <v>98</v>
      </c>
      <c r="L137" s="73">
        <f t="shared" ref="L137:L138" si="41">J137/I137</f>
        <v>0.46739130434782611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16</v>
      </c>
      <c r="V137" s="70">
        <f>SUM(V83:V136)</f>
        <v>41</v>
      </c>
      <c r="W137" s="70">
        <f>SUM(W83:W136)</f>
        <v>0</v>
      </c>
      <c r="X137" s="74">
        <f>SUM(X83:X136)</f>
        <v>3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7</v>
      </c>
      <c r="G138" s="78">
        <f t="shared" si="38"/>
        <v>8</v>
      </c>
      <c r="H138" s="79">
        <f t="shared" si="39"/>
        <v>0.46666666666666667</v>
      </c>
      <c r="I138" s="78">
        <v>10</v>
      </c>
      <c r="J138" s="77">
        <v>3</v>
      </c>
      <c r="K138" s="80">
        <f t="shared" si="40"/>
        <v>7</v>
      </c>
      <c r="L138" s="81">
        <f t="shared" si="41"/>
        <v>0.3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7</v>
      </c>
      <c r="G141" s="87">
        <f>E141-F141</f>
        <v>3</v>
      </c>
      <c r="H141" s="88">
        <f>F141/E141</f>
        <v>0.7</v>
      </c>
      <c r="I141" s="87">
        <v>5</v>
      </c>
      <c r="J141" s="83">
        <v>1</v>
      </c>
      <c r="K141" s="89">
        <f>I141-J141</f>
        <v>4</v>
      </c>
      <c r="L141" s="90">
        <f>J141/I141</f>
        <v>0.2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2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7</v>
      </c>
      <c r="K147" s="89">
        <f t="shared" ref="K147:K148" si="44">I147-J147</f>
        <v>3</v>
      </c>
      <c r="L147" s="90">
        <f t="shared" ref="L147:L148" si="45">J147/I147</f>
        <v>0.7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4</v>
      </c>
      <c r="G148" s="87">
        <f t="shared" si="42"/>
        <v>6</v>
      </c>
      <c r="H148" s="88">
        <f t="shared" si="43"/>
        <v>0.4</v>
      </c>
      <c r="I148" s="87">
        <v>5</v>
      </c>
      <c r="J148" s="83">
        <v>1</v>
      </c>
      <c r="K148" s="89">
        <f t="shared" si="44"/>
        <v>4</v>
      </c>
      <c r="L148" s="90">
        <f t="shared" si="45"/>
        <v>0.2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>
        <v>1</v>
      </c>
      <c r="V149" s="83"/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0</v>
      </c>
      <c r="G157" s="87">
        <f t="shared" ref="G157:G158" si="46">E157-F157</f>
        <v>6</v>
      </c>
      <c r="H157" s="88">
        <f t="shared" ref="H157:H158" si="47">F157/E157</f>
        <v>0</v>
      </c>
      <c r="I157" s="87">
        <v>6</v>
      </c>
      <c r="J157" s="83">
        <v>4</v>
      </c>
      <c r="K157" s="89">
        <f t="shared" ref="K157:K158" si="48">I157-J157</f>
        <v>2</v>
      </c>
      <c r="L157" s="90">
        <f t="shared" ref="L157:L158" si="49">J157/I157</f>
        <v>0.66666666666666663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4</v>
      </c>
      <c r="K158" s="89">
        <f t="shared" si="48"/>
        <v>6</v>
      </c>
      <c r="L158" s="90">
        <f t="shared" si="49"/>
        <v>0.4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3</v>
      </c>
      <c r="G170" s="87">
        <f t="shared" ref="G170:G173" si="50">E170-F170</f>
        <v>7</v>
      </c>
      <c r="H170" s="88">
        <f t="shared" ref="H170:H173" si="51">F170/E170</f>
        <v>0.3</v>
      </c>
      <c r="I170" s="87">
        <v>5</v>
      </c>
      <c r="J170" s="83">
        <v>0</v>
      </c>
      <c r="K170" s="89">
        <f t="shared" ref="K170:K172" si="52">I170-J170</f>
        <v>5</v>
      </c>
      <c r="L170" s="90">
        <f t="shared" ref="L170:L172" si="53">J170/I170</f>
        <v>0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>
        <v>4</v>
      </c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13</v>
      </c>
      <c r="G171" s="87">
        <f t="shared" si="50"/>
        <v>12</v>
      </c>
      <c r="H171" s="88">
        <f t="shared" si="51"/>
        <v>0.52</v>
      </c>
      <c r="I171" s="87">
        <v>20</v>
      </c>
      <c r="J171" s="83">
        <v>10</v>
      </c>
      <c r="K171" s="89">
        <f t="shared" si="52"/>
        <v>10</v>
      </c>
      <c r="L171" s="90">
        <f t="shared" si="53"/>
        <v>0.5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/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10</v>
      </c>
      <c r="G172" s="87">
        <f t="shared" si="50"/>
        <v>0</v>
      </c>
      <c r="H172" s="88">
        <f t="shared" si="51"/>
        <v>1</v>
      </c>
      <c r="I172" s="87">
        <v>10</v>
      </c>
      <c r="J172" s="83">
        <v>3</v>
      </c>
      <c r="K172" s="89">
        <f t="shared" si="52"/>
        <v>7</v>
      </c>
      <c r="L172" s="90">
        <f t="shared" si="53"/>
        <v>0.3</v>
      </c>
      <c r="M172" s="87">
        <v>9</v>
      </c>
      <c r="N172" s="83">
        <v>1</v>
      </c>
      <c r="O172" s="89">
        <f>M172-N172</f>
        <v>8</v>
      </c>
      <c r="P172" s="88">
        <f>N172/M172</f>
        <v>0.1111111111111111</v>
      </c>
      <c r="Q172" s="87">
        <v>18</v>
      </c>
      <c r="R172" s="83">
        <v>3</v>
      </c>
      <c r="S172" s="89">
        <f>Q172-R172</f>
        <v>15</v>
      </c>
      <c r="T172" s="90">
        <f>R172/Q172</f>
        <v>0.16666666666666666</v>
      </c>
      <c r="U172" s="82"/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2</v>
      </c>
      <c r="G173" s="87">
        <f t="shared" si="50"/>
        <v>8</v>
      </c>
      <c r="H173" s="88">
        <f t="shared" si="51"/>
        <v>0.2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15</v>
      </c>
      <c r="K176" s="89">
        <f>I176-J176</f>
        <v>5</v>
      </c>
      <c r="L176" s="90">
        <f>J176/I176</f>
        <v>0.75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/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>
        <v>1</v>
      </c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9</v>
      </c>
      <c r="G179" s="87">
        <f>E179-F179</f>
        <v>3</v>
      </c>
      <c r="H179" s="88">
        <f>F179/E179</f>
        <v>0.75</v>
      </c>
      <c r="I179" s="87">
        <v>12</v>
      </c>
      <c r="J179" s="83">
        <v>9</v>
      </c>
      <c r="K179" s="89">
        <f>I179-J179</f>
        <v>3</v>
      </c>
      <c r="L179" s="90">
        <f>J179/I179</f>
        <v>0.75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1</v>
      </c>
      <c r="V179" s="83">
        <v>3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69</v>
      </c>
      <c r="G181" s="45">
        <f t="shared" ref="G181:G182" si="54">E181-F181</f>
        <v>79</v>
      </c>
      <c r="H181" s="10">
        <f t="shared" ref="H181:H182" si="55">F181/E181</f>
        <v>0.46621621621621623</v>
      </c>
      <c r="I181" s="45">
        <f>SUM(I138:I180)</f>
        <v>113</v>
      </c>
      <c r="J181" s="45">
        <f>SUM(J138:J180)</f>
        <v>57</v>
      </c>
      <c r="K181" s="9">
        <f t="shared" ref="K181:K182" si="56">I181-J181</f>
        <v>56</v>
      </c>
      <c r="L181" s="46">
        <f t="shared" ref="L181:L182" si="57">J181/I181</f>
        <v>0.50442477876106195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3</v>
      </c>
      <c r="S181" s="9">
        <f>Q181-R181</f>
        <v>17</v>
      </c>
      <c r="T181" s="46">
        <f>R181/Q181</f>
        <v>0.15</v>
      </c>
      <c r="U181" s="44">
        <f>SUM(U138:U180)</f>
        <v>5</v>
      </c>
      <c r="V181" s="45">
        <f>SUM(V138:V180)</f>
        <v>17</v>
      </c>
      <c r="W181" s="45">
        <f>SUM(W138:W180)</f>
        <v>2</v>
      </c>
      <c r="X181" s="48">
        <f>SUM(X138:X180)</f>
        <v>0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10</v>
      </c>
      <c r="G182" s="96">
        <f t="shared" si="54"/>
        <v>20</v>
      </c>
      <c r="H182" s="97">
        <f t="shared" si="55"/>
        <v>0.33333333333333331</v>
      </c>
      <c r="I182" s="96">
        <v>40</v>
      </c>
      <c r="J182" s="95">
        <v>6</v>
      </c>
      <c r="K182" s="98">
        <f t="shared" si="56"/>
        <v>34</v>
      </c>
      <c r="L182" s="99">
        <f t="shared" si="57"/>
        <v>0.15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97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7</v>
      </c>
      <c r="G186" s="100">
        <f>E186-F186</f>
        <v>6</v>
      </c>
      <c r="H186" s="103">
        <f>F186/E186</f>
        <v>0.53846153846153844</v>
      </c>
      <c r="I186" s="100">
        <v>20</v>
      </c>
      <c r="J186" s="101">
        <v>15</v>
      </c>
      <c r="K186" s="102">
        <f>I186-J186</f>
        <v>5</v>
      </c>
      <c r="L186" s="104">
        <f>J186/I186</f>
        <v>0.75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/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3</v>
      </c>
      <c r="S187" s="102">
        <f>Q187-R187</f>
        <v>11</v>
      </c>
      <c r="T187" s="104">
        <f>R187/Q187</f>
        <v>0.21428571428571427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19</v>
      </c>
      <c r="G191" s="100">
        <f t="shared" ref="G191:G192" si="58">E191-F191</f>
        <v>31</v>
      </c>
      <c r="H191" s="103">
        <f t="shared" ref="H191:H192" si="59">F191/E191</f>
        <v>0.38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37</v>
      </c>
      <c r="G192" s="100">
        <f t="shared" si="58"/>
        <v>29</v>
      </c>
      <c r="H192" s="103">
        <f t="shared" si="59"/>
        <v>0.56060606060606055</v>
      </c>
      <c r="I192" s="100">
        <v>96</v>
      </c>
      <c r="J192" s="101">
        <v>69</v>
      </c>
      <c r="K192" s="102">
        <f>I192-J192</f>
        <v>27</v>
      </c>
      <c r="L192" s="104">
        <f>J192/I192</f>
        <v>0.71875</v>
      </c>
      <c r="M192" s="100">
        <v>14</v>
      </c>
      <c r="N192" s="101">
        <v>2</v>
      </c>
      <c r="O192" s="102">
        <f>M192-N192</f>
        <v>12</v>
      </c>
      <c r="P192" s="103">
        <f>N192/M192</f>
        <v>0.14285714285714285</v>
      </c>
      <c r="Q192" s="100"/>
      <c r="R192" s="101"/>
      <c r="S192" s="102"/>
      <c r="T192" s="104"/>
      <c r="U192" s="101">
        <v>10</v>
      </c>
      <c r="V192" s="101">
        <v>13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4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>
        <v>1</v>
      </c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3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10</v>
      </c>
      <c r="G216" s="100">
        <f>E216-F216</f>
        <v>0</v>
      </c>
      <c r="H216" s="103">
        <f>F216/E216</f>
        <v>1</v>
      </c>
      <c r="I216" s="100">
        <v>10</v>
      </c>
      <c r="J216" s="101">
        <v>7</v>
      </c>
      <c r="K216" s="102">
        <f>I216-J216</f>
        <v>3</v>
      </c>
      <c r="L216" s="104">
        <f>J216/I216</f>
        <v>0.7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0</v>
      </c>
      <c r="G218" s="100">
        <f>E218-F218</f>
        <v>1</v>
      </c>
      <c r="H218" s="103">
        <f>F218/E218</f>
        <v>0</v>
      </c>
      <c r="I218" s="100">
        <v>10</v>
      </c>
      <c r="J218" s="101">
        <v>7</v>
      </c>
      <c r="K218" s="102">
        <f>I218-J218</f>
        <v>3</v>
      </c>
      <c r="L218" s="104">
        <f>J218/I218</f>
        <v>0.7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>
        <v>4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3</v>
      </c>
      <c r="G226" s="100">
        <f>E226-F226</f>
        <v>7</v>
      </c>
      <c r="H226" s="103">
        <f>F226/E226</f>
        <v>0.3</v>
      </c>
      <c r="I226" s="100">
        <v>9</v>
      </c>
      <c r="J226" s="101">
        <v>6</v>
      </c>
      <c r="K226" s="102">
        <f>I226-J226</f>
        <v>3</v>
      </c>
      <c r="L226" s="104">
        <f>J226/I226</f>
        <v>0.66666666666666663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2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5</v>
      </c>
      <c r="G235" s="100">
        <f t="shared" ref="G235:G237" si="60">E235-F235</f>
        <v>15</v>
      </c>
      <c r="H235" s="103">
        <f t="shared" ref="H235:H237" si="61">F235/E235</f>
        <v>0.25</v>
      </c>
      <c r="I235" s="100">
        <v>60</v>
      </c>
      <c r="J235" s="101">
        <v>6</v>
      </c>
      <c r="K235" s="102">
        <f t="shared" ref="K235:K237" si="62">I235-J235</f>
        <v>54</v>
      </c>
      <c r="L235" s="104">
        <f t="shared" ref="L235:L237" si="63">J235/I235</f>
        <v>0.1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0</v>
      </c>
      <c r="G237" s="100">
        <f t="shared" si="60"/>
        <v>2</v>
      </c>
      <c r="H237" s="103">
        <f t="shared" si="61"/>
        <v>0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91</v>
      </c>
      <c r="G243" s="45">
        <f>E243-F243</f>
        <v>115</v>
      </c>
      <c r="H243" s="10">
        <f t="shared" ref="H243:H244" si="64">F243/E243</f>
        <v>0.44174757281553401</v>
      </c>
      <c r="I243" s="45">
        <f>SUM(I182:I242)</f>
        <v>263</v>
      </c>
      <c r="J243" s="45">
        <f>SUM(J182:J242)</f>
        <v>116</v>
      </c>
      <c r="K243" s="45">
        <f>I243-J243</f>
        <v>147</v>
      </c>
      <c r="L243" s="46">
        <f t="shared" ref="L243:L244" si="65">J243/I243</f>
        <v>0.44106463878326996</v>
      </c>
      <c r="M243" s="45">
        <f>SUM(M182:M242)</f>
        <v>15</v>
      </c>
      <c r="N243" s="45">
        <f>SUM(N182:N242)</f>
        <v>2</v>
      </c>
      <c r="O243" s="45">
        <f>M243-N243</f>
        <v>13</v>
      </c>
      <c r="P243" s="10">
        <f t="shared" ref="P243:P244" si="66">N243/M243</f>
        <v>0.13333333333333333</v>
      </c>
      <c r="Q243" s="45">
        <f>SUM(Q182:Q242)</f>
        <v>14</v>
      </c>
      <c r="R243" s="45">
        <f>SUM(R182:R242)</f>
        <v>3</v>
      </c>
      <c r="S243" s="45">
        <f>Q243-R243</f>
        <v>11</v>
      </c>
      <c r="T243" s="46">
        <f t="shared" ref="T243:T244" si="67">R243/Q243</f>
        <v>0.21428571428571427</v>
      </c>
      <c r="U243" s="45">
        <f>SUM(U182:U242)</f>
        <v>12</v>
      </c>
      <c r="V243" s="45">
        <f>SUM(V182:V242)</f>
        <v>131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1080</v>
      </c>
      <c r="F244" s="108">
        <f>F82+F137+F181+F243</f>
        <v>672</v>
      </c>
      <c r="G244" s="108">
        <f>G82+G137+G181+G243</f>
        <v>408</v>
      </c>
      <c r="H244" s="109">
        <f t="shared" si="64"/>
        <v>0.62222222222222223</v>
      </c>
      <c r="I244" s="108">
        <f>I82+I137+I181+I243</f>
        <v>1314</v>
      </c>
      <c r="J244" s="108">
        <f>J82+J137+J181+J243</f>
        <v>594</v>
      </c>
      <c r="K244" s="108">
        <f>K82+K137+K181+K243</f>
        <v>720</v>
      </c>
      <c r="L244" s="110">
        <f t="shared" si="65"/>
        <v>0.45205479452054792</v>
      </c>
      <c r="M244" s="108">
        <f>M82+M137+M181+M243</f>
        <v>44</v>
      </c>
      <c r="N244" s="108">
        <f>N82+N137+N181+N243</f>
        <v>13</v>
      </c>
      <c r="O244" s="108">
        <f>O82+O137+O181+O243</f>
        <v>31</v>
      </c>
      <c r="P244" s="109">
        <f t="shared" si="66"/>
        <v>0.29545454545454547</v>
      </c>
      <c r="Q244" s="108">
        <f>Q82+Q137+Q181+Q243</f>
        <v>59</v>
      </c>
      <c r="R244" s="108">
        <f>R82+R137+R181+R243</f>
        <v>15</v>
      </c>
      <c r="S244" s="108">
        <f>S82+S137+S181+S243</f>
        <v>44</v>
      </c>
      <c r="T244" s="110">
        <f t="shared" si="67"/>
        <v>0.25423728813559321</v>
      </c>
      <c r="U244" s="107">
        <f>U82+U137+U181+U243</f>
        <v>41</v>
      </c>
      <c r="V244" s="108">
        <f>V82+V137+V181+V243</f>
        <v>216</v>
      </c>
      <c r="W244" s="108">
        <f>W82+W137+W181+W243</f>
        <v>6</v>
      </c>
      <c r="X244" s="111">
        <f>X82+X137+X181+X243</f>
        <v>15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488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570</v>
      </c>
      <c r="F256" s="117">
        <f>F82</f>
        <v>425</v>
      </c>
      <c r="G256" s="116">
        <f>G82</f>
        <v>145</v>
      </c>
      <c r="H256" s="118">
        <f t="shared" ref="H256:H257" si="68">F256/E256</f>
        <v>0.74561403508771928</v>
      </c>
      <c r="I256" s="116">
        <f t="shared" ref="I256:O256" si="69">(I82)</f>
        <v>754</v>
      </c>
      <c r="J256" s="117">
        <f t="shared" si="69"/>
        <v>335</v>
      </c>
      <c r="K256" s="116">
        <f t="shared" si="69"/>
        <v>419</v>
      </c>
      <c r="L256" s="118">
        <f t="shared" si="69"/>
        <v>0.4442970822281167</v>
      </c>
      <c r="M256" s="116">
        <f t="shared" si="69"/>
        <v>16</v>
      </c>
      <c r="N256" s="117">
        <f t="shared" si="69"/>
        <v>9</v>
      </c>
      <c r="O256" s="116">
        <f t="shared" si="69"/>
        <v>7</v>
      </c>
      <c r="P256" s="118">
        <f t="shared" ref="P256:X256" si="70">P82</f>
        <v>0.5625</v>
      </c>
      <c r="Q256" s="116">
        <f t="shared" si="70"/>
        <v>22</v>
      </c>
      <c r="R256" s="117">
        <f t="shared" si="70"/>
        <v>9</v>
      </c>
      <c r="S256" s="116">
        <f t="shared" si="70"/>
        <v>13</v>
      </c>
      <c r="T256" s="118">
        <f t="shared" si="70"/>
        <v>0.40909090909090912</v>
      </c>
      <c r="U256" s="119">
        <f t="shared" si="70"/>
        <v>8</v>
      </c>
      <c r="V256" s="119">
        <f t="shared" si="70"/>
        <v>27</v>
      </c>
      <c r="W256" s="119">
        <f t="shared" si="70"/>
        <v>4</v>
      </c>
      <c r="X256" s="120">
        <f t="shared" si="70"/>
        <v>12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87</v>
      </c>
      <c r="G257" s="121">
        <f>G137</f>
        <v>69</v>
      </c>
      <c r="H257" s="123">
        <f t="shared" si="68"/>
        <v>0.55769230769230771</v>
      </c>
      <c r="I257" s="121">
        <f>I137</f>
        <v>184</v>
      </c>
      <c r="J257" s="122">
        <f>J137</f>
        <v>86</v>
      </c>
      <c r="K257" s="121">
        <f>K137</f>
        <v>98</v>
      </c>
      <c r="L257" s="123">
        <f>L137</f>
        <v>0.46739130434782611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16</v>
      </c>
      <c r="V257" s="122">
        <f t="shared" si="71"/>
        <v>41</v>
      </c>
      <c r="W257" s="122">
        <f t="shared" si="71"/>
        <v>0</v>
      </c>
      <c r="X257" s="124">
        <f t="shared" si="71"/>
        <v>3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69</v>
      </c>
      <c r="G258" s="125">
        <f t="shared" si="72"/>
        <v>79</v>
      </c>
      <c r="H258" s="127">
        <f t="shared" si="72"/>
        <v>0.46621621621621623</v>
      </c>
      <c r="I258" s="125">
        <f t="shared" si="72"/>
        <v>113</v>
      </c>
      <c r="J258" s="126">
        <f t="shared" si="72"/>
        <v>57</v>
      </c>
      <c r="K258" s="125">
        <f t="shared" si="72"/>
        <v>56</v>
      </c>
      <c r="L258" s="127">
        <f t="shared" si="72"/>
        <v>0.50442477876106195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3</v>
      </c>
      <c r="S258" s="125">
        <f t="shared" si="72"/>
        <v>17</v>
      </c>
      <c r="T258" s="127">
        <f t="shared" si="72"/>
        <v>0.15</v>
      </c>
      <c r="U258" s="128">
        <f t="shared" si="72"/>
        <v>5</v>
      </c>
      <c r="V258" s="128">
        <f t="shared" si="72"/>
        <v>17</v>
      </c>
      <c r="W258" s="128">
        <f t="shared" si="72"/>
        <v>2</v>
      </c>
      <c r="X258" s="129">
        <f t="shared" si="72"/>
        <v>0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91</v>
      </c>
      <c r="G259" s="130">
        <f t="shared" ref="G259:G260" si="75">G243</f>
        <v>115</v>
      </c>
      <c r="H259" s="132">
        <f t="shared" ref="H259:H260" si="76">H243</f>
        <v>0.44174757281553401</v>
      </c>
      <c r="I259" s="130">
        <f t="shared" ref="I259:I260" si="77">I243</f>
        <v>263</v>
      </c>
      <c r="J259" s="131">
        <f t="shared" ref="J259:J260" si="78">J243</f>
        <v>116</v>
      </c>
      <c r="K259" s="130">
        <f t="shared" ref="K259:K260" si="79">K243</f>
        <v>147</v>
      </c>
      <c r="L259" s="132">
        <f t="shared" ref="L259:L260" si="80">L243</f>
        <v>0.44106463878326996</v>
      </c>
      <c r="M259" s="130">
        <f t="shared" ref="M259:M260" si="81">M243</f>
        <v>15</v>
      </c>
      <c r="N259" s="131">
        <f t="shared" ref="N259:N260" si="82">N243</f>
        <v>2</v>
      </c>
      <c r="O259" s="130">
        <f t="shared" ref="O259:O260" si="83">O243</f>
        <v>13</v>
      </c>
      <c r="P259" s="132">
        <f t="shared" ref="P259:P260" si="84">P243</f>
        <v>0.13333333333333333</v>
      </c>
      <c r="Q259" s="130">
        <f t="shared" ref="Q259:Q260" si="85">Q243</f>
        <v>14</v>
      </c>
      <c r="R259" s="131">
        <f t="shared" ref="R259:R260" si="86">R243</f>
        <v>3</v>
      </c>
      <c r="S259" s="130">
        <f t="shared" ref="S259:S260" si="87">S243</f>
        <v>11</v>
      </c>
      <c r="T259" s="132">
        <f t="shared" ref="T259:T260" si="88">T243</f>
        <v>0.21428571428571427</v>
      </c>
      <c r="U259" s="131">
        <f t="shared" ref="U259:U260" si="89">U243</f>
        <v>12</v>
      </c>
      <c r="V259" s="131">
        <f t="shared" ref="V259:V260" si="90">V243</f>
        <v>131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1080</v>
      </c>
      <c r="F260" s="134">
        <f t="shared" si="74"/>
        <v>672</v>
      </c>
      <c r="G260" s="134">
        <f t="shared" si="75"/>
        <v>408</v>
      </c>
      <c r="H260" s="135">
        <f t="shared" si="76"/>
        <v>0.62222222222222223</v>
      </c>
      <c r="I260" s="134">
        <f t="shared" si="77"/>
        <v>1314</v>
      </c>
      <c r="J260" s="134">
        <f t="shared" si="78"/>
        <v>594</v>
      </c>
      <c r="K260" s="134">
        <f t="shared" si="79"/>
        <v>720</v>
      </c>
      <c r="L260" s="135">
        <f t="shared" si="80"/>
        <v>0.45205479452054792</v>
      </c>
      <c r="M260" s="134">
        <f t="shared" si="81"/>
        <v>44</v>
      </c>
      <c r="N260" s="134">
        <f t="shared" si="82"/>
        <v>13</v>
      </c>
      <c r="O260" s="134">
        <f t="shared" si="83"/>
        <v>31</v>
      </c>
      <c r="P260" s="135">
        <f t="shared" si="84"/>
        <v>0.29545454545454547</v>
      </c>
      <c r="Q260" s="134">
        <f t="shared" si="85"/>
        <v>59</v>
      </c>
      <c r="R260" s="134">
        <f t="shared" si="86"/>
        <v>15</v>
      </c>
      <c r="S260" s="134">
        <f t="shared" si="87"/>
        <v>44</v>
      </c>
      <c r="T260" s="135">
        <f t="shared" si="88"/>
        <v>0.25423728813559321</v>
      </c>
      <c r="U260" s="134">
        <f t="shared" si="89"/>
        <v>41</v>
      </c>
      <c r="V260" s="134">
        <f t="shared" si="90"/>
        <v>216</v>
      </c>
      <c r="W260" s="134">
        <f t="shared" si="91"/>
        <v>6</v>
      </c>
      <c r="X260" s="136">
        <f t="shared" si="92"/>
        <v>15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586</v>
      </c>
      <c r="F268" s="117">
        <f t="shared" ref="F268:F272" si="94">F256+N256</f>
        <v>434</v>
      </c>
      <c r="G268" s="116">
        <f t="shared" ref="G268:G272" si="95">G256+O256</f>
        <v>152</v>
      </c>
      <c r="H268" s="118">
        <f t="shared" ref="H268:H272" si="96">F268/E268</f>
        <v>0.74061433447098979</v>
      </c>
      <c r="I268" s="116">
        <f t="shared" ref="I268:I272" si="97">I256+Q256</f>
        <v>776</v>
      </c>
      <c r="J268" s="117">
        <f t="shared" ref="J268:J272" si="98">J256+R256</f>
        <v>344</v>
      </c>
      <c r="K268" s="116">
        <f t="shared" ref="K268:K272" si="99">K256+S256</f>
        <v>432</v>
      </c>
      <c r="L268" s="137">
        <f t="shared" ref="L268:L272" si="100">J268/I268</f>
        <v>0.44329896907216493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88</v>
      </c>
      <c r="G269" s="138">
        <f t="shared" si="95"/>
        <v>70</v>
      </c>
      <c r="H269" s="140">
        <f t="shared" si="96"/>
        <v>0.55696202531645567</v>
      </c>
      <c r="I269" s="138">
        <f t="shared" si="97"/>
        <v>187</v>
      </c>
      <c r="J269" s="139">
        <f t="shared" si="98"/>
        <v>86</v>
      </c>
      <c r="K269" s="138">
        <f t="shared" si="99"/>
        <v>101</v>
      </c>
      <c r="L269" s="141">
        <f t="shared" si="100"/>
        <v>0.45989304812834225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70</v>
      </c>
      <c r="G270" s="125">
        <f t="shared" si="95"/>
        <v>89</v>
      </c>
      <c r="H270" s="127">
        <f t="shared" si="96"/>
        <v>0.44025157232704404</v>
      </c>
      <c r="I270" s="125">
        <f t="shared" si="97"/>
        <v>133</v>
      </c>
      <c r="J270" s="126">
        <f t="shared" si="98"/>
        <v>60</v>
      </c>
      <c r="K270" s="125">
        <f t="shared" si="99"/>
        <v>73</v>
      </c>
      <c r="L270" s="142">
        <f t="shared" si="100"/>
        <v>0.45112781954887216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93</v>
      </c>
      <c r="G271" s="130">
        <f t="shared" si="95"/>
        <v>128</v>
      </c>
      <c r="H271" s="132">
        <f t="shared" si="96"/>
        <v>0.42081447963800905</v>
      </c>
      <c r="I271" s="130">
        <f t="shared" si="97"/>
        <v>277</v>
      </c>
      <c r="J271" s="131">
        <f t="shared" si="98"/>
        <v>119</v>
      </c>
      <c r="K271" s="130">
        <f t="shared" si="99"/>
        <v>158</v>
      </c>
      <c r="L271" s="143">
        <f t="shared" si="100"/>
        <v>0.4296028880866426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1124</v>
      </c>
      <c r="F272" s="134">
        <f t="shared" si="94"/>
        <v>685</v>
      </c>
      <c r="G272" s="144">
        <f t="shared" si="95"/>
        <v>439</v>
      </c>
      <c r="H272" s="145">
        <f t="shared" si="96"/>
        <v>0.60943060498220636</v>
      </c>
      <c r="I272" s="144">
        <f t="shared" si="97"/>
        <v>1373</v>
      </c>
      <c r="J272" s="134">
        <f t="shared" si="98"/>
        <v>609</v>
      </c>
      <c r="K272" s="144">
        <f t="shared" si="99"/>
        <v>764</v>
      </c>
      <c r="L272" s="146">
        <f t="shared" si="100"/>
        <v>0.44355426074289878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44087</v>
      </c>
      <c r="F278" s="149">
        <v>44088</v>
      </c>
      <c r="G278" s="149">
        <v>44089</v>
      </c>
      <c r="H278" s="149">
        <v>44090</v>
      </c>
      <c r="I278" s="149">
        <v>44091</v>
      </c>
      <c r="J278" s="149">
        <v>44092</v>
      </c>
      <c r="K278" s="149">
        <v>44093</v>
      </c>
      <c r="L278" s="149">
        <v>44094</v>
      </c>
      <c r="M278" s="149">
        <v>44095</v>
      </c>
      <c r="N278" s="149">
        <v>44096</v>
      </c>
      <c r="O278" s="149">
        <v>44097</v>
      </c>
      <c r="P278" s="149">
        <v>44098</v>
      </c>
      <c r="Q278" s="149">
        <v>44099</v>
      </c>
      <c r="R278" s="149">
        <v>44100</v>
      </c>
      <c r="S278" s="149">
        <v>44101</v>
      </c>
      <c r="T278" s="149">
        <v>44102</v>
      </c>
      <c r="U278" s="149">
        <v>44103</v>
      </c>
      <c r="V278" s="149">
        <v>44104</v>
      </c>
      <c r="W278" s="149">
        <v>44105</v>
      </c>
      <c r="X278" s="149">
        <v>44106</v>
      </c>
      <c r="Y278" s="149">
        <v>44107</v>
      </c>
      <c r="Z278" s="149">
        <v>44108</v>
      </c>
      <c r="AA278" s="149">
        <v>44109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0.83</v>
      </c>
      <c r="F279" s="151">
        <v>0.84</v>
      </c>
      <c r="G279" s="151">
        <v>0.84</v>
      </c>
      <c r="H279" s="151">
        <v>0.85</v>
      </c>
      <c r="I279" s="151">
        <v>0.85</v>
      </c>
      <c r="J279" s="151">
        <v>0.85</v>
      </c>
      <c r="K279" s="151">
        <v>0.85</v>
      </c>
      <c r="L279" s="151">
        <v>0.84</v>
      </c>
      <c r="M279" s="151">
        <v>0.83</v>
      </c>
      <c r="N279" s="151">
        <v>0.82</v>
      </c>
      <c r="O279" s="151">
        <v>0.82</v>
      </c>
      <c r="P279" s="151">
        <v>0.81</v>
      </c>
      <c r="Q279" s="151">
        <v>0.8</v>
      </c>
      <c r="R279" s="151">
        <v>0.8</v>
      </c>
      <c r="S279" s="151">
        <v>0.79</v>
      </c>
      <c r="T279" s="151">
        <v>0.79</v>
      </c>
      <c r="U279" s="151">
        <v>0.79</v>
      </c>
      <c r="V279" s="151">
        <v>0.8</v>
      </c>
      <c r="W279" s="151">
        <v>0.8</v>
      </c>
      <c r="X279" s="151">
        <v>0.8</v>
      </c>
      <c r="Y279" s="151">
        <v>0.79</v>
      </c>
      <c r="Z279" s="151">
        <v>0.79</v>
      </c>
      <c r="AA279" s="151">
        <v>0.78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0.55000000000000004</v>
      </c>
      <c r="F280" s="153">
        <v>0.54</v>
      </c>
      <c r="G280" s="153">
        <v>0.54</v>
      </c>
      <c r="H280" s="153">
        <v>0.53</v>
      </c>
      <c r="I280" s="153">
        <v>0.53</v>
      </c>
      <c r="J280" s="153">
        <v>0.52</v>
      </c>
      <c r="K280" s="153">
        <v>0.52</v>
      </c>
      <c r="L280" s="153">
        <v>0.51</v>
      </c>
      <c r="M280" s="153">
        <v>0.51</v>
      </c>
      <c r="N280" s="153">
        <v>0.51</v>
      </c>
      <c r="O280" s="153">
        <v>0.51</v>
      </c>
      <c r="P280" s="153">
        <v>0.5</v>
      </c>
      <c r="Q280" s="153">
        <v>0.49</v>
      </c>
      <c r="R280" s="153">
        <v>0.49</v>
      </c>
      <c r="S280" s="153">
        <v>0.49</v>
      </c>
      <c r="T280" s="153">
        <v>0.49</v>
      </c>
      <c r="U280" s="153">
        <v>0.48</v>
      </c>
      <c r="V280" s="153">
        <v>0.48</v>
      </c>
      <c r="W280" s="153">
        <v>0.49</v>
      </c>
      <c r="X280" s="153">
        <v>0.49</v>
      </c>
      <c r="Y280" s="153">
        <v>0.49</v>
      </c>
      <c r="Z280" s="153">
        <v>0.48</v>
      </c>
      <c r="AA280" s="153">
        <v>0.47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0.4</v>
      </c>
      <c r="F281" s="153">
        <v>0.41</v>
      </c>
      <c r="G281" s="153">
        <v>0.45</v>
      </c>
      <c r="H281" s="153">
        <v>0.49</v>
      </c>
      <c r="I281" s="153">
        <v>0.5</v>
      </c>
      <c r="J281" s="153">
        <v>0.5</v>
      </c>
      <c r="K281" s="153">
        <v>0.5</v>
      </c>
      <c r="L281" s="153">
        <v>0.53</v>
      </c>
      <c r="M281" s="153">
        <v>0.57999999999999996</v>
      </c>
      <c r="N281" s="153">
        <v>0.60000000000000009</v>
      </c>
      <c r="O281" s="153">
        <v>0.64</v>
      </c>
      <c r="P281" s="153">
        <v>0.67</v>
      </c>
      <c r="Q281" s="153">
        <v>0.68</v>
      </c>
      <c r="R281" s="153">
        <v>0.7</v>
      </c>
      <c r="S281" s="153">
        <v>0.69</v>
      </c>
      <c r="T281" s="153">
        <v>0.68</v>
      </c>
      <c r="U281" s="153">
        <v>0.63</v>
      </c>
      <c r="V281" s="153">
        <v>0.59</v>
      </c>
      <c r="W281" s="153">
        <v>0.60000000000000009</v>
      </c>
      <c r="X281" s="153">
        <v>0.63</v>
      </c>
      <c r="Y281" s="153">
        <v>0.64</v>
      </c>
      <c r="Z281" s="153">
        <v>0.66</v>
      </c>
      <c r="AA281" s="153">
        <v>0.63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0.2</v>
      </c>
      <c r="F282" s="155">
        <v>0.21</v>
      </c>
      <c r="G282" s="155">
        <v>0.22</v>
      </c>
      <c r="H282" s="155">
        <v>0.27</v>
      </c>
      <c r="I282" s="155">
        <v>0.28999999999999998</v>
      </c>
      <c r="J282" s="155">
        <v>0.31</v>
      </c>
      <c r="K282" s="155">
        <v>0.35</v>
      </c>
      <c r="L282" s="155">
        <v>0.38</v>
      </c>
      <c r="M282" s="155">
        <v>0.4</v>
      </c>
      <c r="N282" s="155">
        <v>0.43</v>
      </c>
      <c r="O282" s="155">
        <v>0.4</v>
      </c>
      <c r="P282" s="155">
        <v>0.36</v>
      </c>
      <c r="Q282" s="155">
        <v>0.35</v>
      </c>
      <c r="R282" s="155">
        <v>0.34</v>
      </c>
      <c r="S282" s="155">
        <v>0.34</v>
      </c>
      <c r="T282" s="155">
        <v>0.36</v>
      </c>
      <c r="U282" s="155">
        <v>0.34</v>
      </c>
      <c r="V282" s="155">
        <v>0.36</v>
      </c>
      <c r="W282" s="155">
        <v>0.37</v>
      </c>
      <c r="X282" s="155">
        <v>0.4</v>
      </c>
      <c r="Y282" s="155">
        <v>0.4</v>
      </c>
      <c r="Z282" s="155">
        <v>0.4</v>
      </c>
      <c r="AA282" s="155">
        <v>0.38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0.62</v>
      </c>
      <c r="F283" s="157">
        <v>0.63</v>
      </c>
      <c r="G283" s="157">
        <v>0.64</v>
      </c>
      <c r="H283" s="157">
        <v>0.65</v>
      </c>
      <c r="I283" s="157">
        <v>0.65</v>
      </c>
      <c r="J283" s="157">
        <v>0.66</v>
      </c>
      <c r="K283" s="157">
        <v>0.66</v>
      </c>
      <c r="L283" s="157">
        <v>0.65</v>
      </c>
      <c r="M283" s="157">
        <v>0.66</v>
      </c>
      <c r="N283" s="157">
        <v>0.65</v>
      </c>
      <c r="O283" s="157">
        <v>0.65</v>
      </c>
      <c r="P283" s="157">
        <v>0.64</v>
      </c>
      <c r="Q283" s="157">
        <v>0.63</v>
      </c>
      <c r="R283" s="157">
        <v>0.63</v>
      </c>
      <c r="S283" s="157">
        <v>0.62</v>
      </c>
      <c r="T283" s="157">
        <v>0.61</v>
      </c>
      <c r="U283" s="157">
        <v>0.61</v>
      </c>
      <c r="V283" s="157">
        <v>0.61</v>
      </c>
      <c r="W283" s="157">
        <v>0.61</v>
      </c>
      <c r="X283" s="157">
        <v>0.60000000000000009</v>
      </c>
      <c r="Y283" s="157">
        <v>0.60000000000000009</v>
      </c>
      <c r="Z283" s="157">
        <v>0.59</v>
      </c>
      <c r="AA283" s="157">
        <v>0.59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0.5</v>
      </c>
      <c r="F284" s="157">
        <v>0.5</v>
      </c>
      <c r="G284" s="157">
        <v>0.48</v>
      </c>
      <c r="H284" s="157">
        <v>0.47</v>
      </c>
      <c r="I284" s="157">
        <v>0.47</v>
      </c>
      <c r="J284" s="157">
        <v>0.47</v>
      </c>
      <c r="K284" s="157">
        <v>0.46</v>
      </c>
      <c r="L284" s="157">
        <v>0.46</v>
      </c>
      <c r="M284" s="157">
        <v>0.46</v>
      </c>
      <c r="N284" s="157">
        <v>0.46</v>
      </c>
      <c r="O284" s="157">
        <v>0.46</v>
      </c>
      <c r="P284" s="157">
        <v>0.46</v>
      </c>
      <c r="Q284" s="157">
        <v>0.46</v>
      </c>
      <c r="R284" s="157">
        <v>0.48</v>
      </c>
      <c r="S284" s="157">
        <v>0.49</v>
      </c>
      <c r="T284" s="157">
        <v>0.49</v>
      </c>
      <c r="U284" s="157">
        <v>0.49</v>
      </c>
      <c r="V284" s="157">
        <v>0.5</v>
      </c>
      <c r="W284" s="157">
        <v>0.5</v>
      </c>
      <c r="X284" s="157">
        <v>0.5</v>
      </c>
      <c r="Y284" s="157">
        <v>0.5</v>
      </c>
      <c r="Z284" s="157">
        <v>0.5</v>
      </c>
      <c r="AA284" s="157">
        <v>0.49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0.43</v>
      </c>
      <c r="F285" s="157">
        <v>0.36</v>
      </c>
      <c r="G285" s="157">
        <v>0.28999999999999998</v>
      </c>
      <c r="H285" s="157">
        <v>0.21</v>
      </c>
      <c r="I285" s="157">
        <v>0.14000000000000001</v>
      </c>
      <c r="J285" s="157">
        <v>7.0000000000000007E-2</v>
      </c>
      <c r="K285" s="157">
        <v>0</v>
      </c>
      <c r="L285" s="157">
        <v>7.0000000000000007E-2</v>
      </c>
      <c r="M285" s="157">
        <v>7.0000000000000007E-2</v>
      </c>
      <c r="N285" s="157">
        <v>0.14000000000000001</v>
      </c>
      <c r="O285" s="157">
        <v>0.21</v>
      </c>
      <c r="P285" s="157">
        <v>0.28999999999999998</v>
      </c>
      <c r="Q285" s="157">
        <v>0.36</v>
      </c>
      <c r="R285" s="157">
        <v>0.43</v>
      </c>
      <c r="S285" s="157">
        <v>0.43</v>
      </c>
      <c r="T285" s="157">
        <v>0.5</v>
      </c>
      <c r="U285" s="157">
        <v>0.5</v>
      </c>
      <c r="V285" s="157">
        <v>0.5</v>
      </c>
      <c r="W285" s="157">
        <v>0.5</v>
      </c>
      <c r="X285" s="157">
        <v>0.5</v>
      </c>
      <c r="Y285" s="157">
        <v>0.5</v>
      </c>
      <c r="Z285" s="157">
        <v>0.5</v>
      </c>
      <c r="AA285" s="157">
        <v>0.5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0.24</v>
      </c>
      <c r="F286" s="157">
        <v>0.1</v>
      </c>
      <c r="G286" s="157">
        <v>0.05</v>
      </c>
      <c r="H286" s="157">
        <v>0.05</v>
      </c>
      <c r="I286" s="157">
        <v>0.05</v>
      </c>
      <c r="J286" s="157">
        <v>0.05</v>
      </c>
      <c r="K286" s="157">
        <v>0.05</v>
      </c>
      <c r="L286" s="157">
        <v>0.05</v>
      </c>
      <c r="M286" s="157">
        <v>0.1</v>
      </c>
      <c r="N286" s="157">
        <v>0.1</v>
      </c>
      <c r="O286" s="157">
        <v>0.1</v>
      </c>
      <c r="P286" s="157">
        <v>0.14000000000000001</v>
      </c>
      <c r="Q286" s="157">
        <v>0.24</v>
      </c>
      <c r="R286" s="157">
        <v>0.33</v>
      </c>
      <c r="S286" s="157">
        <v>0.33</v>
      </c>
      <c r="T286" s="157">
        <v>0.28999999999999998</v>
      </c>
      <c r="U286" s="157">
        <v>0.28999999999999998</v>
      </c>
      <c r="V286" s="157">
        <v>0.28999999999999998</v>
      </c>
      <c r="W286" s="157">
        <v>0.24</v>
      </c>
      <c r="X286" s="157">
        <v>0.14000000000000001</v>
      </c>
      <c r="Y286" s="157">
        <v>0.05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0.57000000000000006</v>
      </c>
      <c r="F287" s="159">
        <v>0.57999999999999996</v>
      </c>
      <c r="G287" s="159">
        <v>0.54</v>
      </c>
      <c r="H287" s="159">
        <v>0.52</v>
      </c>
      <c r="I287" s="159">
        <v>0.5</v>
      </c>
      <c r="J287" s="159">
        <v>0.49</v>
      </c>
      <c r="K287" s="159">
        <v>0.49</v>
      </c>
      <c r="L287" s="159">
        <v>0.48</v>
      </c>
      <c r="M287" s="159">
        <v>0.48</v>
      </c>
      <c r="N287" s="159">
        <v>0.49</v>
      </c>
      <c r="O287" s="159">
        <v>0.5</v>
      </c>
      <c r="P287" s="159">
        <v>0.51</v>
      </c>
      <c r="Q287" s="159">
        <v>0.52</v>
      </c>
      <c r="R287" s="159">
        <v>0.52</v>
      </c>
      <c r="S287" s="159">
        <v>0.51</v>
      </c>
      <c r="T287" s="159">
        <v>0.51</v>
      </c>
      <c r="U287" s="159">
        <v>0.51</v>
      </c>
      <c r="V287" s="159">
        <v>0.5</v>
      </c>
      <c r="W287" s="159">
        <v>0.5</v>
      </c>
      <c r="X287" s="159">
        <v>0.49</v>
      </c>
      <c r="Y287" s="159">
        <v>0.49</v>
      </c>
      <c r="Z287" s="159">
        <v>0.48</v>
      </c>
      <c r="AA287" s="159">
        <v>0.48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0.30000000000000004</v>
      </c>
      <c r="F288" s="161">
        <v>0.30000000000000004</v>
      </c>
      <c r="G288" s="161">
        <v>0.28999999999999998</v>
      </c>
      <c r="H288" s="161">
        <v>0.28999999999999998</v>
      </c>
      <c r="I288" s="161">
        <v>0.28000000000000003</v>
      </c>
      <c r="J288" s="161">
        <v>0.28000000000000003</v>
      </c>
      <c r="K288" s="161">
        <v>0.27</v>
      </c>
      <c r="L288" s="161">
        <v>0.26</v>
      </c>
      <c r="M288" s="161">
        <v>0.25</v>
      </c>
      <c r="N288" s="161">
        <v>0.24</v>
      </c>
      <c r="O288" s="161">
        <v>0.22</v>
      </c>
      <c r="P288" s="161">
        <v>0.21</v>
      </c>
      <c r="Q288" s="161">
        <v>0.2</v>
      </c>
      <c r="R288" s="161">
        <v>0.2</v>
      </c>
      <c r="S288" s="161">
        <v>0.19</v>
      </c>
      <c r="T288" s="161">
        <v>0.19</v>
      </c>
      <c r="U288" s="161">
        <v>0.2</v>
      </c>
      <c r="V288" s="161">
        <v>0.2</v>
      </c>
      <c r="W288" s="161">
        <v>0.24</v>
      </c>
      <c r="X288" s="161">
        <v>0.28000000000000003</v>
      </c>
      <c r="Y288" s="161">
        <v>0.32</v>
      </c>
      <c r="Z288" s="161">
        <v>0.36</v>
      </c>
      <c r="AA288" s="161">
        <v>0.4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0.09</v>
      </c>
      <c r="F289" s="161">
        <v>0.09</v>
      </c>
      <c r="G289" s="161">
        <v>0.09</v>
      </c>
      <c r="H289" s="161">
        <v>0.09</v>
      </c>
      <c r="I289" s="161">
        <v>0.1</v>
      </c>
      <c r="J289" s="161">
        <v>0.1</v>
      </c>
      <c r="K289" s="161">
        <v>0.12</v>
      </c>
      <c r="L289" s="161">
        <v>0.12</v>
      </c>
      <c r="M289" s="161">
        <v>0.12</v>
      </c>
      <c r="N289" s="161">
        <v>0.13</v>
      </c>
      <c r="O289" s="161">
        <v>0.13</v>
      </c>
      <c r="P289" s="161">
        <v>0.21</v>
      </c>
      <c r="Q289" s="161">
        <v>0.19</v>
      </c>
      <c r="R289" s="161">
        <v>0.17</v>
      </c>
      <c r="S289" s="161">
        <v>0.16</v>
      </c>
      <c r="T289" s="161">
        <v>0.13</v>
      </c>
      <c r="U289" s="161">
        <v>0.13</v>
      </c>
      <c r="V289" s="161">
        <v>0.14000000000000001</v>
      </c>
      <c r="W289" s="161">
        <v>0.08</v>
      </c>
      <c r="X289" s="161">
        <v>0.1</v>
      </c>
      <c r="Y289" s="161">
        <v>0.12</v>
      </c>
      <c r="Z289" s="161">
        <v>0.13</v>
      </c>
      <c r="AA289" s="161">
        <v>0.14000000000000001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0.12</v>
      </c>
      <c r="F290" s="163">
        <v>0.13</v>
      </c>
      <c r="G290" s="163">
        <v>0.14000000000000001</v>
      </c>
      <c r="H290" s="163">
        <v>0.16</v>
      </c>
      <c r="I290" s="163">
        <v>0.17</v>
      </c>
      <c r="J290" s="163">
        <v>0.16</v>
      </c>
      <c r="K290" s="163">
        <v>0.14000000000000001</v>
      </c>
      <c r="L290" s="163">
        <v>0.14000000000000001</v>
      </c>
      <c r="M290" s="163">
        <v>0.14000000000000001</v>
      </c>
      <c r="N290" s="163">
        <v>0.13</v>
      </c>
      <c r="O290" s="163">
        <v>0.14000000000000001</v>
      </c>
      <c r="P290" s="163">
        <v>0.13</v>
      </c>
      <c r="Q290" s="163">
        <v>0.12</v>
      </c>
      <c r="R290" s="163">
        <v>0.13</v>
      </c>
      <c r="S290" s="163">
        <v>0.11</v>
      </c>
      <c r="T290" s="163">
        <v>0.1</v>
      </c>
      <c r="U290" s="163">
        <v>0.1</v>
      </c>
      <c r="V290" s="163">
        <v>0.08</v>
      </c>
      <c r="W290" s="163">
        <v>0.08</v>
      </c>
      <c r="X290" s="163">
        <v>0.08</v>
      </c>
      <c r="Y290" s="163">
        <v>0.08</v>
      </c>
      <c r="Z290" s="163">
        <v>0.09</v>
      </c>
      <c r="AA290" s="163">
        <v>0.1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0.64</v>
      </c>
      <c r="F291" s="165">
        <v>0.65</v>
      </c>
      <c r="G291" s="165">
        <v>0.65</v>
      </c>
      <c r="H291" s="165">
        <v>0.67</v>
      </c>
      <c r="I291" s="165">
        <v>0.66</v>
      </c>
      <c r="J291" s="165">
        <v>0.65</v>
      </c>
      <c r="K291" s="165">
        <v>0.65</v>
      </c>
      <c r="L291" s="165">
        <v>0.64</v>
      </c>
      <c r="M291" s="165">
        <v>0.63</v>
      </c>
      <c r="N291" s="165">
        <v>0.63</v>
      </c>
      <c r="O291" s="165">
        <v>0.61</v>
      </c>
      <c r="P291" s="165">
        <v>0.60000000000000009</v>
      </c>
      <c r="Q291" s="165">
        <v>0.59</v>
      </c>
      <c r="R291" s="165">
        <v>0.57999999999999996</v>
      </c>
      <c r="S291" s="165">
        <v>0.57000000000000006</v>
      </c>
      <c r="T291" s="165">
        <v>0.56000000000000005</v>
      </c>
      <c r="U291" s="165">
        <v>0.54</v>
      </c>
      <c r="V291" s="165">
        <v>0.53</v>
      </c>
      <c r="W291" s="165">
        <v>0.53</v>
      </c>
      <c r="X291" s="165">
        <v>0.52</v>
      </c>
      <c r="Y291" s="165">
        <v>0.5</v>
      </c>
      <c r="Z291" s="165">
        <v>0.49</v>
      </c>
      <c r="AA291" s="165">
        <v>0.48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0.53</v>
      </c>
      <c r="F292" s="165">
        <v>0.52</v>
      </c>
      <c r="G292" s="165">
        <v>0.51</v>
      </c>
      <c r="H292" s="165">
        <v>0.49</v>
      </c>
      <c r="I292" s="165">
        <v>0.49</v>
      </c>
      <c r="J292" s="165">
        <v>0.48</v>
      </c>
      <c r="K292" s="165">
        <v>0.48</v>
      </c>
      <c r="L292" s="165">
        <v>0.47</v>
      </c>
      <c r="M292" s="165">
        <v>0.48</v>
      </c>
      <c r="N292" s="165">
        <v>0.47</v>
      </c>
      <c r="O292" s="165">
        <v>0.46</v>
      </c>
      <c r="P292" s="165">
        <v>0.46</v>
      </c>
      <c r="Q292" s="165">
        <v>0.45</v>
      </c>
      <c r="R292" s="165">
        <v>0.44</v>
      </c>
      <c r="S292" s="165">
        <v>0.41</v>
      </c>
      <c r="T292" s="165">
        <v>0.4</v>
      </c>
      <c r="U292" s="165">
        <v>0.41</v>
      </c>
      <c r="V292" s="165">
        <v>0.41</v>
      </c>
      <c r="W292" s="165">
        <v>0.42</v>
      </c>
      <c r="X292" s="165">
        <v>0.41</v>
      </c>
      <c r="Y292" s="165">
        <v>0.41</v>
      </c>
      <c r="Z292" s="165">
        <v>0.43</v>
      </c>
      <c r="AA292" s="165">
        <v>0.44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0.30000000000000004</v>
      </c>
      <c r="F293" s="165">
        <v>0.28000000000000003</v>
      </c>
      <c r="G293" s="165">
        <v>0.28000000000000003</v>
      </c>
      <c r="H293" s="165">
        <v>0.30000000000000004</v>
      </c>
      <c r="I293" s="165">
        <v>0.31</v>
      </c>
      <c r="J293" s="165">
        <v>0.31</v>
      </c>
      <c r="K293" s="165">
        <v>0.30000000000000004</v>
      </c>
      <c r="L293" s="165">
        <v>0.31</v>
      </c>
      <c r="M293" s="165">
        <v>0.31</v>
      </c>
      <c r="N293" s="165">
        <v>0.30000000000000004</v>
      </c>
      <c r="O293" s="165">
        <v>0.25</v>
      </c>
      <c r="P293" s="165">
        <v>0.2</v>
      </c>
      <c r="Q293" s="165">
        <v>0.18</v>
      </c>
      <c r="R293" s="165">
        <v>0.15</v>
      </c>
      <c r="S293" s="165">
        <v>0.12</v>
      </c>
      <c r="T293" s="165">
        <v>0.1</v>
      </c>
      <c r="U293" s="165">
        <v>0.1</v>
      </c>
      <c r="V293" s="165">
        <v>0.11</v>
      </c>
      <c r="W293" s="165">
        <v>0.12</v>
      </c>
      <c r="X293" s="165">
        <v>0.12</v>
      </c>
      <c r="Y293" s="165">
        <v>0.13</v>
      </c>
      <c r="Z293" s="165">
        <v>0.12</v>
      </c>
      <c r="AA293" s="165">
        <v>0.12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0.08</v>
      </c>
      <c r="F294" s="165">
        <v>0.11</v>
      </c>
      <c r="G294" s="165">
        <v>0.11</v>
      </c>
      <c r="H294" s="165">
        <v>7.0000000000000007E-2</v>
      </c>
      <c r="I294" s="165">
        <v>0.05</v>
      </c>
      <c r="J294" s="165">
        <v>0.05</v>
      </c>
      <c r="K294" s="165">
        <v>0.03</v>
      </c>
      <c r="L294" s="165">
        <v>0.04</v>
      </c>
      <c r="M294" s="165">
        <v>0.06</v>
      </c>
      <c r="N294" s="165">
        <v>0.09</v>
      </c>
      <c r="O294" s="165">
        <v>0.12</v>
      </c>
      <c r="P294" s="165">
        <v>0.14000000000000001</v>
      </c>
      <c r="Q294" s="165">
        <v>0.12</v>
      </c>
      <c r="R294" s="165">
        <v>0.11</v>
      </c>
      <c r="S294" s="165">
        <v>0.1</v>
      </c>
      <c r="T294" s="165">
        <v>0.08</v>
      </c>
      <c r="U294" s="165">
        <v>0.06</v>
      </c>
      <c r="V294" s="165">
        <v>0.05</v>
      </c>
      <c r="W294" s="165">
        <v>0.05</v>
      </c>
      <c r="X294" s="165">
        <v>0.08</v>
      </c>
      <c r="Y294" s="165">
        <v>0.1</v>
      </c>
      <c r="Z294" s="165">
        <v>0.13</v>
      </c>
      <c r="AA294" s="165">
        <v>0.16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0.73</v>
      </c>
      <c r="F295" s="167">
        <v>0.74</v>
      </c>
      <c r="G295" s="167">
        <v>0.74</v>
      </c>
      <c r="H295" s="167">
        <v>0.74</v>
      </c>
      <c r="I295" s="167">
        <v>0.74</v>
      </c>
      <c r="J295" s="167">
        <v>0.74</v>
      </c>
      <c r="K295" s="167">
        <v>0.74</v>
      </c>
      <c r="L295" s="167">
        <v>0.73</v>
      </c>
      <c r="M295" s="167">
        <v>0.72</v>
      </c>
      <c r="N295" s="167">
        <v>0.72</v>
      </c>
      <c r="O295" s="167">
        <v>0.71</v>
      </c>
      <c r="P295" s="167">
        <v>0.71</v>
      </c>
      <c r="Q295" s="167">
        <v>0.7</v>
      </c>
      <c r="R295" s="167">
        <v>0.69</v>
      </c>
      <c r="S295" s="167">
        <v>0.69</v>
      </c>
      <c r="T295" s="167">
        <v>0.68</v>
      </c>
      <c r="U295" s="167">
        <v>0.68</v>
      </c>
      <c r="V295" s="167">
        <v>0.68</v>
      </c>
      <c r="W295" s="167">
        <v>0.68</v>
      </c>
      <c r="X295" s="167">
        <v>0.67</v>
      </c>
      <c r="Y295" s="167">
        <v>0.67</v>
      </c>
      <c r="Z295" s="167">
        <v>0.66</v>
      </c>
      <c r="AA295" s="167">
        <v>0.65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0.5</v>
      </c>
      <c r="F296" s="169">
        <v>0.49</v>
      </c>
      <c r="G296" s="169">
        <v>0.48</v>
      </c>
      <c r="H296" s="169">
        <v>0.48</v>
      </c>
      <c r="I296" s="169">
        <v>0.47</v>
      </c>
      <c r="J296" s="169">
        <v>0.47</v>
      </c>
      <c r="K296" s="169">
        <v>0.46</v>
      </c>
      <c r="L296" s="169">
        <v>0.45</v>
      </c>
      <c r="M296" s="169">
        <v>0.45</v>
      </c>
      <c r="N296" s="169">
        <v>0.45</v>
      </c>
      <c r="O296" s="169">
        <v>0.44</v>
      </c>
      <c r="P296" s="169">
        <v>0.43</v>
      </c>
      <c r="Q296" s="169">
        <v>0.43</v>
      </c>
      <c r="R296" s="169">
        <v>0.42</v>
      </c>
      <c r="S296" s="169">
        <v>0.42</v>
      </c>
      <c r="T296" s="169">
        <v>0.42</v>
      </c>
      <c r="U296" s="169">
        <v>0.42</v>
      </c>
      <c r="V296" s="169">
        <v>0.42</v>
      </c>
      <c r="W296" s="169">
        <v>0.43</v>
      </c>
      <c r="X296" s="169">
        <v>0.44</v>
      </c>
      <c r="Y296" s="169">
        <v>0.44</v>
      </c>
      <c r="Z296" s="169">
        <v>0.45</v>
      </c>
      <c r="AA296" s="169">
        <v>0.45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0.28999999999999998</v>
      </c>
      <c r="F297" s="169">
        <v>0.28000000000000003</v>
      </c>
      <c r="G297" s="169">
        <v>0.28999999999999998</v>
      </c>
      <c r="H297" s="169">
        <v>0.31</v>
      </c>
      <c r="I297" s="169">
        <v>0.32</v>
      </c>
      <c r="J297" s="169">
        <v>0.31</v>
      </c>
      <c r="K297" s="169">
        <v>0.31</v>
      </c>
      <c r="L297" s="169">
        <v>0.33</v>
      </c>
      <c r="M297" s="169">
        <v>0.35</v>
      </c>
      <c r="N297" s="169">
        <v>0.36</v>
      </c>
      <c r="O297" s="169">
        <v>0.36</v>
      </c>
      <c r="P297" s="169">
        <v>0.38</v>
      </c>
      <c r="Q297" s="169">
        <v>0.37</v>
      </c>
      <c r="R297" s="169">
        <v>0.37</v>
      </c>
      <c r="S297" s="169">
        <v>0.35</v>
      </c>
      <c r="T297" s="169">
        <v>0.34</v>
      </c>
      <c r="U297" s="169">
        <v>0.32</v>
      </c>
      <c r="V297" s="169">
        <v>0.31</v>
      </c>
      <c r="W297" s="169">
        <v>0.30000000000000004</v>
      </c>
      <c r="X297" s="169">
        <v>0.32</v>
      </c>
      <c r="Y297" s="169">
        <v>0.33</v>
      </c>
      <c r="Z297" s="169">
        <v>0.34</v>
      </c>
      <c r="AA297" s="169">
        <v>0.33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0.15</v>
      </c>
      <c r="F298" s="171">
        <v>0.16</v>
      </c>
      <c r="G298" s="171">
        <v>0.16</v>
      </c>
      <c r="H298" s="171">
        <v>0.18</v>
      </c>
      <c r="I298" s="171">
        <v>0.19</v>
      </c>
      <c r="J298" s="171">
        <v>0.19</v>
      </c>
      <c r="K298" s="171">
        <v>0.19</v>
      </c>
      <c r="L298" s="171">
        <v>0.21</v>
      </c>
      <c r="M298" s="171">
        <v>0.22</v>
      </c>
      <c r="N298" s="171">
        <v>0.23</v>
      </c>
      <c r="O298" s="171">
        <v>0.23</v>
      </c>
      <c r="P298" s="171">
        <v>0.22</v>
      </c>
      <c r="Q298" s="171">
        <v>0.21</v>
      </c>
      <c r="R298" s="171">
        <v>0.22</v>
      </c>
      <c r="S298" s="171">
        <v>0.21</v>
      </c>
      <c r="T298" s="171">
        <v>0.2</v>
      </c>
      <c r="U298" s="171">
        <v>0.19</v>
      </c>
      <c r="V298" s="171">
        <v>0.19</v>
      </c>
      <c r="W298" s="171">
        <v>0.19</v>
      </c>
      <c r="X298" s="171">
        <v>0.2</v>
      </c>
      <c r="Y298" s="171">
        <v>0.2</v>
      </c>
      <c r="Z298" s="171">
        <v>0.21</v>
      </c>
      <c r="AA298" s="171">
        <v>0.21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1080</v>
      </c>
      <c r="F304" s="179">
        <f>F244</f>
        <v>672</v>
      </c>
      <c r="G304" s="179">
        <f>G244</f>
        <v>408</v>
      </c>
      <c r="H304" s="291">
        <f t="shared" ref="H304:H308" si="101">F304/E304</f>
        <v>0.62222222222222223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594</v>
      </c>
      <c r="G305" s="179">
        <f>K244</f>
        <v>720</v>
      </c>
      <c r="H305" s="291">
        <f t="shared" si="101"/>
        <v>0.45205479452054792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13</v>
      </c>
      <c r="G306" s="179">
        <f>O244</f>
        <v>31</v>
      </c>
      <c r="H306" s="291">
        <f t="shared" si="101"/>
        <v>0.29545454545454547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15</v>
      </c>
      <c r="G307" s="179">
        <f>S244</f>
        <v>44</v>
      </c>
      <c r="H307" s="291">
        <f t="shared" si="101"/>
        <v>0.25423728813559321</v>
      </c>
      <c r="I307" s="291"/>
    </row>
    <row r="308" spans="1:14" ht="14.65" customHeight="1" x14ac:dyDescent="0.2">
      <c r="D308" s="180" t="s">
        <v>406</v>
      </c>
      <c r="E308" s="144">
        <f>SUM(E304:E307)</f>
        <v>2497</v>
      </c>
      <c r="F308" s="144">
        <f>SUM(F304:F307)</f>
        <v>1294</v>
      </c>
      <c r="G308" s="144">
        <f>SUM(G304:G307)</f>
        <v>1203</v>
      </c>
      <c r="H308" s="293">
        <f t="shared" si="101"/>
        <v>0.51822186623948741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672</v>
      </c>
      <c r="F311" s="179">
        <f>U244</f>
        <v>41</v>
      </c>
      <c r="G311" s="179">
        <v>62</v>
      </c>
      <c r="H311" s="295">
        <f t="shared" ref="H311:H314" si="103">E311+F311+G311</f>
        <v>775</v>
      </c>
      <c r="I311" s="295">
        <f>SUM(E311:H311)</f>
        <v>1550</v>
      </c>
      <c r="J311" s="4"/>
    </row>
    <row r="312" spans="1:14" ht="14.65" customHeight="1" x14ac:dyDescent="0.2">
      <c r="D312" s="178" t="s">
        <v>418</v>
      </c>
      <c r="E312" s="179">
        <f t="shared" si="102"/>
        <v>594</v>
      </c>
      <c r="F312" s="179">
        <f>V244</f>
        <v>216</v>
      </c>
      <c r="G312" s="179">
        <v>86</v>
      </c>
      <c r="H312" s="295">
        <f t="shared" si="103"/>
        <v>896</v>
      </c>
      <c r="I312" s="295"/>
    </row>
    <row r="313" spans="1:14" ht="14.65" customHeight="1" x14ac:dyDescent="0.2">
      <c r="D313" s="178" t="s">
        <v>412</v>
      </c>
      <c r="E313" s="179">
        <f t="shared" si="102"/>
        <v>13</v>
      </c>
      <c r="F313" s="179">
        <f>W244</f>
        <v>6</v>
      </c>
      <c r="G313" s="182">
        <v>1</v>
      </c>
      <c r="H313" s="295">
        <f t="shared" si="103"/>
        <v>20</v>
      </c>
      <c r="I313" s="295"/>
    </row>
    <row r="314" spans="1:14" ht="14.65" customHeight="1" x14ac:dyDescent="0.2">
      <c r="D314" s="178" t="s">
        <v>419</v>
      </c>
      <c r="E314" s="179">
        <f t="shared" si="102"/>
        <v>15</v>
      </c>
      <c r="F314" s="179">
        <f>X244</f>
        <v>15</v>
      </c>
      <c r="G314" s="182">
        <v>0</v>
      </c>
      <c r="H314" s="295">
        <f t="shared" si="103"/>
        <v>30</v>
      </c>
      <c r="I314" s="295"/>
    </row>
    <row r="315" spans="1:14" ht="14.65" customHeight="1" x14ac:dyDescent="0.2">
      <c r="D315" s="180" t="s">
        <v>406</v>
      </c>
      <c r="E315" s="183">
        <f>SUM(E311:E314)</f>
        <v>1294</v>
      </c>
      <c r="F315" s="183">
        <f>SUM(F311:F314)</f>
        <v>278</v>
      </c>
      <c r="G315" s="183">
        <f>SUM(G311:G314)</f>
        <v>149</v>
      </c>
      <c r="H315" s="296">
        <f>H311+H312+H313+H314</f>
        <v>1721</v>
      </c>
      <c r="I315" s="296">
        <f>F315+G315+H315</f>
        <v>2148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429</v>
      </c>
      <c r="F322" s="189">
        <v>303</v>
      </c>
      <c r="G322" s="189">
        <f t="shared" ref="G322:G324" si="105">SUM(E322:F322)</f>
        <v>732</v>
      </c>
      <c r="H322" s="190">
        <v>14</v>
      </c>
      <c r="I322" s="190">
        <v>49</v>
      </c>
      <c r="J322" s="190">
        <f t="shared" ref="J322:J323" si="106">SUM(H322:I322)</f>
        <v>63</v>
      </c>
      <c r="K322" s="191">
        <f t="shared" ref="K322:K323" si="107">M322-L322</f>
        <v>443</v>
      </c>
      <c r="L322" s="191">
        <f t="shared" ref="L322:L323" si="108">F322+I322</f>
        <v>352</v>
      </c>
      <c r="M322" s="192">
        <f t="shared" ref="M322:M323" si="109">H311+H313</f>
        <v>795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507</v>
      </c>
      <c r="F323" s="189">
        <v>333</v>
      </c>
      <c r="G323" s="189">
        <f t="shared" si="105"/>
        <v>840</v>
      </c>
      <c r="H323" s="190">
        <v>18</v>
      </c>
      <c r="I323" s="190">
        <v>68</v>
      </c>
      <c r="J323" s="190">
        <f t="shared" si="106"/>
        <v>86</v>
      </c>
      <c r="K323" s="191">
        <f t="shared" si="107"/>
        <v>525</v>
      </c>
      <c r="L323" s="191">
        <f t="shared" si="108"/>
        <v>401</v>
      </c>
      <c r="M323" s="192">
        <f t="shared" si="109"/>
        <v>926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936</v>
      </c>
      <c r="F324" s="194">
        <f>SUM(F322:F323)</f>
        <v>636</v>
      </c>
      <c r="G324" s="194">
        <f t="shared" si="105"/>
        <v>1572</v>
      </c>
      <c r="H324" s="195">
        <f t="shared" ref="H324:M324" si="110">SUM(H322:H323)</f>
        <v>32</v>
      </c>
      <c r="I324" s="195">
        <f t="shared" si="110"/>
        <v>117</v>
      </c>
      <c r="J324" s="195">
        <f t="shared" si="110"/>
        <v>149</v>
      </c>
      <c r="K324" s="196">
        <f t="shared" si="110"/>
        <v>968</v>
      </c>
      <c r="L324" s="196">
        <f t="shared" si="110"/>
        <v>753</v>
      </c>
      <c r="M324" s="197">
        <f t="shared" si="110"/>
        <v>1721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44087</v>
      </c>
      <c r="F328" s="199">
        <v>44088</v>
      </c>
      <c r="G328" s="199">
        <v>44089</v>
      </c>
      <c r="H328" s="199">
        <v>44090</v>
      </c>
      <c r="I328" s="199">
        <v>44091</v>
      </c>
      <c r="J328" s="199">
        <v>44092</v>
      </c>
      <c r="K328" s="199">
        <v>44093</v>
      </c>
      <c r="L328" s="199">
        <v>44094</v>
      </c>
      <c r="M328" s="199">
        <v>44095</v>
      </c>
      <c r="N328" s="199">
        <v>44096</v>
      </c>
      <c r="O328" s="199">
        <v>44097</v>
      </c>
      <c r="P328" s="199">
        <v>44098</v>
      </c>
      <c r="Q328" s="199">
        <v>44099</v>
      </c>
      <c r="R328" s="199">
        <v>44100</v>
      </c>
      <c r="S328" s="199">
        <v>44101</v>
      </c>
      <c r="T328" s="199">
        <v>44102</v>
      </c>
      <c r="U328" s="199">
        <v>44103</v>
      </c>
      <c r="V328" s="199">
        <v>44104</v>
      </c>
      <c r="W328" s="199">
        <v>44105</v>
      </c>
      <c r="X328" s="199">
        <v>44106</v>
      </c>
      <c r="Y328" s="199">
        <v>44107</v>
      </c>
      <c r="Z328" s="199">
        <v>44108</v>
      </c>
      <c r="AA328" s="199">
        <v>44109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978</v>
      </c>
      <c r="F329" s="201">
        <v>994</v>
      </c>
      <c r="G329" s="201">
        <v>952</v>
      </c>
      <c r="H329" s="201">
        <v>952</v>
      </c>
      <c r="I329" s="201">
        <v>956</v>
      </c>
      <c r="J329" s="201">
        <v>956</v>
      </c>
      <c r="K329" s="201">
        <v>959</v>
      </c>
      <c r="L329" s="201">
        <v>936</v>
      </c>
      <c r="M329" s="201">
        <v>944</v>
      </c>
      <c r="N329" s="201">
        <v>922</v>
      </c>
      <c r="O329" s="201">
        <v>945</v>
      </c>
      <c r="P329" s="201">
        <v>935</v>
      </c>
      <c r="Q329" s="201">
        <v>912</v>
      </c>
      <c r="R329" s="201">
        <v>888</v>
      </c>
      <c r="S329" s="201">
        <v>876</v>
      </c>
      <c r="T329" s="201">
        <v>892</v>
      </c>
      <c r="U329" s="201">
        <v>881</v>
      </c>
      <c r="V329" s="201">
        <v>893</v>
      </c>
      <c r="W329" s="201">
        <v>897</v>
      </c>
      <c r="X329" s="201">
        <v>851</v>
      </c>
      <c r="Y329" s="201">
        <v>815</v>
      </c>
      <c r="Z329" s="201">
        <v>794</v>
      </c>
      <c r="AA329" s="201">
        <v>795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1257</v>
      </c>
      <c r="F330" s="203">
        <v>1216</v>
      </c>
      <c r="G330" s="203">
        <v>1202</v>
      </c>
      <c r="H330" s="203">
        <v>1155</v>
      </c>
      <c r="I330" s="203">
        <v>1173</v>
      </c>
      <c r="J330" s="203">
        <v>1179</v>
      </c>
      <c r="K330" s="203">
        <v>1161</v>
      </c>
      <c r="L330" s="203">
        <v>1130</v>
      </c>
      <c r="M330" s="203">
        <v>1131</v>
      </c>
      <c r="N330" s="203">
        <v>1085</v>
      </c>
      <c r="O330" s="203">
        <v>1064</v>
      </c>
      <c r="P330" s="203">
        <v>1029</v>
      </c>
      <c r="Q330" s="203">
        <v>1039</v>
      </c>
      <c r="R330" s="203">
        <v>1019</v>
      </c>
      <c r="S330" s="203">
        <v>1013</v>
      </c>
      <c r="T330" s="203">
        <v>1013</v>
      </c>
      <c r="U330" s="203">
        <v>1055</v>
      </c>
      <c r="V330" s="203">
        <v>1040</v>
      </c>
      <c r="W330" s="203">
        <v>1046</v>
      </c>
      <c r="X330" s="203">
        <v>969</v>
      </c>
      <c r="Y330" s="203">
        <v>967</v>
      </c>
      <c r="Z330" s="203">
        <v>961</v>
      </c>
      <c r="AA330" s="203">
        <v>926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2235</v>
      </c>
      <c r="F331" s="205">
        <f t="shared" si="111"/>
        <v>2210</v>
      </c>
      <c r="G331" s="205">
        <f t="shared" si="111"/>
        <v>2154</v>
      </c>
      <c r="H331" s="205">
        <f t="shared" si="111"/>
        <v>2107</v>
      </c>
      <c r="I331" s="205">
        <f t="shared" si="111"/>
        <v>2129</v>
      </c>
      <c r="J331" s="205">
        <f t="shared" si="111"/>
        <v>2135</v>
      </c>
      <c r="K331" s="205">
        <f t="shared" si="111"/>
        <v>2120</v>
      </c>
      <c r="L331" s="205">
        <f t="shared" si="111"/>
        <v>2066</v>
      </c>
      <c r="M331" s="205">
        <f t="shared" si="111"/>
        <v>2075</v>
      </c>
      <c r="N331" s="205">
        <f t="shared" si="111"/>
        <v>2007</v>
      </c>
      <c r="O331" s="205">
        <f t="shared" si="111"/>
        <v>2009</v>
      </c>
      <c r="P331" s="205">
        <f t="shared" si="111"/>
        <v>1964</v>
      </c>
      <c r="Q331" s="205">
        <f t="shared" si="111"/>
        <v>1951</v>
      </c>
      <c r="R331" s="205">
        <f t="shared" si="111"/>
        <v>1907</v>
      </c>
      <c r="S331" s="205">
        <f t="shared" si="111"/>
        <v>1889</v>
      </c>
      <c r="T331" s="205">
        <f t="shared" si="111"/>
        <v>1905</v>
      </c>
      <c r="U331" s="205">
        <f t="shared" si="111"/>
        <v>1936</v>
      </c>
      <c r="V331" s="205">
        <f t="shared" si="111"/>
        <v>1933</v>
      </c>
      <c r="W331" s="205">
        <f t="shared" si="111"/>
        <v>1943</v>
      </c>
      <c r="X331" s="205">
        <f t="shared" si="111"/>
        <v>1820</v>
      </c>
      <c r="Y331" s="205">
        <f t="shared" si="111"/>
        <v>1782</v>
      </c>
      <c r="Z331" s="205">
        <f t="shared" si="111"/>
        <v>1755</v>
      </c>
      <c r="AA331" s="205">
        <f t="shared" si="111"/>
        <v>1721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2746</v>
      </c>
      <c r="I335" s="318"/>
      <c r="J335" s="319">
        <f>H335/H341</f>
        <v>0.17288925266007682</v>
      </c>
      <c r="K335" s="319"/>
      <c r="L335" s="320">
        <v>804</v>
      </c>
      <c r="M335" s="320"/>
      <c r="N335" s="321">
        <f>L335/L341</f>
        <v>0.15488345212868426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3579</v>
      </c>
      <c r="U335" s="324"/>
      <c r="V335" s="325">
        <f>T335/T341</f>
        <v>0.16895623849313129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619</v>
      </c>
      <c r="I336" s="318"/>
      <c r="J336" s="319">
        <f>H336/H341</f>
        <v>3.8972486306113455E-2</v>
      </c>
      <c r="K336" s="319"/>
      <c r="L336" s="320">
        <v>417</v>
      </c>
      <c r="M336" s="320"/>
      <c r="N336" s="321">
        <f>L336/L341</f>
        <v>8.0331342708533995E-2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1036</v>
      </c>
      <c r="U336" s="324"/>
      <c r="V336" s="325">
        <f>T336/T341</f>
        <v>4.890714251994524E-2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1.2592079581942958E-4</v>
      </c>
      <c r="K337" s="319"/>
      <c r="L337" s="320">
        <v>9</v>
      </c>
      <c r="M337" s="320"/>
      <c r="N337" s="321">
        <f>L337/L341</f>
        <v>1.7337699865151224E-3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5.1928433177548031E-4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5.7792332883837411E-4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1.4162299957513099E-4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3367</v>
      </c>
      <c r="I339" s="318">
        <f>SUM(H339:H339)</f>
        <v>3367</v>
      </c>
      <c r="J339" s="319">
        <f>H339/H341</f>
        <v>0.2119876597620097</v>
      </c>
      <c r="K339" s="319"/>
      <c r="L339" s="320">
        <f>L335+L336+L337+L338</f>
        <v>1233</v>
      </c>
      <c r="M339" s="320">
        <f>SUM(L339:L339)</f>
        <v>1233</v>
      </c>
      <c r="N339" s="321">
        <f>L339/L341</f>
        <v>0.23752648815257177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4629</v>
      </c>
      <c r="U339" s="324"/>
      <c r="V339" s="325">
        <f>T339/T341</f>
        <v>0.21852428834442714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12516</v>
      </c>
      <c r="I340" s="318"/>
      <c r="J340" s="319">
        <f>H340/H341</f>
        <v>0.78801234023799027</v>
      </c>
      <c r="K340" s="319"/>
      <c r="L340" s="320">
        <v>3958</v>
      </c>
      <c r="M340" s="320"/>
      <c r="N340" s="321">
        <f>L340/L341</f>
        <v>0.76247351184742829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16554</v>
      </c>
      <c r="U340" s="324"/>
      <c r="V340" s="325">
        <f>T340/T341</f>
        <v>0.78147571165557284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15883</v>
      </c>
      <c r="I341" s="328"/>
      <c r="J341" s="293">
        <f>H341/H341</f>
        <v>1</v>
      </c>
      <c r="K341" s="293"/>
      <c r="L341" s="328">
        <f>L339+L340</f>
        <v>5191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21183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6734</v>
      </c>
      <c r="I342" s="267">
        <f>SUM(I335:I339)</f>
        <v>3367</v>
      </c>
      <c r="J342" s="267"/>
      <c r="K342" s="267"/>
      <c r="L342" s="267">
        <f>SUM(L335:L339)</f>
        <v>2466</v>
      </c>
      <c r="M342" s="267">
        <f>SUM(M335:M339)</f>
        <v>1233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44087</v>
      </c>
      <c r="F345" s="199">
        <v>44088</v>
      </c>
      <c r="G345" s="199">
        <v>44089</v>
      </c>
      <c r="H345" s="199">
        <v>44090</v>
      </c>
      <c r="I345" s="199">
        <v>44091</v>
      </c>
      <c r="J345" s="199">
        <v>44092</v>
      </c>
      <c r="K345" s="199">
        <v>44093</v>
      </c>
      <c r="L345" s="199">
        <v>44094</v>
      </c>
      <c r="M345" s="199">
        <v>44095</v>
      </c>
      <c r="N345" s="199">
        <v>44096</v>
      </c>
      <c r="O345" s="199">
        <v>44097</v>
      </c>
      <c r="P345" s="199">
        <v>44098</v>
      </c>
      <c r="Q345" s="199">
        <v>44099</v>
      </c>
      <c r="R345" s="199">
        <v>44100</v>
      </c>
      <c r="S345" s="207">
        <v>44101</v>
      </c>
      <c r="T345" s="207">
        <v>44102</v>
      </c>
      <c r="U345" s="207">
        <v>44103</v>
      </c>
      <c r="V345" s="207">
        <v>44104</v>
      </c>
      <c r="W345" s="207">
        <v>44105</v>
      </c>
      <c r="X345" s="207">
        <v>44106</v>
      </c>
      <c r="Y345" s="207">
        <v>44107</v>
      </c>
      <c r="Z345" s="207">
        <v>44108</v>
      </c>
      <c r="AA345" s="207">
        <v>44109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978</v>
      </c>
      <c r="F346" s="201">
        <v>994</v>
      </c>
      <c r="G346" s="201">
        <v>952</v>
      </c>
      <c r="H346" s="201">
        <v>952</v>
      </c>
      <c r="I346" s="201">
        <v>956</v>
      </c>
      <c r="J346" s="201">
        <v>956</v>
      </c>
      <c r="K346" s="201">
        <v>959</v>
      </c>
      <c r="L346" s="201">
        <v>936</v>
      </c>
      <c r="M346" s="201">
        <v>944</v>
      </c>
      <c r="N346" s="201">
        <v>922</v>
      </c>
      <c r="O346" s="201">
        <v>945</v>
      </c>
      <c r="P346" s="201">
        <v>935</v>
      </c>
      <c r="Q346" s="201">
        <v>912</v>
      </c>
      <c r="R346" s="201">
        <v>888</v>
      </c>
      <c r="S346" s="209">
        <v>4439</v>
      </c>
      <c r="T346" s="209">
        <v>4464</v>
      </c>
      <c r="U346" s="209">
        <v>4468</v>
      </c>
      <c r="V346" s="209">
        <v>4504</v>
      </c>
      <c r="W346" s="209">
        <v>4532</v>
      </c>
      <c r="X346" s="209">
        <v>4555</v>
      </c>
      <c r="Y346" s="209">
        <v>4586</v>
      </c>
      <c r="Z346" s="209">
        <v>4605</v>
      </c>
      <c r="AA346" s="209">
        <v>4629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1257</v>
      </c>
      <c r="F347" s="203">
        <v>1216</v>
      </c>
      <c r="G347" s="203">
        <v>1202</v>
      </c>
      <c r="H347" s="203">
        <v>1155</v>
      </c>
      <c r="I347" s="203">
        <v>1173</v>
      </c>
      <c r="J347" s="203">
        <v>1179</v>
      </c>
      <c r="K347" s="203">
        <v>1161</v>
      </c>
      <c r="L347" s="203">
        <v>1130</v>
      </c>
      <c r="M347" s="203">
        <v>1131</v>
      </c>
      <c r="N347" s="203">
        <v>1085</v>
      </c>
      <c r="O347" s="203">
        <v>1064</v>
      </c>
      <c r="P347" s="203">
        <v>1029</v>
      </c>
      <c r="Q347" s="203">
        <v>1039</v>
      </c>
      <c r="R347" s="203">
        <v>1019</v>
      </c>
      <c r="S347" s="211">
        <v>15929</v>
      </c>
      <c r="T347" s="211">
        <v>15984</v>
      </c>
      <c r="U347" s="211">
        <v>15992</v>
      </c>
      <c r="V347" s="211">
        <v>16147</v>
      </c>
      <c r="W347" s="211">
        <v>16221</v>
      </c>
      <c r="X347" s="211">
        <v>16314</v>
      </c>
      <c r="Y347" s="211">
        <v>16409</v>
      </c>
      <c r="Z347" s="211">
        <v>16488</v>
      </c>
      <c r="AA347" s="211">
        <v>16554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2235</v>
      </c>
      <c r="F348" s="205">
        <f t="shared" si="113"/>
        <v>2210</v>
      </c>
      <c r="G348" s="205">
        <f t="shared" si="113"/>
        <v>2154</v>
      </c>
      <c r="H348" s="205">
        <f t="shared" si="113"/>
        <v>2107</v>
      </c>
      <c r="I348" s="205">
        <f t="shared" si="113"/>
        <v>2129</v>
      </c>
      <c r="J348" s="205">
        <f t="shared" si="113"/>
        <v>2135</v>
      </c>
      <c r="K348" s="205">
        <f t="shared" si="113"/>
        <v>2120</v>
      </c>
      <c r="L348" s="205">
        <f t="shared" si="113"/>
        <v>2066</v>
      </c>
      <c r="M348" s="205">
        <f t="shared" si="113"/>
        <v>2075</v>
      </c>
      <c r="N348" s="205">
        <f t="shared" si="113"/>
        <v>2007</v>
      </c>
      <c r="O348" s="205">
        <f t="shared" si="113"/>
        <v>2009</v>
      </c>
      <c r="P348" s="205">
        <f t="shared" si="113"/>
        <v>1964</v>
      </c>
      <c r="Q348" s="205">
        <f t="shared" si="113"/>
        <v>1951</v>
      </c>
      <c r="R348" s="205">
        <f t="shared" si="113"/>
        <v>1907</v>
      </c>
      <c r="S348" s="213">
        <f t="shared" si="113"/>
        <v>20368</v>
      </c>
      <c r="T348" s="213">
        <f t="shared" si="113"/>
        <v>20448</v>
      </c>
      <c r="U348" s="213">
        <f t="shared" si="113"/>
        <v>20460</v>
      </c>
      <c r="V348" s="213">
        <f t="shared" si="113"/>
        <v>20651</v>
      </c>
      <c r="W348" s="213">
        <f t="shared" si="113"/>
        <v>20753</v>
      </c>
      <c r="X348" s="213">
        <f t="shared" si="113"/>
        <v>20869</v>
      </c>
      <c r="Y348" s="213">
        <f t="shared" si="113"/>
        <v>20995</v>
      </c>
      <c r="Z348" s="213">
        <f t="shared" si="113"/>
        <v>21093</v>
      </c>
      <c r="AA348" s="213">
        <f t="shared" si="113"/>
        <v>21183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9429</v>
      </c>
      <c r="L371" s="361"/>
      <c r="M371" s="361"/>
      <c r="N371" s="361"/>
      <c r="O371" s="361"/>
      <c r="P371" s="362">
        <f>K371/K379</f>
        <v>0.59365359189070077</v>
      </c>
      <c r="Q371" s="362"/>
      <c r="R371" s="362"/>
      <c r="S371" s="362">
        <f t="shared" ref="S371:S379" si="114">SUM(P371:R371)</f>
        <v>0.59365359189070077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1935</v>
      </c>
      <c r="L372" s="361"/>
      <c r="M372" s="361"/>
      <c r="N372" s="361"/>
      <c r="O372" s="361"/>
      <c r="P372" s="362">
        <f>K372/K379</f>
        <v>0.12182836995529812</v>
      </c>
      <c r="Q372" s="362"/>
      <c r="R372" s="362"/>
      <c r="S372" s="362">
        <f t="shared" si="114"/>
        <v>0.12182836995529812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1110</v>
      </c>
      <c r="L373" s="361"/>
      <c r="M373" s="361"/>
      <c r="N373" s="361"/>
      <c r="O373" s="361"/>
      <c r="P373" s="362">
        <f>K373/K379</f>
        <v>6.988604167978342E-2</v>
      </c>
      <c r="Q373" s="362"/>
      <c r="R373" s="362"/>
      <c r="S373" s="362">
        <f t="shared" si="114"/>
        <v>6.988604167978342E-2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842</v>
      </c>
      <c r="L374" s="361"/>
      <c r="M374" s="361"/>
      <c r="N374" s="361"/>
      <c r="O374" s="361"/>
      <c r="P374" s="362">
        <f>K374/K379</f>
        <v>5.3012655039979852E-2</v>
      </c>
      <c r="Q374" s="362"/>
      <c r="R374" s="362"/>
      <c r="S374" s="362">
        <f t="shared" si="114"/>
        <v>5.3012655039979852E-2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716</v>
      </c>
      <c r="L375" s="361"/>
      <c r="M375" s="361"/>
      <c r="N375" s="361"/>
      <c r="O375" s="361"/>
      <c r="P375" s="362">
        <f>K375/K379</f>
        <v>4.5079644903355788E-2</v>
      </c>
      <c r="Q375" s="362"/>
      <c r="R375" s="362"/>
      <c r="S375" s="362">
        <f t="shared" si="114"/>
        <v>4.5079644903355788E-2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606</v>
      </c>
      <c r="L376" s="361"/>
      <c r="M376" s="361"/>
      <c r="N376" s="361"/>
      <c r="O376" s="361"/>
      <c r="P376" s="362">
        <f>K376/K379</f>
        <v>3.8154001133287159E-2</v>
      </c>
      <c r="Q376" s="362"/>
      <c r="R376" s="362"/>
      <c r="S376" s="362">
        <f t="shared" si="114"/>
        <v>3.8154001133287159E-2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399+188+109+83+80+82</f>
        <v>941</v>
      </c>
      <c r="L377" s="361"/>
      <c r="M377" s="361"/>
      <c r="N377" s="361"/>
      <c r="O377" s="361"/>
      <c r="P377" s="362">
        <f>K377/K379</f>
        <v>5.9245734433041618E-2</v>
      </c>
      <c r="Q377" s="362"/>
      <c r="R377" s="362"/>
      <c r="S377" s="362">
        <f t="shared" si="114"/>
        <v>5.9245734433041618E-2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15883-15579</f>
        <v>304</v>
      </c>
      <c r="L378" s="361"/>
      <c r="M378" s="361"/>
      <c r="N378" s="361"/>
      <c r="O378" s="361"/>
      <c r="P378" s="362">
        <f>K378/K379</f>
        <v>1.9139960964553296E-2</v>
      </c>
      <c r="Q378" s="362"/>
      <c r="R378" s="362"/>
      <c r="S378" s="362">
        <f t="shared" si="114"/>
        <v>1.9139960964553296E-2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15883</v>
      </c>
      <c r="L379" s="364"/>
      <c r="M379" s="364"/>
      <c r="N379" s="364"/>
      <c r="O379" s="364">
        <f>SUM(K379:N379)</f>
        <v>15883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64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44110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18</v>
      </c>
      <c r="G13" s="30">
        <f t="shared" ref="G13:G14" si="0">E13-F13</f>
        <v>2</v>
      </c>
      <c r="H13" s="31">
        <f t="shared" ref="H13:H14" si="1">F13/E13</f>
        <v>0.9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6</v>
      </c>
      <c r="K14" s="30">
        <f t="shared" si="2"/>
        <v>4</v>
      </c>
      <c r="L14" s="32">
        <f t="shared" si="3"/>
        <v>0.6</v>
      </c>
      <c r="M14" s="40"/>
      <c r="N14" s="37"/>
      <c r="O14" s="35"/>
      <c r="P14" s="31"/>
      <c r="Q14" s="40"/>
      <c r="R14" s="29"/>
      <c r="S14" s="30"/>
      <c r="T14" s="32"/>
      <c r="U14" s="37">
        <v>3</v>
      </c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10</v>
      </c>
      <c r="F16" s="29">
        <v>0</v>
      </c>
      <c r="G16" s="30">
        <f t="shared" ref="G16:G17" si="4">E16-F16</f>
        <v>10</v>
      </c>
      <c r="H16" s="31">
        <f t="shared" ref="H16:H17" si="5">F16/E16</f>
        <v>0</v>
      </c>
      <c r="I16" s="30">
        <v>5</v>
      </c>
      <c r="J16" s="29">
        <v>3</v>
      </c>
      <c r="K16" s="30">
        <f t="shared" ref="K16:K17" si="6">I16-J16</f>
        <v>2</v>
      </c>
      <c r="L16" s="32">
        <f t="shared" ref="L16:L17" si="7">J16/I16</f>
        <v>0.6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38</v>
      </c>
      <c r="G17" s="30">
        <f t="shared" si="4"/>
        <v>22</v>
      </c>
      <c r="H17" s="31">
        <f t="shared" si="5"/>
        <v>0.6333333333333333</v>
      </c>
      <c r="I17" s="30">
        <v>70</v>
      </c>
      <c r="J17" s="29">
        <v>42</v>
      </c>
      <c r="K17" s="30">
        <f t="shared" si="6"/>
        <v>28</v>
      </c>
      <c r="L17" s="32">
        <f t="shared" si="7"/>
        <v>0.6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2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53</v>
      </c>
      <c r="G19" s="30">
        <f>E19-F19</f>
        <v>8</v>
      </c>
      <c r="H19" s="31">
        <f>F19/E19</f>
        <v>0.86885245901639341</v>
      </c>
      <c r="I19" s="30">
        <v>83</v>
      </c>
      <c r="J19" s="29">
        <v>58</v>
      </c>
      <c r="K19" s="30">
        <f>I19-J19</f>
        <v>25</v>
      </c>
      <c r="L19" s="32">
        <f>J19/I19</f>
        <v>0.6987951807228916</v>
      </c>
      <c r="M19" s="40">
        <v>5</v>
      </c>
      <c r="N19" s="37">
        <v>4</v>
      </c>
      <c r="O19" s="35">
        <f t="shared" ref="O19:O20" si="8">M19-N19</f>
        <v>1</v>
      </c>
      <c r="P19" s="31">
        <f t="shared" ref="P19:P20" si="9">N19/M19</f>
        <v>0.8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7</v>
      </c>
      <c r="S20" s="30">
        <f>Q20-R20</f>
        <v>3</v>
      </c>
      <c r="T20" s="32">
        <f>R20/Q20</f>
        <v>0.7</v>
      </c>
      <c r="U20" s="37"/>
      <c r="V20" s="37"/>
      <c r="W20" s="37">
        <v>4</v>
      </c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2</v>
      </c>
      <c r="K22" s="30">
        <f>I22-J22</f>
        <v>6</v>
      </c>
      <c r="L22" s="32">
        <f>J22/I22</f>
        <v>0.25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24</v>
      </c>
      <c r="G24" s="30">
        <f t="shared" ref="G24:G25" si="10">E24-F24</f>
        <v>9</v>
      </c>
      <c r="H24" s="31">
        <f t="shared" ref="H24:H25" si="11">F24/E24</f>
        <v>0.72727272727272729</v>
      </c>
      <c r="I24" s="30">
        <v>48</v>
      </c>
      <c r="J24" s="29">
        <v>34</v>
      </c>
      <c r="K24" s="30">
        <f t="shared" ref="K24:K25" si="12">I24-J24</f>
        <v>14</v>
      </c>
      <c r="L24" s="32">
        <f t="shared" ref="L24:L25" si="13">J24/I24</f>
        <v>0.70833333333333337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4</v>
      </c>
      <c r="S24" s="30">
        <f>Q24-R24</f>
        <v>6</v>
      </c>
      <c r="T24" s="32">
        <f>R24/Q24</f>
        <v>0.4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48</v>
      </c>
      <c r="G25" s="30">
        <f t="shared" si="10"/>
        <v>14</v>
      </c>
      <c r="H25" s="31">
        <f t="shared" si="11"/>
        <v>0.77419354838709675</v>
      </c>
      <c r="I25" s="41">
        <v>90</v>
      </c>
      <c r="J25" s="42">
        <v>86</v>
      </c>
      <c r="K25" s="30">
        <f t="shared" si="12"/>
        <v>4</v>
      </c>
      <c r="L25" s="32">
        <f t="shared" si="13"/>
        <v>0.9555555555555556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22</v>
      </c>
      <c r="F27" s="29">
        <v>19</v>
      </c>
      <c r="G27" s="30">
        <f>E27-F27</f>
        <v>3</v>
      </c>
      <c r="H27" s="31">
        <f>F27/E27</f>
        <v>0.86363636363636365</v>
      </c>
      <c r="I27" s="30">
        <v>20</v>
      </c>
      <c r="J27" s="29">
        <v>15</v>
      </c>
      <c r="K27" s="30">
        <f>I27-J27</f>
        <v>5</v>
      </c>
      <c r="L27" s="32">
        <f>J27/I27</f>
        <v>0.75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33</v>
      </c>
      <c r="G29" s="30">
        <f t="shared" ref="G29:G30" si="14">E29-F29</f>
        <v>19</v>
      </c>
      <c r="H29" s="31">
        <f t="shared" ref="H29:H30" si="15">F29/E29</f>
        <v>0.63461538461538458</v>
      </c>
      <c r="I29" s="30">
        <v>32</v>
      </c>
      <c r="J29" s="29">
        <v>11</v>
      </c>
      <c r="K29" s="30">
        <f>I29-J29</f>
        <v>21</v>
      </c>
      <c r="L29" s="32">
        <f>J29/I29</f>
        <v>0.34375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4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6</v>
      </c>
      <c r="G34" s="30">
        <f t="shared" ref="G34:G35" si="16">E34-F34</f>
        <v>2</v>
      </c>
      <c r="H34" s="31">
        <f t="shared" ref="H34:H35" si="17">F34/E34</f>
        <v>0.75</v>
      </c>
      <c r="I34" s="30">
        <v>10</v>
      </c>
      <c r="J34" s="29">
        <v>9</v>
      </c>
      <c r="K34" s="30">
        <f t="shared" ref="K34:K35" si="18">I34-J34</f>
        <v>1</v>
      </c>
      <c r="L34" s="32">
        <f t="shared" ref="L34:L35" si="19">J34/I34</f>
        <v>0.9</v>
      </c>
      <c r="M34" s="40"/>
      <c r="N34" s="37"/>
      <c r="O34" s="35"/>
      <c r="P34" s="31"/>
      <c r="Q34" s="40"/>
      <c r="R34" s="29"/>
      <c r="S34" s="30"/>
      <c r="T34" s="32"/>
      <c r="U34" s="37">
        <v>1</v>
      </c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111</v>
      </c>
      <c r="G35" s="30">
        <f t="shared" si="16"/>
        <v>14</v>
      </c>
      <c r="H35" s="31">
        <f t="shared" si="17"/>
        <v>0.88800000000000001</v>
      </c>
      <c r="I35" s="30">
        <v>212</v>
      </c>
      <c r="J35" s="29">
        <v>37</v>
      </c>
      <c r="K35" s="30">
        <f t="shared" si="18"/>
        <v>175</v>
      </c>
      <c r="L35" s="32">
        <f t="shared" si="19"/>
        <v>0.17452830188679244</v>
      </c>
      <c r="M35" s="40"/>
      <c r="N35" s="37"/>
      <c r="O35" s="35"/>
      <c r="P35" s="31"/>
      <c r="Q35" s="40"/>
      <c r="R35" s="29"/>
      <c r="S35" s="30"/>
      <c r="T35" s="32"/>
      <c r="U35" s="37">
        <v>2</v>
      </c>
      <c r="V35" s="37">
        <v>5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3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84</v>
      </c>
      <c r="E50" s="39">
        <v>30</v>
      </c>
      <c r="F50" s="29">
        <v>26</v>
      </c>
      <c r="G50" s="30">
        <f>E50-F50</f>
        <v>4</v>
      </c>
      <c r="H50" s="31">
        <f>F50/E50</f>
        <v>0.8666666666666667</v>
      </c>
      <c r="I50" s="30">
        <v>34</v>
      </c>
      <c r="J50" s="29">
        <v>20</v>
      </c>
      <c r="K50" s="30">
        <f>I50-J50</f>
        <v>14</v>
      </c>
      <c r="L50" s="32">
        <f>J50/I50</f>
        <v>0.58823529411764708</v>
      </c>
      <c r="M50" s="40"/>
      <c r="N50" s="37"/>
      <c r="O50" s="35"/>
      <c r="P50" s="31"/>
      <c r="Q50" s="40"/>
      <c r="R50" s="29"/>
      <c r="S50" s="30"/>
      <c r="T50" s="32"/>
      <c r="U50" s="37">
        <v>2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>
        <v>2</v>
      </c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1</v>
      </c>
      <c r="G65" s="30">
        <f>E65-F65</f>
        <v>3</v>
      </c>
      <c r="H65" s="31">
        <f>F65/E65</f>
        <v>0.25</v>
      </c>
      <c r="I65" s="30">
        <v>4</v>
      </c>
      <c r="J65" s="29">
        <v>3</v>
      </c>
      <c r="K65" s="30">
        <f>I65-J65</f>
        <v>1</v>
      </c>
      <c r="L65" s="32">
        <f>J65/I65</f>
        <v>0.75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/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4</v>
      </c>
      <c r="G67" s="30">
        <f>E67-F67</f>
        <v>16</v>
      </c>
      <c r="H67" s="31">
        <f>F67/E67</f>
        <v>0.2</v>
      </c>
      <c r="I67" s="30">
        <v>60</v>
      </c>
      <c r="J67" s="29">
        <v>8</v>
      </c>
      <c r="K67" s="30">
        <f>I67-J67</f>
        <v>52</v>
      </c>
      <c r="L67" s="32">
        <f>J67/I67</f>
        <v>0.13333333333333333</v>
      </c>
      <c r="M67" s="40"/>
      <c r="N67" s="37"/>
      <c r="O67" s="35"/>
      <c r="P67" s="31"/>
      <c r="Q67" s="40"/>
      <c r="R67" s="29"/>
      <c r="S67" s="30"/>
      <c r="T67" s="32"/>
      <c r="U67" s="37"/>
      <c r="V67" s="37">
        <v>1</v>
      </c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3</v>
      </c>
      <c r="G71" s="30">
        <f>E71-F71</f>
        <v>7</v>
      </c>
      <c r="H71" s="31">
        <f>F71/E71</f>
        <v>0.3</v>
      </c>
      <c r="I71" s="30">
        <v>20</v>
      </c>
      <c r="J71" s="29">
        <v>8</v>
      </c>
      <c r="K71" s="30">
        <f>I71-J71</f>
        <v>12</v>
      </c>
      <c r="L71" s="32">
        <f>J71/I71</f>
        <v>0.4</v>
      </c>
      <c r="M71" s="40"/>
      <c r="N71" s="37"/>
      <c r="O71" s="35"/>
      <c r="P71" s="31"/>
      <c r="Q71" s="40"/>
      <c r="R71" s="29"/>
      <c r="S71" s="30"/>
      <c r="T71" s="32"/>
      <c r="U71" s="37"/>
      <c r="V71" s="37"/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2</v>
      </c>
      <c r="G73" s="30">
        <f t="shared" ref="G73:G74" si="20">E73-F73</f>
        <v>2</v>
      </c>
      <c r="H73" s="31">
        <f t="shared" ref="H73:H74" si="21">F73/E73</f>
        <v>0.5</v>
      </c>
      <c r="I73" s="30">
        <v>8</v>
      </c>
      <c r="J73" s="29">
        <v>3</v>
      </c>
      <c r="K73" s="30">
        <f t="shared" ref="K73:K74" si="22">I73-J73</f>
        <v>5</v>
      </c>
      <c r="L73" s="32">
        <f t="shared" ref="L73:L74" si="23">J73/I73</f>
        <v>0.375</v>
      </c>
      <c r="M73" s="40"/>
      <c r="N73" s="37"/>
      <c r="O73" s="35"/>
      <c r="P73" s="31"/>
      <c r="Q73" s="40"/>
      <c r="R73" s="29"/>
      <c r="S73" s="30"/>
      <c r="T73" s="32"/>
      <c r="U73" s="37"/>
      <c r="V73" s="37"/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1</v>
      </c>
      <c r="K74" s="30">
        <f t="shared" si="22"/>
        <v>3</v>
      </c>
      <c r="L74" s="32">
        <f t="shared" si="23"/>
        <v>0.25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>
        <v>1</v>
      </c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10</v>
      </c>
      <c r="G80" s="30">
        <f t="shared" ref="G80:G84" si="24">E80-F80</f>
        <v>10</v>
      </c>
      <c r="H80" s="31">
        <f t="shared" ref="H80:H84" si="25">F80/E80</f>
        <v>0.5</v>
      </c>
      <c r="I80" s="30">
        <v>20</v>
      </c>
      <c r="J80" s="29">
        <v>6</v>
      </c>
      <c r="K80" s="30">
        <f t="shared" ref="K80:K84" si="26">I80-J80</f>
        <v>14</v>
      </c>
      <c r="L80" s="32">
        <f t="shared" ref="L80:L84" si="27">J80/I80</f>
        <v>0.3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1</v>
      </c>
      <c r="G81" s="30">
        <f t="shared" si="24"/>
        <v>3</v>
      </c>
      <c r="H81" s="31">
        <f t="shared" si="25"/>
        <v>0.25</v>
      </c>
      <c r="I81" s="30">
        <v>6</v>
      </c>
      <c r="J81" s="29">
        <v>3</v>
      </c>
      <c r="K81" s="30">
        <f t="shared" si="26"/>
        <v>3</v>
      </c>
      <c r="L81" s="32">
        <f t="shared" si="27"/>
        <v>0.5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570</v>
      </c>
      <c r="F82" s="45">
        <f>SUM(F10:F81)</f>
        <v>416</v>
      </c>
      <c r="G82" s="45">
        <f t="shared" si="24"/>
        <v>154</v>
      </c>
      <c r="H82" s="10">
        <f t="shared" si="25"/>
        <v>0.72982456140350882</v>
      </c>
      <c r="I82" s="9">
        <f>SUM(I10:I81)</f>
        <v>754</v>
      </c>
      <c r="J82" s="9">
        <f>SUM(J10:J81)</f>
        <v>355</v>
      </c>
      <c r="K82" s="9">
        <f t="shared" si="26"/>
        <v>399</v>
      </c>
      <c r="L82" s="46">
        <f t="shared" si="27"/>
        <v>0.47082228116710878</v>
      </c>
      <c r="M82" s="45">
        <f>SUM(M10:M81)</f>
        <v>16</v>
      </c>
      <c r="N82" s="45">
        <f>SUM(N10:N81)</f>
        <v>9</v>
      </c>
      <c r="O82" s="47">
        <f t="shared" ref="O82:O83" si="30">M82-N82</f>
        <v>7</v>
      </c>
      <c r="P82" s="10">
        <f t="shared" ref="P82:P83" si="31">N82/M82</f>
        <v>0.5625</v>
      </c>
      <c r="Q82" s="45">
        <f>SUM(Q10:Q81)</f>
        <v>22</v>
      </c>
      <c r="R82" s="45">
        <f>SUM(R10:R81)</f>
        <v>11</v>
      </c>
      <c r="S82" s="9">
        <f t="shared" si="28"/>
        <v>11</v>
      </c>
      <c r="T82" s="46">
        <f t="shared" si="29"/>
        <v>0.5</v>
      </c>
      <c r="U82" s="45">
        <f>SUM(U10:U81)</f>
        <v>10</v>
      </c>
      <c r="V82" s="45">
        <f>SUM(V10:V81)</f>
        <v>27</v>
      </c>
      <c r="W82" s="45">
        <f>SUM(W10:W81)</f>
        <v>5</v>
      </c>
      <c r="X82" s="48">
        <f>SUM(X10:X81)</f>
        <v>14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4</v>
      </c>
      <c r="G83" s="54">
        <f t="shared" si="24"/>
        <v>3</v>
      </c>
      <c r="H83" s="55">
        <f t="shared" si="25"/>
        <v>0.5714285714285714</v>
      </c>
      <c r="I83" s="54">
        <v>7</v>
      </c>
      <c r="J83" s="53">
        <v>6</v>
      </c>
      <c r="K83" s="56">
        <f t="shared" si="26"/>
        <v>1</v>
      </c>
      <c r="L83" s="57">
        <f t="shared" si="27"/>
        <v>0.8571428571428571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1</v>
      </c>
      <c r="G84" s="62">
        <f t="shared" si="24"/>
        <v>4</v>
      </c>
      <c r="H84" s="63">
        <f t="shared" si="25"/>
        <v>0.2</v>
      </c>
      <c r="I84" s="62">
        <v>15</v>
      </c>
      <c r="J84" s="61">
        <v>3</v>
      </c>
      <c r="K84" s="64">
        <f t="shared" si="26"/>
        <v>12</v>
      </c>
      <c r="L84" s="65">
        <f t="shared" si="27"/>
        <v>0.2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4</v>
      </c>
      <c r="G87" s="62">
        <f>E87-F87</f>
        <v>6</v>
      </c>
      <c r="H87" s="63">
        <f>F87/E87</f>
        <v>0.4</v>
      </c>
      <c r="I87" s="62">
        <v>20</v>
      </c>
      <c r="J87" s="61">
        <v>9</v>
      </c>
      <c r="K87" s="64">
        <f>I87-J87</f>
        <v>11</v>
      </c>
      <c r="L87" s="65">
        <f>J87/I87</f>
        <v>0.45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2</v>
      </c>
      <c r="G89" s="62">
        <f>E89-F89</f>
        <v>8</v>
      </c>
      <c r="H89" s="63">
        <f>F89/E89</f>
        <v>0.2</v>
      </c>
      <c r="I89" s="62">
        <v>7</v>
      </c>
      <c r="J89" s="61">
        <v>1</v>
      </c>
      <c r="K89" s="64">
        <f>I89-J89</f>
        <v>6</v>
      </c>
      <c r="L89" s="65">
        <f>J89/I89</f>
        <v>0.14285714285714285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3</v>
      </c>
      <c r="G100" s="62">
        <f>E100-F100</f>
        <v>7</v>
      </c>
      <c r="H100" s="63">
        <f>F100/E100</f>
        <v>0.3</v>
      </c>
      <c r="I100" s="62">
        <v>10</v>
      </c>
      <c r="J100" s="61">
        <v>6</v>
      </c>
      <c r="K100" s="64">
        <f>I100-J100</f>
        <v>4</v>
      </c>
      <c r="L100" s="65">
        <f>J100/I100</f>
        <v>0.6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1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3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3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30</v>
      </c>
      <c r="G106" s="62">
        <f>E106-F106</f>
        <v>0</v>
      </c>
      <c r="H106" s="63">
        <f>F106/E106</f>
        <v>1</v>
      </c>
      <c r="I106" s="62">
        <v>52</v>
      </c>
      <c r="J106" s="61">
        <v>36</v>
      </c>
      <c r="K106" s="64">
        <f>I106-J106</f>
        <v>16</v>
      </c>
      <c r="L106" s="65">
        <f>J106/I106</f>
        <v>0.69230769230769229</v>
      </c>
      <c r="M106" s="62"/>
      <c r="N106" s="61"/>
      <c r="O106" s="64"/>
      <c r="P106" s="63"/>
      <c r="Q106" s="62"/>
      <c r="R106" s="61"/>
      <c r="S106" s="64"/>
      <c r="T106" s="65"/>
      <c r="U106" s="66">
        <v>6</v>
      </c>
      <c r="V106" s="61">
        <v>2</v>
      </c>
      <c r="W106" s="61"/>
      <c r="X106" s="67"/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10</v>
      </c>
      <c r="V107" s="61">
        <v>19</v>
      </c>
      <c r="W107" s="61"/>
      <c r="X107" s="67">
        <v>2</v>
      </c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/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17</v>
      </c>
      <c r="G109" s="62">
        <f t="shared" ref="G109:G111" si="32">E109-F109</f>
        <v>13</v>
      </c>
      <c r="H109" s="63">
        <f t="shared" ref="H109:H111" si="33">F109/E109</f>
        <v>0.56666666666666665</v>
      </c>
      <c r="I109" s="62">
        <v>27</v>
      </c>
      <c r="J109" s="61">
        <v>9</v>
      </c>
      <c r="K109" s="64">
        <f t="shared" ref="K109:K111" si="34">I109-J109</f>
        <v>18</v>
      </c>
      <c r="L109" s="65">
        <f t="shared" ref="L109:L111" si="35">J109/I109</f>
        <v>0.33333333333333331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8</v>
      </c>
      <c r="G110" s="62">
        <f t="shared" si="32"/>
        <v>6</v>
      </c>
      <c r="H110" s="63">
        <f t="shared" si="33"/>
        <v>0.5714285714285714</v>
      </c>
      <c r="I110" s="62">
        <v>28</v>
      </c>
      <c r="J110" s="61">
        <v>10</v>
      </c>
      <c r="K110" s="64">
        <f t="shared" si="34"/>
        <v>18</v>
      </c>
      <c r="L110" s="65">
        <f t="shared" si="35"/>
        <v>0.35714285714285715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1</v>
      </c>
      <c r="G111" s="62">
        <f t="shared" si="32"/>
        <v>1</v>
      </c>
      <c r="H111" s="63">
        <f t="shared" si="33"/>
        <v>0.5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>
        <v>1</v>
      </c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/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>
        <v>1</v>
      </c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/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/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>
        <v>1</v>
      </c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2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>
        <v>2</v>
      </c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>
        <v>1</v>
      </c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8</v>
      </c>
      <c r="G128" s="62">
        <f t="shared" ref="G128:G129" si="36">E128-F128</f>
        <v>6</v>
      </c>
      <c r="H128" s="63">
        <f t="shared" ref="H128:H129" si="37">F128/E128</f>
        <v>0.5714285714285714</v>
      </c>
      <c r="I128" s="62">
        <v>14</v>
      </c>
      <c r="J128" s="61">
        <v>7</v>
      </c>
      <c r="K128" s="64">
        <f>I128-J128</f>
        <v>7</v>
      </c>
      <c r="L128" s="65">
        <f>J128/I128</f>
        <v>0.5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/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12</v>
      </c>
      <c r="G129" s="62">
        <f t="shared" si="36"/>
        <v>12</v>
      </c>
      <c r="H129" s="63">
        <f t="shared" si="37"/>
        <v>0.5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>
        <v>2</v>
      </c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>
        <v>1</v>
      </c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90</v>
      </c>
      <c r="G137" s="70">
        <f t="shared" ref="G137:G138" si="38">E137-F137</f>
        <v>66</v>
      </c>
      <c r="H137" s="71">
        <f t="shared" ref="H137:H138" si="39">F137/E137</f>
        <v>0.57692307692307687</v>
      </c>
      <c r="I137" s="70">
        <f>SUM(I83:I136)</f>
        <v>184</v>
      </c>
      <c r="J137" s="70">
        <f>SUM(J83:J136)</f>
        <v>88</v>
      </c>
      <c r="K137" s="72">
        <f t="shared" ref="K137:K138" si="40">I137-J137</f>
        <v>96</v>
      </c>
      <c r="L137" s="73">
        <f t="shared" ref="L137:L138" si="41">J137/I137</f>
        <v>0.47826086956521741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16</v>
      </c>
      <c r="V137" s="70">
        <f>SUM(V83:V136)</f>
        <v>45</v>
      </c>
      <c r="W137" s="70">
        <f>SUM(W83:W136)</f>
        <v>0</v>
      </c>
      <c r="X137" s="74">
        <f>SUM(X83:X136)</f>
        <v>4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7</v>
      </c>
      <c r="G138" s="78">
        <f t="shared" si="38"/>
        <v>8</v>
      </c>
      <c r="H138" s="79">
        <f t="shared" si="39"/>
        <v>0.46666666666666667</v>
      </c>
      <c r="I138" s="78">
        <v>10</v>
      </c>
      <c r="J138" s="77">
        <v>7</v>
      </c>
      <c r="K138" s="80">
        <f t="shared" si="40"/>
        <v>3</v>
      </c>
      <c r="L138" s="81">
        <f t="shared" si="41"/>
        <v>0.7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6</v>
      </c>
      <c r="G141" s="87">
        <f>E141-F141</f>
        <v>4</v>
      </c>
      <c r="H141" s="88">
        <f>F141/E141</f>
        <v>0.6</v>
      </c>
      <c r="I141" s="87">
        <v>5</v>
      </c>
      <c r="J141" s="83">
        <v>5</v>
      </c>
      <c r="K141" s="89">
        <f>I141-J141</f>
        <v>0</v>
      </c>
      <c r="L141" s="90">
        <f>J141/I141</f>
        <v>1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/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2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5</v>
      </c>
      <c r="K147" s="89">
        <f t="shared" ref="K147:K148" si="44">I147-J147</f>
        <v>5</v>
      </c>
      <c r="L147" s="90">
        <f t="shared" ref="L147:L148" si="45">J147/I147</f>
        <v>0.5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3</v>
      </c>
      <c r="G148" s="87">
        <f t="shared" si="42"/>
        <v>7</v>
      </c>
      <c r="H148" s="88">
        <f t="shared" si="43"/>
        <v>0.3</v>
      </c>
      <c r="I148" s="87">
        <v>5</v>
      </c>
      <c r="J148" s="83">
        <v>1</v>
      </c>
      <c r="K148" s="89">
        <f t="shared" si="44"/>
        <v>4</v>
      </c>
      <c r="L148" s="90">
        <f t="shared" si="45"/>
        <v>0.2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1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>
        <v>1</v>
      </c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0</v>
      </c>
      <c r="G157" s="87">
        <f t="shared" ref="G157:G158" si="46">E157-F157</f>
        <v>6</v>
      </c>
      <c r="H157" s="88">
        <f t="shared" ref="H157:H158" si="47">F157/E157</f>
        <v>0</v>
      </c>
      <c r="I157" s="87">
        <v>6</v>
      </c>
      <c r="J157" s="83">
        <v>2</v>
      </c>
      <c r="K157" s="89">
        <f t="shared" ref="K157:K158" si="48">I157-J157</f>
        <v>4</v>
      </c>
      <c r="L157" s="90">
        <f t="shared" ref="L157:L158" si="49">J157/I157</f>
        <v>0.33333333333333331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6</v>
      </c>
      <c r="K158" s="89">
        <f t="shared" si="48"/>
        <v>4</v>
      </c>
      <c r="L158" s="90">
        <f t="shared" si="49"/>
        <v>0.6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3</v>
      </c>
      <c r="G170" s="87">
        <f t="shared" ref="G170:G173" si="50">E170-F170</f>
        <v>7</v>
      </c>
      <c r="H170" s="88">
        <f t="shared" ref="H170:H173" si="51">F170/E170</f>
        <v>0.3</v>
      </c>
      <c r="I170" s="87">
        <v>5</v>
      </c>
      <c r="J170" s="83">
        <v>1</v>
      </c>
      <c r="K170" s="89">
        <f t="shared" ref="K170:K172" si="52">I170-J170</f>
        <v>4</v>
      </c>
      <c r="L170" s="90">
        <f t="shared" ref="L170:L172" si="53">J170/I170</f>
        <v>0.2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>
        <v>4</v>
      </c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13</v>
      </c>
      <c r="G171" s="87">
        <f t="shared" si="50"/>
        <v>12</v>
      </c>
      <c r="H171" s="88">
        <f t="shared" si="51"/>
        <v>0.52</v>
      </c>
      <c r="I171" s="87">
        <v>20</v>
      </c>
      <c r="J171" s="83">
        <v>11</v>
      </c>
      <c r="K171" s="89">
        <f t="shared" si="52"/>
        <v>9</v>
      </c>
      <c r="L171" s="90">
        <f t="shared" si="53"/>
        <v>0.55000000000000004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12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9</v>
      </c>
      <c r="G172" s="87">
        <f t="shared" si="50"/>
        <v>1</v>
      </c>
      <c r="H172" s="88">
        <f t="shared" si="51"/>
        <v>0.9</v>
      </c>
      <c r="I172" s="87">
        <v>10</v>
      </c>
      <c r="J172" s="83">
        <v>4</v>
      </c>
      <c r="K172" s="89">
        <f t="shared" si="52"/>
        <v>6</v>
      </c>
      <c r="L172" s="90">
        <f t="shared" si="53"/>
        <v>0.4</v>
      </c>
      <c r="M172" s="87">
        <v>9</v>
      </c>
      <c r="N172" s="83">
        <v>1</v>
      </c>
      <c r="O172" s="89">
        <f>M172-N172</f>
        <v>8</v>
      </c>
      <c r="P172" s="88">
        <f>N172/M172</f>
        <v>0.1111111111111111</v>
      </c>
      <c r="Q172" s="87">
        <v>18</v>
      </c>
      <c r="R172" s="83">
        <v>2</v>
      </c>
      <c r="S172" s="89">
        <f>Q172-R172</f>
        <v>16</v>
      </c>
      <c r="T172" s="90">
        <f>R172/Q172</f>
        <v>0.1111111111111111</v>
      </c>
      <c r="U172" s="82"/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3</v>
      </c>
      <c r="G173" s="87">
        <f t="shared" si="50"/>
        <v>7</v>
      </c>
      <c r="H173" s="88">
        <f t="shared" si="51"/>
        <v>0.3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13</v>
      </c>
      <c r="K176" s="89">
        <f>I176-J176</f>
        <v>7</v>
      </c>
      <c r="L176" s="90">
        <f>J176/I176</f>
        <v>0.65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/>
      <c r="W176" s="83"/>
      <c r="X176" s="84"/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>
        <v>1</v>
      </c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9</v>
      </c>
      <c r="G179" s="87">
        <f>E179-F179</f>
        <v>3</v>
      </c>
      <c r="H179" s="88">
        <f>F179/E179</f>
        <v>0.75</v>
      </c>
      <c r="I179" s="87">
        <v>12</v>
      </c>
      <c r="J179" s="83">
        <v>9</v>
      </c>
      <c r="K179" s="89">
        <f>I179-J179</f>
        <v>3</v>
      </c>
      <c r="L179" s="90">
        <f>J179/I179</f>
        <v>0.75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1</v>
      </c>
      <c r="V179" s="83">
        <v>3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66</v>
      </c>
      <c r="G181" s="45">
        <f t="shared" ref="G181:G182" si="54">E181-F181</f>
        <v>82</v>
      </c>
      <c r="H181" s="10">
        <f t="shared" ref="H181:H182" si="55">F181/E181</f>
        <v>0.44594594594594594</v>
      </c>
      <c r="I181" s="45">
        <f>SUM(I138:I180)</f>
        <v>113</v>
      </c>
      <c r="J181" s="45">
        <f>SUM(J138:J180)</f>
        <v>64</v>
      </c>
      <c r="K181" s="9">
        <f t="shared" ref="K181:K182" si="56">I181-J181</f>
        <v>49</v>
      </c>
      <c r="L181" s="46">
        <f t="shared" ref="L181:L182" si="57">J181/I181</f>
        <v>0.5663716814159292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2</v>
      </c>
      <c r="S181" s="9">
        <f>Q181-R181</f>
        <v>18</v>
      </c>
      <c r="T181" s="46">
        <f>R181/Q181</f>
        <v>0.1</v>
      </c>
      <c r="U181" s="44">
        <f>SUM(U138:U180)</f>
        <v>5</v>
      </c>
      <c r="V181" s="45">
        <f>SUM(V138:V180)</f>
        <v>30</v>
      </c>
      <c r="W181" s="45">
        <f>SUM(W138:W180)</f>
        <v>2</v>
      </c>
      <c r="X181" s="48">
        <f>SUM(X138:X180)</f>
        <v>0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6</v>
      </c>
      <c r="G182" s="96">
        <f t="shared" si="54"/>
        <v>24</v>
      </c>
      <c r="H182" s="97">
        <f t="shared" si="55"/>
        <v>0.2</v>
      </c>
      <c r="I182" s="96">
        <v>40</v>
      </c>
      <c r="J182" s="95">
        <v>10</v>
      </c>
      <c r="K182" s="98">
        <f t="shared" si="56"/>
        <v>30</v>
      </c>
      <c r="L182" s="99">
        <f t="shared" si="57"/>
        <v>0.25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94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7</v>
      </c>
      <c r="G186" s="100">
        <f>E186-F186</f>
        <v>6</v>
      </c>
      <c r="H186" s="103">
        <f>F186/E186</f>
        <v>0.53846153846153844</v>
      </c>
      <c r="I186" s="100">
        <v>20</v>
      </c>
      <c r="J186" s="101">
        <v>12</v>
      </c>
      <c r="K186" s="102">
        <f>I186-J186</f>
        <v>8</v>
      </c>
      <c r="L186" s="104">
        <f>J186/I186</f>
        <v>0.6</v>
      </c>
      <c r="M186" s="100"/>
      <c r="N186" s="101"/>
      <c r="O186" s="102"/>
      <c r="P186" s="103"/>
      <c r="Q186" s="100"/>
      <c r="R186" s="101"/>
      <c r="S186" s="102"/>
      <c r="T186" s="104"/>
      <c r="U186" s="101"/>
      <c r="V186" s="101">
        <v>1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4</v>
      </c>
      <c r="S187" s="102">
        <f>Q187-R187</f>
        <v>10</v>
      </c>
      <c r="T187" s="104">
        <f>R187/Q187</f>
        <v>0.2857142857142857</v>
      </c>
      <c r="U187" s="101"/>
      <c r="V187" s="101"/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19</v>
      </c>
      <c r="G191" s="100">
        <f t="shared" ref="G191:G192" si="58">E191-F191</f>
        <v>31</v>
      </c>
      <c r="H191" s="103">
        <f t="shared" ref="H191:H192" si="59">F191/E191</f>
        <v>0.38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34</v>
      </c>
      <c r="G192" s="100">
        <f t="shared" si="58"/>
        <v>32</v>
      </c>
      <c r="H192" s="103">
        <f t="shared" si="59"/>
        <v>0.51515151515151514</v>
      </c>
      <c r="I192" s="100">
        <v>96</v>
      </c>
      <c r="J192" s="101">
        <v>68</v>
      </c>
      <c r="K192" s="102">
        <f>I192-J192</f>
        <v>28</v>
      </c>
      <c r="L192" s="104">
        <f>J192/I192</f>
        <v>0.70833333333333337</v>
      </c>
      <c r="M192" s="100">
        <v>14</v>
      </c>
      <c r="N192" s="101">
        <v>3</v>
      </c>
      <c r="O192" s="102">
        <f>M192-N192</f>
        <v>11</v>
      </c>
      <c r="P192" s="103">
        <f>N192/M192</f>
        <v>0.21428571428571427</v>
      </c>
      <c r="Q192" s="100"/>
      <c r="R192" s="101"/>
      <c r="S192" s="102"/>
      <c r="T192" s="104"/>
      <c r="U192" s="101">
        <v>7</v>
      </c>
      <c r="V192" s="101">
        <v>17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4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/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>
        <v>1</v>
      </c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3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10</v>
      </c>
      <c r="G216" s="100">
        <f>E216-F216</f>
        <v>0</v>
      </c>
      <c r="H216" s="103">
        <f>F216/E216</f>
        <v>1</v>
      </c>
      <c r="I216" s="100">
        <v>10</v>
      </c>
      <c r="J216" s="101">
        <v>6</v>
      </c>
      <c r="K216" s="102">
        <f>I216-J216</f>
        <v>4</v>
      </c>
      <c r="L216" s="104">
        <f>J216/I216</f>
        <v>0.6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0</v>
      </c>
      <c r="G218" s="100">
        <f>E218-F218</f>
        <v>1</v>
      </c>
      <c r="H218" s="103">
        <f>F218/E218</f>
        <v>0</v>
      </c>
      <c r="I218" s="100">
        <v>10</v>
      </c>
      <c r="J218" s="101">
        <v>8</v>
      </c>
      <c r="K218" s="102">
        <f>I218-J218</f>
        <v>2</v>
      </c>
      <c r="L218" s="104">
        <f>J218/I218</f>
        <v>0.8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>
        <v>4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/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>
        <v>1</v>
      </c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1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3</v>
      </c>
      <c r="G226" s="100">
        <f>E226-F226</f>
        <v>7</v>
      </c>
      <c r="H226" s="103">
        <f>F226/E226</f>
        <v>0.3</v>
      </c>
      <c r="I226" s="100">
        <v>9</v>
      </c>
      <c r="J226" s="101">
        <v>7</v>
      </c>
      <c r="K226" s="102">
        <f>I226-J226</f>
        <v>2</v>
      </c>
      <c r="L226" s="104">
        <f>J226/I226</f>
        <v>0.77777777777777779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2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>
        <v>1</v>
      </c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4</v>
      </c>
      <c r="G235" s="100">
        <f t="shared" ref="G235:G237" si="60">E235-F235</f>
        <v>16</v>
      </c>
      <c r="H235" s="103">
        <f t="shared" ref="H235:H237" si="61">F235/E235</f>
        <v>0.2</v>
      </c>
      <c r="I235" s="100">
        <v>60</v>
      </c>
      <c r="J235" s="101">
        <v>8</v>
      </c>
      <c r="K235" s="102">
        <f t="shared" ref="K235:K237" si="62">I235-J235</f>
        <v>52</v>
      </c>
      <c r="L235" s="104">
        <f t="shared" ref="L235:L237" si="63">J235/I235</f>
        <v>0.13333333333333333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1</v>
      </c>
      <c r="G236" s="100">
        <f t="shared" si="60"/>
        <v>3</v>
      </c>
      <c r="H236" s="103">
        <f t="shared" si="61"/>
        <v>0.25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1</v>
      </c>
      <c r="G237" s="100">
        <f t="shared" si="60"/>
        <v>1</v>
      </c>
      <c r="H237" s="103">
        <f t="shared" si="61"/>
        <v>0.5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85</v>
      </c>
      <c r="G243" s="45">
        <f>E243-F243</f>
        <v>121</v>
      </c>
      <c r="H243" s="10">
        <f t="shared" ref="H243:H244" si="64">F243/E243</f>
        <v>0.41262135922330095</v>
      </c>
      <c r="I243" s="45">
        <f>SUM(I182:I242)</f>
        <v>263</v>
      </c>
      <c r="J243" s="45">
        <f>SUM(J182:J242)</f>
        <v>119</v>
      </c>
      <c r="K243" s="45">
        <f>I243-J243</f>
        <v>144</v>
      </c>
      <c r="L243" s="46">
        <f t="shared" ref="L243:L244" si="65">J243/I243</f>
        <v>0.45247148288973382</v>
      </c>
      <c r="M243" s="45">
        <f>SUM(M182:M242)</f>
        <v>15</v>
      </c>
      <c r="N243" s="45">
        <f>SUM(N182:N242)</f>
        <v>3</v>
      </c>
      <c r="O243" s="45">
        <f>M243-N243</f>
        <v>12</v>
      </c>
      <c r="P243" s="10">
        <f t="shared" ref="P243:P244" si="66">N243/M243</f>
        <v>0.2</v>
      </c>
      <c r="Q243" s="45">
        <f>SUM(Q182:Q242)</f>
        <v>14</v>
      </c>
      <c r="R243" s="45">
        <f>SUM(R182:R242)</f>
        <v>4</v>
      </c>
      <c r="S243" s="45">
        <f>Q243-R243</f>
        <v>10</v>
      </c>
      <c r="T243" s="46">
        <f t="shared" ref="T243:T244" si="67">R243/Q243</f>
        <v>0.2857142857142857</v>
      </c>
      <c r="U243" s="45">
        <f>SUM(U182:U242)</f>
        <v>9</v>
      </c>
      <c r="V243" s="45">
        <f>SUM(V182:V242)</f>
        <v>133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1080</v>
      </c>
      <c r="F244" s="108">
        <f>F82+F137+F181+F243</f>
        <v>657</v>
      </c>
      <c r="G244" s="108">
        <f>G82+G137+G181+G243</f>
        <v>423</v>
      </c>
      <c r="H244" s="109">
        <f t="shared" si="64"/>
        <v>0.60833333333333328</v>
      </c>
      <c r="I244" s="108">
        <f>I82+I137+I181+I243</f>
        <v>1314</v>
      </c>
      <c r="J244" s="108">
        <f>J82+J137+J181+J243</f>
        <v>626</v>
      </c>
      <c r="K244" s="108">
        <f>K82+K137+K181+K243</f>
        <v>688</v>
      </c>
      <c r="L244" s="110">
        <f t="shared" si="65"/>
        <v>0.47640791476407912</v>
      </c>
      <c r="M244" s="108">
        <f>M82+M137+M181+M243</f>
        <v>44</v>
      </c>
      <c r="N244" s="108">
        <f>N82+N137+N181+N243</f>
        <v>13</v>
      </c>
      <c r="O244" s="108">
        <f>O82+O137+O181+O243</f>
        <v>31</v>
      </c>
      <c r="P244" s="109">
        <f t="shared" si="66"/>
        <v>0.29545454545454547</v>
      </c>
      <c r="Q244" s="108">
        <f>Q82+Q137+Q181+Q243</f>
        <v>59</v>
      </c>
      <c r="R244" s="108">
        <f>R82+R137+R181+R243</f>
        <v>17</v>
      </c>
      <c r="S244" s="108">
        <f>S82+S137+S181+S243</f>
        <v>42</v>
      </c>
      <c r="T244" s="110">
        <f t="shared" si="67"/>
        <v>0.28813559322033899</v>
      </c>
      <c r="U244" s="107">
        <f>U82+U137+U181+U243</f>
        <v>40</v>
      </c>
      <c r="V244" s="108">
        <f>V82+V137+V181+V243</f>
        <v>235</v>
      </c>
      <c r="W244" s="108">
        <f>W82+W137+W181+W243</f>
        <v>7</v>
      </c>
      <c r="X244" s="111">
        <f>X82+X137+X181+X243</f>
        <v>18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489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570</v>
      </c>
      <c r="F256" s="117">
        <f>F82</f>
        <v>416</v>
      </c>
      <c r="G256" s="116">
        <f>G82</f>
        <v>154</v>
      </c>
      <c r="H256" s="118">
        <f t="shared" ref="H256:H257" si="68">F256/E256</f>
        <v>0.72982456140350882</v>
      </c>
      <c r="I256" s="116">
        <f t="shared" ref="I256:O256" si="69">(I82)</f>
        <v>754</v>
      </c>
      <c r="J256" s="117">
        <f t="shared" si="69"/>
        <v>355</v>
      </c>
      <c r="K256" s="116">
        <f t="shared" si="69"/>
        <v>399</v>
      </c>
      <c r="L256" s="118">
        <f t="shared" si="69"/>
        <v>0.47082228116710878</v>
      </c>
      <c r="M256" s="116">
        <f t="shared" si="69"/>
        <v>16</v>
      </c>
      <c r="N256" s="117">
        <f t="shared" si="69"/>
        <v>9</v>
      </c>
      <c r="O256" s="116">
        <f t="shared" si="69"/>
        <v>7</v>
      </c>
      <c r="P256" s="118">
        <f t="shared" ref="P256:X256" si="70">P82</f>
        <v>0.5625</v>
      </c>
      <c r="Q256" s="116">
        <f t="shared" si="70"/>
        <v>22</v>
      </c>
      <c r="R256" s="117">
        <f t="shared" si="70"/>
        <v>11</v>
      </c>
      <c r="S256" s="116">
        <f t="shared" si="70"/>
        <v>11</v>
      </c>
      <c r="T256" s="118">
        <f t="shared" si="70"/>
        <v>0.5</v>
      </c>
      <c r="U256" s="119">
        <f t="shared" si="70"/>
        <v>10</v>
      </c>
      <c r="V256" s="119">
        <f t="shared" si="70"/>
        <v>27</v>
      </c>
      <c r="W256" s="119">
        <f t="shared" si="70"/>
        <v>5</v>
      </c>
      <c r="X256" s="120">
        <f t="shared" si="70"/>
        <v>14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90</v>
      </c>
      <c r="G257" s="121">
        <f>G137</f>
        <v>66</v>
      </c>
      <c r="H257" s="123">
        <f t="shared" si="68"/>
        <v>0.57692307692307687</v>
      </c>
      <c r="I257" s="121">
        <f>I137</f>
        <v>184</v>
      </c>
      <c r="J257" s="122">
        <f>J137</f>
        <v>88</v>
      </c>
      <c r="K257" s="121">
        <f>K137</f>
        <v>96</v>
      </c>
      <c r="L257" s="123">
        <f>L137</f>
        <v>0.47826086956521741</v>
      </c>
      <c r="M257" s="121">
        <f>(M137)</f>
        <v>2</v>
      </c>
      <c r="N257" s="122">
        <f>(N137)</f>
        <v>0</v>
      </c>
      <c r="O257" s="121">
        <f>(O137)</f>
        <v>2</v>
      </c>
      <c r="P257" s="123">
        <f>(P137)</f>
        <v>0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16</v>
      </c>
      <c r="V257" s="122">
        <f t="shared" si="71"/>
        <v>45</v>
      </c>
      <c r="W257" s="122">
        <f t="shared" si="71"/>
        <v>0</v>
      </c>
      <c r="X257" s="124">
        <f t="shared" si="71"/>
        <v>4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66</v>
      </c>
      <c r="G258" s="125">
        <f t="shared" si="72"/>
        <v>82</v>
      </c>
      <c r="H258" s="127">
        <f t="shared" si="72"/>
        <v>0.44594594594594594</v>
      </c>
      <c r="I258" s="125">
        <f t="shared" si="72"/>
        <v>113</v>
      </c>
      <c r="J258" s="126">
        <f t="shared" si="72"/>
        <v>64</v>
      </c>
      <c r="K258" s="125">
        <f t="shared" si="72"/>
        <v>49</v>
      </c>
      <c r="L258" s="127">
        <f t="shared" si="72"/>
        <v>0.5663716814159292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2</v>
      </c>
      <c r="S258" s="125">
        <f t="shared" si="72"/>
        <v>18</v>
      </c>
      <c r="T258" s="127">
        <f t="shared" si="72"/>
        <v>0.1</v>
      </c>
      <c r="U258" s="128">
        <f t="shared" si="72"/>
        <v>5</v>
      </c>
      <c r="V258" s="128">
        <f t="shared" si="72"/>
        <v>30</v>
      </c>
      <c r="W258" s="128">
        <f t="shared" si="72"/>
        <v>2</v>
      </c>
      <c r="X258" s="129">
        <f t="shared" si="72"/>
        <v>0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85</v>
      </c>
      <c r="G259" s="130">
        <f t="shared" ref="G259:G260" si="75">G243</f>
        <v>121</v>
      </c>
      <c r="H259" s="132">
        <f t="shared" ref="H259:H260" si="76">H243</f>
        <v>0.41262135922330095</v>
      </c>
      <c r="I259" s="130">
        <f t="shared" ref="I259:I260" si="77">I243</f>
        <v>263</v>
      </c>
      <c r="J259" s="131">
        <f t="shared" ref="J259:J260" si="78">J243</f>
        <v>119</v>
      </c>
      <c r="K259" s="130">
        <f t="shared" ref="K259:K260" si="79">K243</f>
        <v>144</v>
      </c>
      <c r="L259" s="132">
        <f t="shared" ref="L259:L260" si="80">L243</f>
        <v>0.45247148288973382</v>
      </c>
      <c r="M259" s="130">
        <f t="shared" ref="M259:M260" si="81">M243</f>
        <v>15</v>
      </c>
      <c r="N259" s="131">
        <f t="shared" ref="N259:N260" si="82">N243</f>
        <v>3</v>
      </c>
      <c r="O259" s="130">
        <f t="shared" ref="O259:O260" si="83">O243</f>
        <v>12</v>
      </c>
      <c r="P259" s="132">
        <f t="shared" ref="P259:P260" si="84">P243</f>
        <v>0.2</v>
      </c>
      <c r="Q259" s="130">
        <f t="shared" ref="Q259:Q260" si="85">Q243</f>
        <v>14</v>
      </c>
      <c r="R259" s="131">
        <f t="shared" ref="R259:R260" si="86">R243</f>
        <v>4</v>
      </c>
      <c r="S259" s="130">
        <f t="shared" ref="S259:S260" si="87">S243</f>
        <v>10</v>
      </c>
      <c r="T259" s="132">
        <f t="shared" ref="T259:T260" si="88">T243</f>
        <v>0.2857142857142857</v>
      </c>
      <c r="U259" s="131">
        <f t="shared" ref="U259:U260" si="89">U243</f>
        <v>9</v>
      </c>
      <c r="V259" s="131">
        <f t="shared" ref="V259:V260" si="90">V243</f>
        <v>133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1080</v>
      </c>
      <c r="F260" s="134">
        <f t="shared" si="74"/>
        <v>657</v>
      </c>
      <c r="G260" s="134">
        <f t="shared" si="75"/>
        <v>423</v>
      </c>
      <c r="H260" s="135">
        <f t="shared" si="76"/>
        <v>0.60833333333333328</v>
      </c>
      <c r="I260" s="134">
        <f t="shared" si="77"/>
        <v>1314</v>
      </c>
      <c r="J260" s="134">
        <f t="shared" si="78"/>
        <v>626</v>
      </c>
      <c r="K260" s="134">
        <f t="shared" si="79"/>
        <v>688</v>
      </c>
      <c r="L260" s="135">
        <f t="shared" si="80"/>
        <v>0.47640791476407912</v>
      </c>
      <c r="M260" s="134">
        <f t="shared" si="81"/>
        <v>44</v>
      </c>
      <c r="N260" s="134">
        <f t="shared" si="82"/>
        <v>13</v>
      </c>
      <c r="O260" s="134">
        <f t="shared" si="83"/>
        <v>31</v>
      </c>
      <c r="P260" s="135">
        <f t="shared" si="84"/>
        <v>0.29545454545454547</v>
      </c>
      <c r="Q260" s="134">
        <f t="shared" si="85"/>
        <v>59</v>
      </c>
      <c r="R260" s="134">
        <f t="shared" si="86"/>
        <v>17</v>
      </c>
      <c r="S260" s="134">
        <f t="shared" si="87"/>
        <v>42</v>
      </c>
      <c r="T260" s="135">
        <f t="shared" si="88"/>
        <v>0.28813559322033899</v>
      </c>
      <c r="U260" s="134">
        <f t="shared" si="89"/>
        <v>40</v>
      </c>
      <c r="V260" s="134">
        <f t="shared" si="90"/>
        <v>235</v>
      </c>
      <c r="W260" s="134">
        <f t="shared" si="91"/>
        <v>7</v>
      </c>
      <c r="X260" s="136">
        <f t="shared" si="92"/>
        <v>18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586</v>
      </c>
      <c r="F268" s="117">
        <f t="shared" ref="F268:F272" si="94">F256+N256</f>
        <v>425</v>
      </c>
      <c r="G268" s="116">
        <f t="shared" ref="G268:G272" si="95">G256+O256</f>
        <v>161</v>
      </c>
      <c r="H268" s="118">
        <f t="shared" ref="H268:H272" si="96">F268/E268</f>
        <v>0.72525597269624575</v>
      </c>
      <c r="I268" s="116">
        <f t="shared" ref="I268:I272" si="97">I256+Q256</f>
        <v>776</v>
      </c>
      <c r="J268" s="117">
        <f t="shared" ref="J268:J272" si="98">J256+R256</f>
        <v>366</v>
      </c>
      <c r="K268" s="116">
        <f t="shared" ref="K268:K272" si="99">K256+S256</f>
        <v>410</v>
      </c>
      <c r="L268" s="137">
        <f t="shared" ref="L268:L272" si="100">J268/I268</f>
        <v>0.47164948453608246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90</v>
      </c>
      <c r="G269" s="138">
        <f t="shared" si="95"/>
        <v>68</v>
      </c>
      <c r="H269" s="140">
        <f t="shared" si="96"/>
        <v>0.569620253164557</v>
      </c>
      <c r="I269" s="138">
        <f t="shared" si="97"/>
        <v>187</v>
      </c>
      <c r="J269" s="139">
        <f t="shared" si="98"/>
        <v>88</v>
      </c>
      <c r="K269" s="138">
        <f t="shared" si="99"/>
        <v>99</v>
      </c>
      <c r="L269" s="141">
        <f t="shared" si="100"/>
        <v>0.47058823529411764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67</v>
      </c>
      <c r="G270" s="125">
        <f t="shared" si="95"/>
        <v>92</v>
      </c>
      <c r="H270" s="127">
        <f t="shared" si="96"/>
        <v>0.42138364779874216</v>
      </c>
      <c r="I270" s="125">
        <f t="shared" si="97"/>
        <v>133</v>
      </c>
      <c r="J270" s="126">
        <f t="shared" si="98"/>
        <v>66</v>
      </c>
      <c r="K270" s="125">
        <f t="shared" si="99"/>
        <v>67</v>
      </c>
      <c r="L270" s="142">
        <f t="shared" si="100"/>
        <v>0.49624060150375937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88</v>
      </c>
      <c r="G271" s="130">
        <f t="shared" si="95"/>
        <v>133</v>
      </c>
      <c r="H271" s="132">
        <f t="shared" si="96"/>
        <v>0.39819004524886875</v>
      </c>
      <c r="I271" s="130">
        <f t="shared" si="97"/>
        <v>277</v>
      </c>
      <c r="J271" s="131">
        <f t="shared" si="98"/>
        <v>123</v>
      </c>
      <c r="K271" s="130">
        <f t="shared" si="99"/>
        <v>154</v>
      </c>
      <c r="L271" s="143">
        <f t="shared" si="100"/>
        <v>0.44404332129963897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1124</v>
      </c>
      <c r="F272" s="134">
        <f t="shared" si="94"/>
        <v>670</v>
      </c>
      <c r="G272" s="144">
        <f t="shared" si="95"/>
        <v>454</v>
      </c>
      <c r="H272" s="145">
        <f t="shared" si="96"/>
        <v>0.59608540925266906</v>
      </c>
      <c r="I272" s="144">
        <f t="shared" si="97"/>
        <v>1373</v>
      </c>
      <c r="J272" s="134">
        <f t="shared" si="98"/>
        <v>643</v>
      </c>
      <c r="K272" s="144">
        <f t="shared" si="99"/>
        <v>730</v>
      </c>
      <c r="L272" s="146">
        <f t="shared" si="100"/>
        <v>0.46831755280407866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44088</v>
      </c>
      <c r="F278" s="149">
        <v>44089</v>
      </c>
      <c r="G278" s="149">
        <v>44090</v>
      </c>
      <c r="H278" s="149">
        <v>44091</v>
      </c>
      <c r="I278" s="149">
        <v>44092</v>
      </c>
      <c r="J278" s="149">
        <v>44093</v>
      </c>
      <c r="K278" s="149">
        <v>44094</v>
      </c>
      <c r="L278" s="149">
        <v>44095</v>
      </c>
      <c r="M278" s="149">
        <v>44096</v>
      </c>
      <c r="N278" s="149">
        <v>44097</v>
      </c>
      <c r="O278" s="149">
        <v>44098</v>
      </c>
      <c r="P278" s="149">
        <v>44099</v>
      </c>
      <c r="Q278" s="149">
        <v>44100</v>
      </c>
      <c r="R278" s="149">
        <v>44101</v>
      </c>
      <c r="S278" s="149">
        <v>44102</v>
      </c>
      <c r="T278" s="149">
        <v>44103</v>
      </c>
      <c r="U278" s="149">
        <v>44104</v>
      </c>
      <c r="V278" s="149">
        <v>44105</v>
      </c>
      <c r="W278" s="149">
        <v>44106</v>
      </c>
      <c r="X278" s="149">
        <v>44107</v>
      </c>
      <c r="Y278" s="149">
        <v>44108</v>
      </c>
      <c r="Z278" s="149">
        <v>44109</v>
      </c>
      <c r="AA278" s="149">
        <v>44110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0.84</v>
      </c>
      <c r="F279" s="151">
        <v>0.84</v>
      </c>
      <c r="G279" s="151">
        <v>0.85</v>
      </c>
      <c r="H279" s="151">
        <v>0.85</v>
      </c>
      <c r="I279" s="151">
        <v>0.85</v>
      </c>
      <c r="J279" s="151">
        <v>0.85</v>
      </c>
      <c r="K279" s="151">
        <v>0.84</v>
      </c>
      <c r="L279" s="151">
        <v>0.83</v>
      </c>
      <c r="M279" s="151">
        <v>0.82</v>
      </c>
      <c r="N279" s="151">
        <v>0.82</v>
      </c>
      <c r="O279" s="151">
        <v>0.81</v>
      </c>
      <c r="P279" s="151">
        <v>0.8</v>
      </c>
      <c r="Q279" s="151">
        <v>0.8</v>
      </c>
      <c r="R279" s="151">
        <v>0.79</v>
      </c>
      <c r="S279" s="151">
        <v>0.79</v>
      </c>
      <c r="T279" s="151">
        <v>0.79</v>
      </c>
      <c r="U279" s="151">
        <v>0.8</v>
      </c>
      <c r="V279" s="151">
        <v>0.8</v>
      </c>
      <c r="W279" s="151">
        <v>0.8</v>
      </c>
      <c r="X279" s="151">
        <v>0.79</v>
      </c>
      <c r="Y279" s="151">
        <v>0.79</v>
      </c>
      <c r="Z279" s="151">
        <v>0.78</v>
      </c>
      <c r="AA279" s="151">
        <v>0.77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0.54</v>
      </c>
      <c r="F280" s="153">
        <v>0.54</v>
      </c>
      <c r="G280" s="153">
        <v>0.53</v>
      </c>
      <c r="H280" s="153">
        <v>0.53</v>
      </c>
      <c r="I280" s="153">
        <v>0.52</v>
      </c>
      <c r="J280" s="153">
        <v>0.52</v>
      </c>
      <c r="K280" s="153">
        <v>0.51</v>
      </c>
      <c r="L280" s="153">
        <v>0.51</v>
      </c>
      <c r="M280" s="153">
        <v>0.51</v>
      </c>
      <c r="N280" s="153">
        <v>0.51</v>
      </c>
      <c r="O280" s="153">
        <v>0.5</v>
      </c>
      <c r="P280" s="153">
        <v>0.49</v>
      </c>
      <c r="Q280" s="153">
        <v>0.49</v>
      </c>
      <c r="R280" s="153">
        <v>0.49</v>
      </c>
      <c r="S280" s="153">
        <v>0.49</v>
      </c>
      <c r="T280" s="153">
        <v>0.48</v>
      </c>
      <c r="U280" s="153">
        <v>0.48</v>
      </c>
      <c r="V280" s="153">
        <v>0.49</v>
      </c>
      <c r="W280" s="153">
        <v>0.49</v>
      </c>
      <c r="X280" s="153">
        <v>0.49</v>
      </c>
      <c r="Y280" s="153">
        <v>0.48</v>
      </c>
      <c r="Z280" s="153">
        <v>0.47</v>
      </c>
      <c r="AA280" s="153">
        <v>0.47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0.41</v>
      </c>
      <c r="F281" s="153">
        <v>0.45</v>
      </c>
      <c r="G281" s="153">
        <v>0.49</v>
      </c>
      <c r="H281" s="153">
        <v>0.5</v>
      </c>
      <c r="I281" s="153">
        <v>0.5</v>
      </c>
      <c r="J281" s="153">
        <v>0.5</v>
      </c>
      <c r="K281" s="153">
        <v>0.53</v>
      </c>
      <c r="L281" s="153">
        <v>0.57999999999999996</v>
      </c>
      <c r="M281" s="153">
        <v>0.60000000000000009</v>
      </c>
      <c r="N281" s="153">
        <v>0.64</v>
      </c>
      <c r="O281" s="153">
        <v>0.67</v>
      </c>
      <c r="P281" s="153">
        <v>0.68</v>
      </c>
      <c r="Q281" s="153">
        <v>0.7</v>
      </c>
      <c r="R281" s="153">
        <v>0.69</v>
      </c>
      <c r="S281" s="153">
        <v>0.68</v>
      </c>
      <c r="T281" s="153">
        <v>0.63</v>
      </c>
      <c r="U281" s="153">
        <v>0.59</v>
      </c>
      <c r="V281" s="153">
        <v>0.60000000000000009</v>
      </c>
      <c r="W281" s="153">
        <v>0.63</v>
      </c>
      <c r="X281" s="153">
        <v>0.64</v>
      </c>
      <c r="Y281" s="153">
        <v>0.66</v>
      </c>
      <c r="Z281" s="153">
        <v>0.63</v>
      </c>
      <c r="AA281" s="153">
        <v>0.65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0.21</v>
      </c>
      <c r="F282" s="155">
        <v>0.22</v>
      </c>
      <c r="G282" s="155">
        <v>0.27</v>
      </c>
      <c r="H282" s="155">
        <v>0.28999999999999998</v>
      </c>
      <c r="I282" s="155">
        <v>0.31</v>
      </c>
      <c r="J282" s="155">
        <v>0.35</v>
      </c>
      <c r="K282" s="155">
        <v>0.38</v>
      </c>
      <c r="L282" s="155">
        <v>0.4</v>
      </c>
      <c r="M282" s="155">
        <v>0.43</v>
      </c>
      <c r="N282" s="155">
        <v>0.4</v>
      </c>
      <c r="O282" s="155">
        <v>0.36</v>
      </c>
      <c r="P282" s="155">
        <v>0.35</v>
      </c>
      <c r="Q282" s="155">
        <v>0.34</v>
      </c>
      <c r="R282" s="155">
        <v>0.34</v>
      </c>
      <c r="S282" s="155">
        <v>0.36</v>
      </c>
      <c r="T282" s="155">
        <v>0.34</v>
      </c>
      <c r="U282" s="155">
        <v>0.36</v>
      </c>
      <c r="V282" s="155">
        <v>0.37</v>
      </c>
      <c r="W282" s="155">
        <v>0.4</v>
      </c>
      <c r="X282" s="155">
        <v>0.4</v>
      </c>
      <c r="Y282" s="155">
        <v>0.4</v>
      </c>
      <c r="Z282" s="155">
        <v>0.38</v>
      </c>
      <c r="AA282" s="155">
        <v>0.4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0.63</v>
      </c>
      <c r="F283" s="157">
        <v>0.64</v>
      </c>
      <c r="G283" s="157">
        <v>0.65</v>
      </c>
      <c r="H283" s="157">
        <v>0.65</v>
      </c>
      <c r="I283" s="157">
        <v>0.66</v>
      </c>
      <c r="J283" s="157">
        <v>0.66</v>
      </c>
      <c r="K283" s="157">
        <v>0.65</v>
      </c>
      <c r="L283" s="157">
        <v>0.66</v>
      </c>
      <c r="M283" s="157">
        <v>0.65</v>
      </c>
      <c r="N283" s="157">
        <v>0.65</v>
      </c>
      <c r="O283" s="157">
        <v>0.64</v>
      </c>
      <c r="P283" s="157">
        <v>0.63</v>
      </c>
      <c r="Q283" s="157">
        <v>0.63</v>
      </c>
      <c r="R283" s="157">
        <v>0.62</v>
      </c>
      <c r="S283" s="157">
        <v>0.61</v>
      </c>
      <c r="T283" s="157">
        <v>0.61</v>
      </c>
      <c r="U283" s="157">
        <v>0.61</v>
      </c>
      <c r="V283" s="157">
        <v>0.61</v>
      </c>
      <c r="W283" s="157">
        <v>0.60000000000000009</v>
      </c>
      <c r="X283" s="157">
        <v>0.60000000000000009</v>
      </c>
      <c r="Y283" s="157">
        <v>0.59</v>
      </c>
      <c r="Z283" s="157">
        <v>0.59</v>
      </c>
      <c r="AA283" s="157">
        <v>0.57999999999999996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0.5</v>
      </c>
      <c r="F284" s="157">
        <v>0.48</v>
      </c>
      <c r="G284" s="157">
        <v>0.47</v>
      </c>
      <c r="H284" s="157">
        <v>0.47</v>
      </c>
      <c r="I284" s="157">
        <v>0.47</v>
      </c>
      <c r="J284" s="157">
        <v>0.46</v>
      </c>
      <c r="K284" s="157">
        <v>0.46</v>
      </c>
      <c r="L284" s="157">
        <v>0.46</v>
      </c>
      <c r="M284" s="157">
        <v>0.46</v>
      </c>
      <c r="N284" s="157">
        <v>0.46</v>
      </c>
      <c r="O284" s="157">
        <v>0.46</v>
      </c>
      <c r="P284" s="157">
        <v>0.46</v>
      </c>
      <c r="Q284" s="157">
        <v>0.48</v>
      </c>
      <c r="R284" s="157">
        <v>0.49</v>
      </c>
      <c r="S284" s="157">
        <v>0.49</v>
      </c>
      <c r="T284" s="157">
        <v>0.49</v>
      </c>
      <c r="U284" s="157">
        <v>0.5</v>
      </c>
      <c r="V284" s="157">
        <v>0.5</v>
      </c>
      <c r="W284" s="157">
        <v>0.5</v>
      </c>
      <c r="X284" s="157">
        <v>0.5</v>
      </c>
      <c r="Y284" s="157">
        <v>0.5</v>
      </c>
      <c r="Z284" s="157">
        <v>0.49</v>
      </c>
      <c r="AA284" s="157">
        <v>0.49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0.36</v>
      </c>
      <c r="F285" s="157">
        <v>0.28999999999999998</v>
      </c>
      <c r="G285" s="157">
        <v>0.21</v>
      </c>
      <c r="H285" s="157">
        <v>0.14000000000000001</v>
      </c>
      <c r="I285" s="157">
        <v>7.0000000000000007E-2</v>
      </c>
      <c r="J285" s="157">
        <v>0</v>
      </c>
      <c r="K285" s="157">
        <v>7.0000000000000007E-2</v>
      </c>
      <c r="L285" s="157">
        <v>7.0000000000000007E-2</v>
      </c>
      <c r="M285" s="157">
        <v>0.14000000000000001</v>
      </c>
      <c r="N285" s="157">
        <v>0.21</v>
      </c>
      <c r="O285" s="157">
        <v>0.28999999999999998</v>
      </c>
      <c r="P285" s="157">
        <v>0.36</v>
      </c>
      <c r="Q285" s="157">
        <v>0.43</v>
      </c>
      <c r="R285" s="157">
        <v>0.43</v>
      </c>
      <c r="S285" s="157">
        <v>0.5</v>
      </c>
      <c r="T285" s="157">
        <v>0.5</v>
      </c>
      <c r="U285" s="157">
        <v>0.5</v>
      </c>
      <c r="V285" s="157">
        <v>0.5</v>
      </c>
      <c r="W285" s="157">
        <v>0.5</v>
      </c>
      <c r="X285" s="157">
        <v>0.5</v>
      </c>
      <c r="Y285" s="157">
        <v>0.5</v>
      </c>
      <c r="Z285" s="157">
        <v>0.5</v>
      </c>
      <c r="AA285" s="157">
        <v>0.43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0.1</v>
      </c>
      <c r="F286" s="157">
        <v>0.05</v>
      </c>
      <c r="G286" s="157">
        <v>0.05</v>
      </c>
      <c r="H286" s="157">
        <v>0.05</v>
      </c>
      <c r="I286" s="157">
        <v>0.05</v>
      </c>
      <c r="J286" s="157">
        <v>0.05</v>
      </c>
      <c r="K286" s="157">
        <v>0.05</v>
      </c>
      <c r="L286" s="157">
        <v>0.1</v>
      </c>
      <c r="M286" s="157">
        <v>0.1</v>
      </c>
      <c r="N286" s="157">
        <v>0.1</v>
      </c>
      <c r="O286" s="157">
        <v>0.14000000000000001</v>
      </c>
      <c r="P286" s="157">
        <v>0.24</v>
      </c>
      <c r="Q286" s="157">
        <v>0.33</v>
      </c>
      <c r="R286" s="157">
        <v>0.33</v>
      </c>
      <c r="S286" s="157">
        <v>0.28999999999999998</v>
      </c>
      <c r="T286" s="157">
        <v>0.28999999999999998</v>
      </c>
      <c r="U286" s="157">
        <v>0.28999999999999998</v>
      </c>
      <c r="V286" s="157">
        <v>0.24</v>
      </c>
      <c r="W286" s="157">
        <v>0.14000000000000001</v>
      </c>
      <c r="X286" s="157">
        <v>0.05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0.57999999999999996</v>
      </c>
      <c r="F287" s="159">
        <v>0.54</v>
      </c>
      <c r="G287" s="159">
        <v>0.52</v>
      </c>
      <c r="H287" s="159">
        <v>0.5</v>
      </c>
      <c r="I287" s="159">
        <v>0.49</v>
      </c>
      <c r="J287" s="159">
        <v>0.49</v>
      </c>
      <c r="K287" s="159">
        <v>0.48</v>
      </c>
      <c r="L287" s="159">
        <v>0.48</v>
      </c>
      <c r="M287" s="159">
        <v>0.49</v>
      </c>
      <c r="N287" s="159">
        <v>0.5</v>
      </c>
      <c r="O287" s="159">
        <v>0.51</v>
      </c>
      <c r="P287" s="159">
        <v>0.52</v>
      </c>
      <c r="Q287" s="159">
        <v>0.52</v>
      </c>
      <c r="R287" s="159">
        <v>0.51</v>
      </c>
      <c r="S287" s="159">
        <v>0.51</v>
      </c>
      <c r="T287" s="159">
        <v>0.51</v>
      </c>
      <c r="U287" s="159">
        <v>0.5</v>
      </c>
      <c r="V287" s="159">
        <v>0.5</v>
      </c>
      <c r="W287" s="159">
        <v>0.49</v>
      </c>
      <c r="X287" s="159">
        <v>0.49</v>
      </c>
      <c r="Y287" s="159">
        <v>0.48</v>
      </c>
      <c r="Z287" s="159">
        <v>0.48</v>
      </c>
      <c r="AA287" s="159">
        <v>0.46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0.30000000000000004</v>
      </c>
      <c r="F288" s="161">
        <v>0.28999999999999998</v>
      </c>
      <c r="G288" s="161">
        <v>0.28999999999999998</v>
      </c>
      <c r="H288" s="161">
        <v>0.28000000000000003</v>
      </c>
      <c r="I288" s="161">
        <v>0.28000000000000003</v>
      </c>
      <c r="J288" s="161">
        <v>0.27</v>
      </c>
      <c r="K288" s="161">
        <v>0.26</v>
      </c>
      <c r="L288" s="161">
        <v>0.25</v>
      </c>
      <c r="M288" s="161">
        <v>0.24</v>
      </c>
      <c r="N288" s="161">
        <v>0.22</v>
      </c>
      <c r="O288" s="161">
        <v>0.21</v>
      </c>
      <c r="P288" s="161">
        <v>0.2</v>
      </c>
      <c r="Q288" s="161">
        <v>0.2</v>
      </c>
      <c r="R288" s="161">
        <v>0.19</v>
      </c>
      <c r="S288" s="161">
        <v>0.19</v>
      </c>
      <c r="T288" s="161">
        <v>0.2</v>
      </c>
      <c r="U288" s="161">
        <v>0.2</v>
      </c>
      <c r="V288" s="161">
        <v>0.24</v>
      </c>
      <c r="W288" s="161">
        <v>0.28000000000000003</v>
      </c>
      <c r="X288" s="161">
        <v>0.32</v>
      </c>
      <c r="Y288" s="161">
        <v>0.36</v>
      </c>
      <c r="Z288" s="161">
        <v>0.4</v>
      </c>
      <c r="AA288" s="161">
        <v>0.45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0.09</v>
      </c>
      <c r="F289" s="161">
        <v>0.09</v>
      </c>
      <c r="G289" s="161">
        <v>0.09</v>
      </c>
      <c r="H289" s="161">
        <v>0.1</v>
      </c>
      <c r="I289" s="161">
        <v>0.1</v>
      </c>
      <c r="J289" s="161">
        <v>0.12</v>
      </c>
      <c r="K289" s="161">
        <v>0.12</v>
      </c>
      <c r="L289" s="161">
        <v>0.12</v>
      </c>
      <c r="M289" s="161">
        <v>0.13</v>
      </c>
      <c r="N289" s="161">
        <v>0.13</v>
      </c>
      <c r="O289" s="161">
        <v>0.21</v>
      </c>
      <c r="P289" s="161">
        <v>0.19</v>
      </c>
      <c r="Q289" s="161">
        <v>0.17</v>
      </c>
      <c r="R289" s="161">
        <v>0.16</v>
      </c>
      <c r="S289" s="161">
        <v>0.13</v>
      </c>
      <c r="T289" s="161">
        <v>0.13</v>
      </c>
      <c r="U289" s="161">
        <v>0.14000000000000001</v>
      </c>
      <c r="V289" s="161">
        <v>0.08</v>
      </c>
      <c r="W289" s="161">
        <v>0.1</v>
      </c>
      <c r="X289" s="161">
        <v>0.12</v>
      </c>
      <c r="Y289" s="161">
        <v>0.13</v>
      </c>
      <c r="Z289" s="161">
        <v>0.14000000000000001</v>
      </c>
      <c r="AA289" s="161">
        <v>0.13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0.13</v>
      </c>
      <c r="F290" s="163">
        <v>0.14000000000000001</v>
      </c>
      <c r="G290" s="163">
        <v>0.16</v>
      </c>
      <c r="H290" s="163">
        <v>0.17</v>
      </c>
      <c r="I290" s="163">
        <v>0.16</v>
      </c>
      <c r="J290" s="163">
        <v>0.14000000000000001</v>
      </c>
      <c r="K290" s="163">
        <v>0.14000000000000001</v>
      </c>
      <c r="L290" s="163">
        <v>0.14000000000000001</v>
      </c>
      <c r="M290" s="163">
        <v>0.13</v>
      </c>
      <c r="N290" s="163">
        <v>0.14000000000000001</v>
      </c>
      <c r="O290" s="163">
        <v>0.13</v>
      </c>
      <c r="P290" s="163">
        <v>0.12</v>
      </c>
      <c r="Q290" s="163">
        <v>0.13</v>
      </c>
      <c r="R290" s="163">
        <v>0.11</v>
      </c>
      <c r="S290" s="163">
        <v>0.1</v>
      </c>
      <c r="T290" s="163">
        <v>0.1</v>
      </c>
      <c r="U290" s="163">
        <v>0.08</v>
      </c>
      <c r="V290" s="163">
        <v>0.08</v>
      </c>
      <c r="W290" s="163">
        <v>0.08</v>
      </c>
      <c r="X290" s="163">
        <v>0.08</v>
      </c>
      <c r="Y290" s="163">
        <v>0.09</v>
      </c>
      <c r="Z290" s="163">
        <v>0.1</v>
      </c>
      <c r="AA290" s="163">
        <v>0.1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0.65</v>
      </c>
      <c r="F291" s="165">
        <v>0.65</v>
      </c>
      <c r="G291" s="165">
        <v>0.67</v>
      </c>
      <c r="H291" s="165">
        <v>0.66</v>
      </c>
      <c r="I291" s="165">
        <v>0.65</v>
      </c>
      <c r="J291" s="165">
        <v>0.65</v>
      </c>
      <c r="K291" s="165">
        <v>0.64</v>
      </c>
      <c r="L291" s="165">
        <v>0.63</v>
      </c>
      <c r="M291" s="165">
        <v>0.63</v>
      </c>
      <c r="N291" s="165">
        <v>0.61</v>
      </c>
      <c r="O291" s="165">
        <v>0.60000000000000009</v>
      </c>
      <c r="P291" s="165">
        <v>0.59</v>
      </c>
      <c r="Q291" s="165">
        <v>0.57999999999999996</v>
      </c>
      <c r="R291" s="165">
        <v>0.57000000000000006</v>
      </c>
      <c r="S291" s="165">
        <v>0.56000000000000005</v>
      </c>
      <c r="T291" s="165">
        <v>0.54</v>
      </c>
      <c r="U291" s="165">
        <v>0.53</v>
      </c>
      <c r="V291" s="165">
        <v>0.53</v>
      </c>
      <c r="W291" s="165">
        <v>0.52</v>
      </c>
      <c r="X291" s="165">
        <v>0.5</v>
      </c>
      <c r="Y291" s="165">
        <v>0.49</v>
      </c>
      <c r="Z291" s="165">
        <v>0.48</v>
      </c>
      <c r="AA291" s="165">
        <v>0.47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0.52</v>
      </c>
      <c r="F292" s="165">
        <v>0.51</v>
      </c>
      <c r="G292" s="165">
        <v>0.49</v>
      </c>
      <c r="H292" s="165">
        <v>0.49</v>
      </c>
      <c r="I292" s="165">
        <v>0.48</v>
      </c>
      <c r="J292" s="165">
        <v>0.48</v>
      </c>
      <c r="K292" s="165">
        <v>0.47</v>
      </c>
      <c r="L292" s="165">
        <v>0.48</v>
      </c>
      <c r="M292" s="165">
        <v>0.47</v>
      </c>
      <c r="N292" s="165">
        <v>0.46</v>
      </c>
      <c r="O292" s="165">
        <v>0.46</v>
      </c>
      <c r="P292" s="165">
        <v>0.45</v>
      </c>
      <c r="Q292" s="165">
        <v>0.44</v>
      </c>
      <c r="R292" s="165">
        <v>0.41</v>
      </c>
      <c r="S292" s="165">
        <v>0.4</v>
      </c>
      <c r="T292" s="165">
        <v>0.41</v>
      </c>
      <c r="U292" s="165">
        <v>0.41</v>
      </c>
      <c r="V292" s="165">
        <v>0.42</v>
      </c>
      <c r="W292" s="165">
        <v>0.41</v>
      </c>
      <c r="X292" s="165">
        <v>0.41</v>
      </c>
      <c r="Y292" s="165">
        <v>0.43</v>
      </c>
      <c r="Z292" s="165">
        <v>0.44</v>
      </c>
      <c r="AA292" s="165">
        <v>0.44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0.28000000000000003</v>
      </c>
      <c r="F293" s="165">
        <v>0.28000000000000003</v>
      </c>
      <c r="G293" s="165">
        <v>0.30000000000000004</v>
      </c>
      <c r="H293" s="165">
        <v>0.31</v>
      </c>
      <c r="I293" s="165">
        <v>0.31</v>
      </c>
      <c r="J293" s="165">
        <v>0.30000000000000004</v>
      </c>
      <c r="K293" s="165">
        <v>0.31</v>
      </c>
      <c r="L293" s="165">
        <v>0.31</v>
      </c>
      <c r="M293" s="165">
        <v>0.30000000000000004</v>
      </c>
      <c r="N293" s="165">
        <v>0.25</v>
      </c>
      <c r="O293" s="165">
        <v>0.2</v>
      </c>
      <c r="P293" s="165">
        <v>0.18</v>
      </c>
      <c r="Q293" s="165">
        <v>0.15</v>
      </c>
      <c r="R293" s="165">
        <v>0.12</v>
      </c>
      <c r="S293" s="165">
        <v>0.1</v>
      </c>
      <c r="T293" s="165">
        <v>0.1</v>
      </c>
      <c r="U293" s="165">
        <v>0.11</v>
      </c>
      <c r="V293" s="165">
        <v>0.12</v>
      </c>
      <c r="W293" s="165">
        <v>0.12</v>
      </c>
      <c r="X293" s="165">
        <v>0.13</v>
      </c>
      <c r="Y293" s="165">
        <v>0.12</v>
      </c>
      <c r="Z293" s="165">
        <v>0.12</v>
      </c>
      <c r="AA293" s="165">
        <v>0.14000000000000001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0.11</v>
      </c>
      <c r="F294" s="165">
        <v>0.11</v>
      </c>
      <c r="G294" s="165">
        <v>7.0000000000000007E-2</v>
      </c>
      <c r="H294" s="165">
        <v>0.05</v>
      </c>
      <c r="I294" s="165">
        <v>0.05</v>
      </c>
      <c r="J294" s="165">
        <v>0.03</v>
      </c>
      <c r="K294" s="165">
        <v>0.04</v>
      </c>
      <c r="L294" s="165">
        <v>0.06</v>
      </c>
      <c r="M294" s="165">
        <v>0.09</v>
      </c>
      <c r="N294" s="165">
        <v>0.12</v>
      </c>
      <c r="O294" s="165">
        <v>0.14000000000000001</v>
      </c>
      <c r="P294" s="165">
        <v>0.12</v>
      </c>
      <c r="Q294" s="165">
        <v>0.11</v>
      </c>
      <c r="R294" s="165">
        <v>0.1</v>
      </c>
      <c r="S294" s="165">
        <v>0.08</v>
      </c>
      <c r="T294" s="165">
        <v>0.06</v>
      </c>
      <c r="U294" s="165">
        <v>0.05</v>
      </c>
      <c r="V294" s="165">
        <v>0.05</v>
      </c>
      <c r="W294" s="165">
        <v>0.08</v>
      </c>
      <c r="X294" s="165">
        <v>0.1</v>
      </c>
      <c r="Y294" s="165">
        <v>0.13</v>
      </c>
      <c r="Z294" s="165">
        <v>0.16</v>
      </c>
      <c r="AA294" s="165">
        <v>0.19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0.74</v>
      </c>
      <c r="F295" s="167">
        <v>0.74</v>
      </c>
      <c r="G295" s="167">
        <v>0.74</v>
      </c>
      <c r="H295" s="167">
        <v>0.74</v>
      </c>
      <c r="I295" s="167">
        <v>0.74</v>
      </c>
      <c r="J295" s="167">
        <v>0.74</v>
      </c>
      <c r="K295" s="167">
        <v>0.73</v>
      </c>
      <c r="L295" s="167">
        <v>0.72</v>
      </c>
      <c r="M295" s="167">
        <v>0.72</v>
      </c>
      <c r="N295" s="167">
        <v>0.71</v>
      </c>
      <c r="O295" s="167">
        <v>0.71</v>
      </c>
      <c r="P295" s="167">
        <v>0.7</v>
      </c>
      <c r="Q295" s="167">
        <v>0.69</v>
      </c>
      <c r="R295" s="167">
        <v>0.69</v>
      </c>
      <c r="S295" s="167">
        <v>0.68</v>
      </c>
      <c r="T295" s="167">
        <v>0.68</v>
      </c>
      <c r="U295" s="167">
        <v>0.68</v>
      </c>
      <c r="V295" s="167">
        <v>0.68</v>
      </c>
      <c r="W295" s="167">
        <v>0.67</v>
      </c>
      <c r="X295" s="167">
        <v>0.67</v>
      </c>
      <c r="Y295" s="167">
        <v>0.66</v>
      </c>
      <c r="Z295" s="167">
        <v>0.65</v>
      </c>
      <c r="AA295" s="167">
        <v>0.64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0.49</v>
      </c>
      <c r="F296" s="169">
        <v>0.48</v>
      </c>
      <c r="G296" s="169">
        <v>0.48</v>
      </c>
      <c r="H296" s="169">
        <v>0.47</v>
      </c>
      <c r="I296" s="169">
        <v>0.47</v>
      </c>
      <c r="J296" s="169">
        <v>0.46</v>
      </c>
      <c r="K296" s="169">
        <v>0.45</v>
      </c>
      <c r="L296" s="169">
        <v>0.45</v>
      </c>
      <c r="M296" s="169">
        <v>0.45</v>
      </c>
      <c r="N296" s="169">
        <v>0.44</v>
      </c>
      <c r="O296" s="169">
        <v>0.43</v>
      </c>
      <c r="P296" s="169">
        <v>0.43</v>
      </c>
      <c r="Q296" s="169">
        <v>0.42</v>
      </c>
      <c r="R296" s="169">
        <v>0.42</v>
      </c>
      <c r="S296" s="169">
        <v>0.42</v>
      </c>
      <c r="T296" s="169">
        <v>0.42</v>
      </c>
      <c r="U296" s="169">
        <v>0.42</v>
      </c>
      <c r="V296" s="169">
        <v>0.43</v>
      </c>
      <c r="W296" s="169">
        <v>0.44</v>
      </c>
      <c r="X296" s="169">
        <v>0.44</v>
      </c>
      <c r="Y296" s="169">
        <v>0.45</v>
      </c>
      <c r="Z296" s="169">
        <v>0.45</v>
      </c>
      <c r="AA296" s="169">
        <v>0.46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0.28000000000000003</v>
      </c>
      <c r="F297" s="169">
        <v>0.28999999999999998</v>
      </c>
      <c r="G297" s="169">
        <v>0.31</v>
      </c>
      <c r="H297" s="169">
        <v>0.32</v>
      </c>
      <c r="I297" s="169">
        <v>0.31</v>
      </c>
      <c r="J297" s="169">
        <v>0.31</v>
      </c>
      <c r="K297" s="169">
        <v>0.33</v>
      </c>
      <c r="L297" s="169">
        <v>0.35</v>
      </c>
      <c r="M297" s="169">
        <v>0.36</v>
      </c>
      <c r="N297" s="169">
        <v>0.36</v>
      </c>
      <c r="O297" s="169">
        <v>0.38</v>
      </c>
      <c r="P297" s="169">
        <v>0.37</v>
      </c>
      <c r="Q297" s="169">
        <v>0.37</v>
      </c>
      <c r="R297" s="169">
        <v>0.35</v>
      </c>
      <c r="S297" s="169">
        <v>0.34</v>
      </c>
      <c r="T297" s="169">
        <v>0.32</v>
      </c>
      <c r="U297" s="169">
        <v>0.31</v>
      </c>
      <c r="V297" s="169">
        <v>0.30000000000000004</v>
      </c>
      <c r="W297" s="169">
        <v>0.32</v>
      </c>
      <c r="X297" s="169">
        <v>0.33</v>
      </c>
      <c r="Y297" s="169">
        <v>0.34</v>
      </c>
      <c r="Z297" s="169">
        <v>0.33</v>
      </c>
      <c r="AA297" s="169">
        <v>0.34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0.16</v>
      </c>
      <c r="F298" s="171">
        <v>0.16</v>
      </c>
      <c r="G298" s="171">
        <v>0.18</v>
      </c>
      <c r="H298" s="171">
        <v>0.19</v>
      </c>
      <c r="I298" s="171">
        <v>0.19</v>
      </c>
      <c r="J298" s="171">
        <v>0.19</v>
      </c>
      <c r="K298" s="171">
        <v>0.21</v>
      </c>
      <c r="L298" s="171">
        <v>0.22</v>
      </c>
      <c r="M298" s="171">
        <v>0.23</v>
      </c>
      <c r="N298" s="171">
        <v>0.23</v>
      </c>
      <c r="O298" s="171">
        <v>0.22</v>
      </c>
      <c r="P298" s="171">
        <v>0.21</v>
      </c>
      <c r="Q298" s="171">
        <v>0.22</v>
      </c>
      <c r="R298" s="171">
        <v>0.21</v>
      </c>
      <c r="S298" s="171">
        <v>0.2</v>
      </c>
      <c r="T298" s="171">
        <v>0.19</v>
      </c>
      <c r="U298" s="171">
        <v>0.19</v>
      </c>
      <c r="V298" s="171">
        <v>0.19</v>
      </c>
      <c r="W298" s="171">
        <v>0.2</v>
      </c>
      <c r="X298" s="171">
        <v>0.2</v>
      </c>
      <c r="Y298" s="171">
        <v>0.21</v>
      </c>
      <c r="Z298" s="171">
        <v>0.21</v>
      </c>
      <c r="AA298" s="171">
        <v>0.23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1080</v>
      </c>
      <c r="F304" s="179">
        <f>F244</f>
        <v>657</v>
      </c>
      <c r="G304" s="179">
        <f>G244</f>
        <v>423</v>
      </c>
      <c r="H304" s="291">
        <f t="shared" ref="H304:H308" si="101">F304/E304</f>
        <v>0.60833333333333328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626</v>
      </c>
      <c r="G305" s="179">
        <f>K244</f>
        <v>688</v>
      </c>
      <c r="H305" s="291">
        <f t="shared" si="101"/>
        <v>0.47640791476407912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13</v>
      </c>
      <c r="G306" s="179">
        <f>O244</f>
        <v>31</v>
      </c>
      <c r="H306" s="291">
        <f t="shared" si="101"/>
        <v>0.29545454545454547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17</v>
      </c>
      <c r="G307" s="179">
        <f>S244</f>
        <v>42</v>
      </c>
      <c r="H307" s="291">
        <f t="shared" si="101"/>
        <v>0.28813559322033899</v>
      </c>
      <c r="I307" s="291"/>
    </row>
    <row r="308" spans="1:14" ht="14.65" customHeight="1" x14ac:dyDescent="0.2">
      <c r="D308" s="180" t="s">
        <v>406</v>
      </c>
      <c r="E308" s="144">
        <f>SUM(E304:E307)</f>
        <v>2497</v>
      </c>
      <c r="F308" s="144">
        <f>SUM(F304:F307)</f>
        <v>1313</v>
      </c>
      <c r="G308" s="144">
        <f>SUM(G304:G307)</f>
        <v>1184</v>
      </c>
      <c r="H308" s="293">
        <f t="shared" si="101"/>
        <v>0.52583099719663595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657</v>
      </c>
      <c r="F311" s="179">
        <f>U244</f>
        <v>40</v>
      </c>
      <c r="G311" s="179">
        <v>62</v>
      </c>
      <c r="H311" s="295">
        <f t="shared" ref="H311:H314" si="103">E311+F311+G311</f>
        <v>759</v>
      </c>
      <c r="I311" s="295">
        <f>SUM(E311:H311)</f>
        <v>1518</v>
      </c>
      <c r="J311" s="4"/>
    </row>
    <row r="312" spans="1:14" ht="14.65" customHeight="1" x14ac:dyDescent="0.2">
      <c r="D312" s="178" t="s">
        <v>418</v>
      </c>
      <c r="E312" s="179">
        <f t="shared" si="102"/>
        <v>626</v>
      </c>
      <c r="F312" s="179">
        <f>V244</f>
        <v>235</v>
      </c>
      <c r="G312" s="179">
        <v>99</v>
      </c>
      <c r="H312" s="295">
        <f t="shared" si="103"/>
        <v>960</v>
      </c>
      <c r="I312" s="295"/>
    </row>
    <row r="313" spans="1:14" ht="14.65" customHeight="1" x14ac:dyDescent="0.2">
      <c r="D313" s="178" t="s">
        <v>412</v>
      </c>
      <c r="E313" s="179">
        <f t="shared" si="102"/>
        <v>13</v>
      </c>
      <c r="F313" s="179">
        <f>W244</f>
        <v>7</v>
      </c>
      <c r="G313" s="182">
        <v>1</v>
      </c>
      <c r="H313" s="295">
        <f t="shared" si="103"/>
        <v>21</v>
      </c>
      <c r="I313" s="295"/>
    </row>
    <row r="314" spans="1:14" ht="14.65" customHeight="1" x14ac:dyDescent="0.2">
      <c r="D314" s="178" t="s">
        <v>419</v>
      </c>
      <c r="E314" s="179">
        <f t="shared" si="102"/>
        <v>17</v>
      </c>
      <c r="F314" s="179">
        <f>X244</f>
        <v>18</v>
      </c>
      <c r="G314" s="182">
        <v>0</v>
      </c>
      <c r="H314" s="295">
        <f t="shared" si="103"/>
        <v>35</v>
      </c>
      <c r="I314" s="295"/>
    </row>
    <row r="315" spans="1:14" ht="14.65" customHeight="1" x14ac:dyDescent="0.2">
      <c r="D315" s="180" t="s">
        <v>406</v>
      </c>
      <c r="E315" s="183">
        <f>SUM(E311:E314)</f>
        <v>1313</v>
      </c>
      <c r="F315" s="183">
        <f>SUM(F311:F314)</f>
        <v>300</v>
      </c>
      <c r="G315" s="183">
        <f>SUM(G311:G314)</f>
        <v>162</v>
      </c>
      <c r="H315" s="296">
        <f>H311+H312+H313+H314</f>
        <v>1775</v>
      </c>
      <c r="I315" s="296">
        <f>F315+G315+H315</f>
        <v>2237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416</v>
      </c>
      <c r="F322" s="189">
        <v>301</v>
      </c>
      <c r="G322" s="189">
        <f t="shared" ref="G322:G324" si="105">SUM(E322:F322)</f>
        <v>717</v>
      </c>
      <c r="H322" s="190">
        <v>14</v>
      </c>
      <c r="I322" s="190">
        <v>49</v>
      </c>
      <c r="J322" s="190">
        <f t="shared" ref="J322:J323" si="106">SUM(H322:I322)</f>
        <v>63</v>
      </c>
      <c r="K322" s="191">
        <f t="shared" ref="K322:K323" si="107">M322-L322</f>
        <v>430</v>
      </c>
      <c r="L322" s="191">
        <f t="shared" ref="L322:L323" si="108">F322+I322</f>
        <v>350</v>
      </c>
      <c r="M322" s="192">
        <f t="shared" ref="M322:M323" si="109">H311+H313</f>
        <v>780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550</v>
      </c>
      <c r="F323" s="189">
        <v>346</v>
      </c>
      <c r="G323" s="189">
        <f t="shared" si="105"/>
        <v>896</v>
      </c>
      <c r="H323" s="190">
        <v>31</v>
      </c>
      <c r="I323" s="190">
        <v>68</v>
      </c>
      <c r="J323" s="190">
        <f t="shared" si="106"/>
        <v>99</v>
      </c>
      <c r="K323" s="191">
        <f t="shared" si="107"/>
        <v>581</v>
      </c>
      <c r="L323" s="191">
        <f t="shared" si="108"/>
        <v>414</v>
      </c>
      <c r="M323" s="192">
        <f t="shared" si="109"/>
        <v>995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966</v>
      </c>
      <c r="F324" s="194">
        <f>SUM(F322:F323)</f>
        <v>647</v>
      </c>
      <c r="G324" s="194">
        <f t="shared" si="105"/>
        <v>1613</v>
      </c>
      <c r="H324" s="195">
        <f t="shared" ref="H324:M324" si="110">SUM(H322:H323)</f>
        <v>45</v>
      </c>
      <c r="I324" s="195">
        <f t="shared" si="110"/>
        <v>117</v>
      </c>
      <c r="J324" s="195">
        <f t="shared" si="110"/>
        <v>162</v>
      </c>
      <c r="K324" s="196">
        <f t="shared" si="110"/>
        <v>1011</v>
      </c>
      <c r="L324" s="196">
        <f t="shared" si="110"/>
        <v>764</v>
      </c>
      <c r="M324" s="197">
        <f t="shared" si="110"/>
        <v>1775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44088</v>
      </c>
      <c r="F328" s="199">
        <v>44089</v>
      </c>
      <c r="G328" s="199">
        <v>44090</v>
      </c>
      <c r="H328" s="199">
        <v>44091</v>
      </c>
      <c r="I328" s="199">
        <v>44092</v>
      </c>
      <c r="J328" s="199">
        <v>44093</v>
      </c>
      <c r="K328" s="199">
        <v>44094</v>
      </c>
      <c r="L328" s="199">
        <v>44095</v>
      </c>
      <c r="M328" s="199">
        <v>44096</v>
      </c>
      <c r="N328" s="199">
        <v>44097</v>
      </c>
      <c r="O328" s="199">
        <v>44098</v>
      </c>
      <c r="P328" s="199">
        <v>44099</v>
      </c>
      <c r="Q328" s="199">
        <v>44100</v>
      </c>
      <c r="R328" s="199">
        <v>44101</v>
      </c>
      <c r="S328" s="199">
        <v>44102</v>
      </c>
      <c r="T328" s="199">
        <v>44103</v>
      </c>
      <c r="U328" s="199">
        <v>44104</v>
      </c>
      <c r="V328" s="199">
        <v>44105</v>
      </c>
      <c r="W328" s="199">
        <v>44106</v>
      </c>
      <c r="X328" s="199">
        <v>44107</v>
      </c>
      <c r="Y328" s="199">
        <v>44108</v>
      </c>
      <c r="Z328" s="199">
        <v>44109</v>
      </c>
      <c r="AA328" s="199">
        <v>44110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994</v>
      </c>
      <c r="F329" s="201">
        <v>952</v>
      </c>
      <c r="G329" s="201">
        <v>952</v>
      </c>
      <c r="H329" s="201">
        <v>956</v>
      </c>
      <c r="I329" s="201">
        <v>956</v>
      </c>
      <c r="J329" s="201">
        <v>959</v>
      </c>
      <c r="K329" s="201">
        <v>936</v>
      </c>
      <c r="L329" s="201">
        <v>944</v>
      </c>
      <c r="M329" s="201">
        <v>922</v>
      </c>
      <c r="N329" s="201">
        <v>945</v>
      </c>
      <c r="O329" s="201">
        <v>935</v>
      </c>
      <c r="P329" s="201">
        <v>912</v>
      </c>
      <c r="Q329" s="201">
        <v>888</v>
      </c>
      <c r="R329" s="201">
        <v>876</v>
      </c>
      <c r="S329" s="201">
        <v>892</v>
      </c>
      <c r="T329" s="201">
        <v>881</v>
      </c>
      <c r="U329" s="201">
        <v>893</v>
      </c>
      <c r="V329" s="201">
        <v>897</v>
      </c>
      <c r="W329" s="201">
        <v>851</v>
      </c>
      <c r="X329" s="201">
        <v>815</v>
      </c>
      <c r="Y329" s="201">
        <v>794</v>
      </c>
      <c r="Z329" s="201">
        <v>795</v>
      </c>
      <c r="AA329" s="201">
        <v>783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1216</v>
      </c>
      <c r="F330" s="203">
        <v>1202</v>
      </c>
      <c r="G330" s="203">
        <v>1155</v>
      </c>
      <c r="H330" s="203">
        <v>1173</v>
      </c>
      <c r="I330" s="203">
        <v>1179</v>
      </c>
      <c r="J330" s="203">
        <v>1161</v>
      </c>
      <c r="K330" s="203">
        <v>1130</v>
      </c>
      <c r="L330" s="203">
        <v>1131</v>
      </c>
      <c r="M330" s="203">
        <v>1085</v>
      </c>
      <c r="N330" s="203">
        <v>1064</v>
      </c>
      <c r="O330" s="203">
        <v>1029</v>
      </c>
      <c r="P330" s="203">
        <v>1039</v>
      </c>
      <c r="Q330" s="203">
        <v>1019</v>
      </c>
      <c r="R330" s="203">
        <v>1013</v>
      </c>
      <c r="S330" s="203">
        <v>1013</v>
      </c>
      <c r="T330" s="203">
        <v>1055</v>
      </c>
      <c r="U330" s="203">
        <v>1040</v>
      </c>
      <c r="V330" s="203">
        <v>1046</v>
      </c>
      <c r="W330" s="203">
        <v>969</v>
      </c>
      <c r="X330" s="203">
        <v>967</v>
      </c>
      <c r="Y330" s="203">
        <v>961</v>
      </c>
      <c r="Z330" s="203">
        <v>926</v>
      </c>
      <c r="AA330" s="203">
        <v>986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2210</v>
      </c>
      <c r="F331" s="205">
        <f t="shared" si="111"/>
        <v>2154</v>
      </c>
      <c r="G331" s="205">
        <f t="shared" si="111"/>
        <v>2107</v>
      </c>
      <c r="H331" s="205">
        <f t="shared" si="111"/>
        <v>2129</v>
      </c>
      <c r="I331" s="205">
        <f t="shared" si="111"/>
        <v>2135</v>
      </c>
      <c r="J331" s="205">
        <f t="shared" si="111"/>
        <v>2120</v>
      </c>
      <c r="K331" s="205">
        <f t="shared" si="111"/>
        <v>2066</v>
      </c>
      <c r="L331" s="205">
        <f t="shared" si="111"/>
        <v>2075</v>
      </c>
      <c r="M331" s="205">
        <f t="shared" si="111"/>
        <v>2007</v>
      </c>
      <c r="N331" s="205">
        <f t="shared" si="111"/>
        <v>2009</v>
      </c>
      <c r="O331" s="205">
        <f t="shared" si="111"/>
        <v>1964</v>
      </c>
      <c r="P331" s="205">
        <f t="shared" si="111"/>
        <v>1951</v>
      </c>
      <c r="Q331" s="205">
        <f t="shared" si="111"/>
        <v>1907</v>
      </c>
      <c r="R331" s="205">
        <f t="shared" si="111"/>
        <v>1889</v>
      </c>
      <c r="S331" s="205">
        <f t="shared" si="111"/>
        <v>1905</v>
      </c>
      <c r="T331" s="205">
        <f t="shared" si="111"/>
        <v>1936</v>
      </c>
      <c r="U331" s="205">
        <f t="shared" si="111"/>
        <v>1933</v>
      </c>
      <c r="V331" s="205">
        <f t="shared" si="111"/>
        <v>1943</v>
      </c>
      <c r="W331" s="205">
        <f t="shared" si="111"/>
        <v>1820</v>
      </c>
      <c r="X331" s="205">
        <f t="shared" si="111"/>
        <v>1782</v>
      </c>
      <c r="Y331" s="205">
        <f t="shared" si="111"/>
        <v>1755</v>
      </c>
      <c r="Z331" s="205">
        <f t="shared" si="111"/>
        <v>1721</v>
      </c>
      <c r="AA331" s="205">
        <f t="shared" si="111"/>
        <v>1769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2764</v>
      </c>
      <c r="I335" s="318"/>
      <c r="J335" s="319">
        <f>H335/H341</f>
        <v>0.17300951427140712</v>
      </c>
      <c r="K335" s="319"/>
      <c r="L335" s="320">
        <v>804</v>
      </c>
      <c r="M335" s="320"/>
      <c r="N335" s="321">
        <f>L335/L341</f>
        <v>0.15488345212868426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3597</v>
      </c>
      <c r="U335" s="324"/>
      <c r="V335" s="325">
        <f>T335/T341</f>
        <v>0.16906373378454598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624</v>
      </c>
      <c r="I336" s="318"/>
      <c r="J336" s="319">
        <f>H336/H341</f>
        <v>3.9058587881822732E-2</v>
      </c>
      <c r="K336" s="319"/>
      <c r="L336" s="320">
        <v>417</v>
      </c>
      <c r="M336" s="320"/>
      <c r="N336" s="321">
        <f>L336/L341</f>
        <v>8.0331342708533995E-2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1041</v>
      </c>
      <c r="U336" s="324"/>
      <c r="V336" s="325">
        <f>T336/T341</f>
        <v>4.8928369994359844E-2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1.2518778167250875E-4</v>
      </c>
      <c r="K337" s="319"/>
      <c r="L337" s="320">
        <v>9</v>
      </c>
      <c r="M337" s="320"/>
      <c r="N337" s="321">
        <f>L337/L341</f>
        <v>1.7337699865151224E-3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5.1701447640533933E-4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5.7792332883837411E-4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1.4100394811054711E-4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3390</v>
      </c>
      <c r="I339" s="318">
        <f>SUM(H339:H339)</f>
        <v>3390</v>
      </c>
      <c r="J339" s="319">
        <f>H339/H341</f>
        <v>0.21219328993490236</v>
      </c>
      <c r="K339" s="319"/>
      <c r="L339" s="320">
        <f>L335+L336+L337+L338</f>
        <v>1233</v>
      </c>
      <c r="M339" s="320">
        <f>SUM(L339:L339)</f>
        <v>1233</v>
      </c>
      <c r="N339" s="321">
        <f>L339/L341</f>
        <v>0.23752648815257177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4652</v>
      </c>
      <c r="U339" s="324"/>
      <c r="V339" s="325">
        <f>T339/T341</f>
        <v>0.2186501222034217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12586</v>
      </c>
      <c r="I340" s="318"/>
      <c r="J340" s="319">
        <f>H340/H341</f>
        <v>0.78780671006509762</v>
      </c>
      <c r="K340" s="319"/>
      <c r="L340" s="320">
        <v>3958</v>
      </c>
      <c r="M340" s="320"/>
      <c r="N340" s="321">
        <f>L340/L341</f>
        <v>0.76247351184742829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16624</v>
      </c>
      <c r="U340" s="324"/>
      <c r="V340" s="325">
        <f>T340/T341</f>
        <v>0.78134987779657827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15976</v>
      </c>
      <c r="I341" s="328"/>
      <c r="J341" s="293">
        <f>H341/H341</f>
        <v>1</v>
      </c>
      <c r="K341" s="293"/>
      <c r="L341" s="328">
        <f>L339+L340</f>
        <v>5191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21276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6780</v>
      </c>
      <c r="I342" s="267">
        <f>SUM(I335:I339)</f>
        <v>3390</v>
      </c>
      <c r="J342" s="267"/>
      <c r="K342" s="267"/>
      <c r="L342" s="267">
        <f>SUM(L335:L339)</f>
        <v>2466</v>
      </c>
      <c r="M342" s="267">
        <f>SUM(M335:M339)</f>
        <v>1233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44088</v>
      </c>
      <c r="F345" s="199">
        <v>44089</v>
      </c>
      <c r="G345" s="199">
        <v>44090</v>
      </c>
      <c r="H345" s="199">
        <v>44091</v>
      </c>
      <c r="I345" s="199">
        <v>44092</v>
      </c>
      <c r="J345" s="199">
        <v>44093</v>
      </c>
      <c r="K345" s="199">
        <v>44094</v>
      </c>
      <c r="L345" s="199">
        <v>44095</v>
      </c>
      <c r="M345" s="199">
        <v>44096</v>
      </c>
      <c r="N345" s="199">
        <v>44097</v>
      </c>
      <c r="O345" s="199">
        <v>44098</v>
      </c>
      <c r="P345" s="199">
        <v>44099</v>
      </c>
      <c r="Q345" s="199">
        <v>44100</v>
      </c>
      <c r="R345" s="207">
        <v>44101</v>
      </c>
      <c r="S345" s="207">
        <v>44102</v>
      </c>
      <c r="T345" s="207">
        <v>44103</v>
      </c>
      <c r="U345" s="207">
        <v>44104</v>
      </c>
      <c r="V345" s="207">
        <v>44105</v>
      </c>
      <c r="W345" s="207">
        <v>44106</v>
      </c>
      <c r="X345" s="207">
        <v>44107</v>
      </c>
      <c r="Y345" s="207">
        <v>44108</v>
      </c>
      <c r="Z345" s="207">
        <v>44109</v>
      </c>
      <c r="AA345" s="207">
        <v>44110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994</v>
      </c>
      <c r="F346" s="201">
        <v>952</v>
      </c>
      <c r="G346" s="201">
        <v>952</v>
      </c>
      <c r="H346" s="201">
        <v>956</v>
      </c>
      <c r="I346" s="201">
        <v>956</v>
      </c>
      <c r="J346" s="201">
        <v>959</v>
      </c>
      <c r="K346" s="201">
        <v>936</v>
      </c>
      <c r="L346" s="201">
        <v>944</v>
      </c>
      <c r="M346" s="201">
        <v>922</v>
      </c>
      <c r="N346" s="201">
        <v>945</v>
      </c>
      <c r="O346" s="201">
        <v>935</v>
      </c>
      <c r="P346" s="201">
        <v>912</v>
      </c>
      <c r="Q346" s="201">
        <v>888</v>
      </c>
      <c r="R346" s="209">
        <v>4439</v>
      </c>
      <c r="S346" s="209">
        <v>4464</v>
      </c>
      <c r="T346" s="209">
        <v>4468</v>
      </c>
      <c r="U346" s="209">
        <v>4504</v>
      </c>
      <c r="V346" s="209">
        <v>4532</v>
      </c>
      <c r="W346" s="209">
        <v>4555</v>
      </c>
      <c r="X346" s="209">
        <v>4586</v>
      </c>
      <c r="Y346" s="209">
        <v>4605</v>
      </c>
      <c r="Z346" s="209">
        <v>4629</v>
      </c>
      <c r="AA346" s="209">
        <v>4652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1216</v>
      </c>
      <c r="F347" s="203">
        <v>1202</v>
      </c>
      <c r="G347" s="203">
        <v>1155</v>
      </c>
      <c r="H347" s="203">
        <v>1173</v>
      </c>
      <c r="I347" s="203">
        <v>1179</v>
      </c>
      <c r="J347" s="203">
        <v>1161</v>
      </c>
      <c r="K347" s="203">
        <v>1130</v>
      </c>
      <c r="L347" s="203">
        <v>1131</v>
      </c>
      <c r="M347" s="203">
        <v>1085</v>
      </c>
      <c r="N347" s="203">
        <v>1064</v>
      </c>
      <c r="O347" s="203">
        <v>1029</v>
      </c>
      <c r="P347" s="203">
        <v>1039</v>
      </c>
      <c r="Q347" s="203">
        <v>1019</v>
      </c>
      <c r="R347" s="211">
        <v>15929</v>
      </c>
      <c r="S347" s="211">
        <v>15984</v>
      </c>
      <c r="T347" s="211">
        <v>15992</v>
      </c>
      <c r="U347" s="211">
        <v>16147</v>
      </c>
      <c r="V347" s="211">
        <v>16221</v>
      </c>
      <c r="W347" s="211">
        <v>16314</v>
      </c>
      <c r="X347" s="211">
        <v>16409</v>
      </c>
      <c r="Y347" s="211">
        <v>16488</v>
      </c>
      <c r="Z347" s="211">
        <v>16554</v>
      </c>
      <c r="AA347" s="211">
        <v>16624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2210</v>
      </c>
      <c r="F348" s="205">
        <f t="shared" si="113"/>
        <v>2154</v>
      </c>
      <c r="G348" s="205">
        <f t="shared" si="113"/>
        <v>2107</v>
      </c>
      <c r="H348" s="205">
        <f t="shared" si="113"/>
        <v>2129</v>
      </c>
      <c r="I348" s="205">
        <f t="shared" si="113"/>
        <v>2135</v>
      </c>
      <c r="J348" s="205">
        <f t="shared" si="113"/>
        <v>2120</v>
      </c>
      <c r="K348" s="205">
        <f t="shared" si="113"/>
        <v>2066</v>
      </c>
      <c r="L348" s="205">
        <f t="shared" si="113"/>
        <v>2075</v>
      </c>
      <c r="M348" s="205">
        <f t="shared" si="113"/>
        <v>2007</v>
      </c>
      <c r="N348" s="205">
        <f t="shared" si="113"/>
        <v>2009</v>
      </c>
      <c r="O348" s="205">
        <f t="shared" si="113"/>
        <v>1964</v>
      </c>
      <c r="P348" s="205">
        <f t="shared" si="113"/>
        <v>1951</v>
      </c>
      <c r="Q348" s="205">
        <f t="shared" si="113"/>
        <v>1907</v>
      </c>
      <c r="R348" s="213">
        <f t="shared" si="113"/>
        <v>20368</v>
      </c>
      <c r="S348" s="213">
        <f t="shared" si="113"/>
        <v>20448</v>
      </c>
      <c r="T348" s="213">
        <f t="shared" si="113"/>
        <v>20460</v>
      </c>
      <c r="U348" s="213">
        <f t="shared" si="113"/>
        <v>20651</v>
      </c>
      <c r="V348" s="213">
        <f t="shared" si="113"/>
        <v>20753</v>
      </c>
      <c r="W348" s="213">
        <f t="shared" si="113"/>
        <v>20869</v>
      </c>
      <c r="X348" s="213">
        <f t="shared" si="113"/>
        <v>20995</v>
      </c>
      <c r="Y348" s="213">
        <f t="shared" si="113"/>
        <v>21093</v>
      </c>
      <c r="Z348" s="213">
        <f t="shared" si="113"/>
        <v>21183</v>
      </c>
      <c r="AA348" s="213">
        <f t="shared" si="113"/>
        <v>21276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9488</v>
      </c>
      <c r="L371" s="361"/>
      <c r="M371" s="361"/>
      <c r="N371" s="361"/>
      <c r="O371" s="361"/>
      <c r="P371" s="362">
        <f>K371/K379</f>
        <v>0.59389083625438155</v>
      </c>
      <c r="Q371" s="362"/>
      <c r="R371" s="362"/>
      <c r="S371" s="362">
        <f t="shared" ref="S371:S379" si="114">SUM(P371:R371)</f>
        <v>0.59389083625438155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1944</v>
      </c>
      <c r="L372" s="361"/>
      <c r="M372" s="361"/>
      <c r="N372" s="361"/>
      <c r="O372" s="361"/>
      <c r="P372" s="362">
        <f>K372/K379</f>
        <v>0.12168252378567852</v>
      </c>
      <c r="Q372" s="362"/>
      <c r="R372" s="362"/>
      <c r="S372" s="362">
        <f t="shared" si="114"/>
        <v>0.12168252378567852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1115</v>
      </c>
      <c r="L373" s="361"/>
      <c r="M373" s="361"/>
      <c r="N373" s="361"/>
      <c r="O373" s="361"/>
      <c r="P373" s="362">
        <f>K373/K379</f>
        <v>6.9792188282423631E-2</v>
      </c>
      <c r="Q373" s="362"/>
      <c r="R373" s="362"/>
      <c r="S373" s="362">
        <f t="shared" si="114"/>
        <v>6.9792188282423631E-2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849</v>
      </c>
      <c r="L374" s="361"/>
      <c r="M374" s="361"/>
      <c r="N374" s="361"/>
      <c r="O374" s="361"/>
      <c r="P374" s="362">
        <f>K374/K379</f>
        <v>5.3142213319979967E-2</v>
      </c>
      <c r="Q374" s="362"/>
      <c r="R374" s="362"/>
      <c r="S374" s="362">
        <f t="shared" si="114"/>
        <v>5.3142213319979967E-2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718</v>
      </c>
      <c r="L375" s="361"/>
      <c r="M375" s="361"/>
      <c r="N375" s="361"/>
      <c r="O375" s="361"/>
      <c r="P375" s="362">
        <f>K375/K379</f>
        <v>4.4942413620430645E-2</v>
      </c>
      <c r="Q375" s="362"/>
      <c r="R375" s="362"/>
      <c r="S375" s="362">
        <f t="shared" si="114"/>
        <v>4.4942413620430645E-2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609</v>
      </c>
      <c r="L376" s="361"/>
      <c r="M376" s="361"/>
      <c r="N376" s="361"/>
      <c r="O376" s="361"/>
      <c r="P376" s="362">
        <f>K376/K379</f>
        <v>3.8119679519278915E-2</v>
      </c>
      <c r="Q376" s="362"/>
      <c r="R376" s="362"/>
      <c r="S376" s="362">
        <f t="shared" si="114"/>
        <v>3.8119679519278915E-2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400+190+112+83+80+82</f>
        <v>947</v>
      </c>
      <c r="L377" s="361"/>
      <c r="M377" s="361"/>
      <c r="N377" s="361"/>
      <c r="O377" s="361"/>
      <c r="P377" s="362">
        <f>K377/K379</f>
        <v>5.9276414621932901E-2</v>
      </c>
      <c r="Q377" s="362"/>
      <c r="R377" s="362"/>
      <c r="S377" s="362">
        <f t="shared" si="114"/>
        <v>5.9276414621932901E-2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15976-15670</f>
        <v>306</v>
      </c>
      <c r="L378" s="361"/>
      <c r="M378" s="361"/>
      <c r="N378" s="361"/>
      <c r="O378" s="361"/>
      <c r="P378" s="362">
        <f>K378/K379</f>
        <v>1.9153730595893842E-2</v>
      </c>
      <c r="Q378" s="362"/>
      <c r="R378" s="362"/>
      <c r="S378" s="362">
        <f t="shared" si="114"/>
        <v>1.9153730595893842E-2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15976</v>
      </c>
      <c r="L379" s="364"/>
      <c r="M379" s="364"/>
      <c r="N379" s="364"/>
      <c r="O379" s="364">
        <f>SUM(K379:N379)</f>
        <v>15976</v>
      </c>
      <c r="P379" s="365">
        <f>SUM(P371:P378)</f>
        <v>0.99999999999999989</v>
      </c>
      <c r="Q379" s="365"/>
      <c r="R379" s="365"/>
      <c r="S379" s="365">
        <f t="shared" si="114"/>
        <v>0.99999999999999989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58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44111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19</v>
      </c>
      <c r="G13" s="30">
        <f t="shared" ref="G13:G14" si="0">E13-F13</f>
        <v>1</v>
      </c>
      <c r="H13" s="31">
        <f t="shared" ref="H13:H14" si="1">F13/E13</f>
        <v>0.95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4</v>
      </c>
      <c r="K14" s="30">
        <f t="shared" si="2"/>
        <v>6</v>
      </c>
      <c r="L14" s="32">
        <f t="shared" si="3"/>
        <v>0.4</v>
      </c>
      <c r="M14" s="40"/>
      <c r="N14" s="37"/>
      <c r="O14" s="35"/>
      <c r="P14" s="31"/>
      <c r="Q14" s="40"/>
      <c r="R14" s="29"/>
      <c r="S14" s="30"/>
      <c r="T14" s="32"/>
      <c r="U14" s="37">
        <v>3</v>
      </c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10</v>
      </c>
      <c r="F16" s="29">
        <v>0</v>
      </c>
      <c r="G16" s="30">
        <f t="shared" ref="G16:G17" si="4">E16-F16</f>
        <v>10</v>
      </c>
      <c r="H16" s="31">
        <f t="shared" ref="H16:H17" si="5">F16/E16</f>
        <v>0</v>
      </c>
      <c r="I16" s="30">
        <v>5</v>
      </c>
      <c r="J16" s="29">
        <v>4</v>
      </c>
      <c r="K16" s="30">
        <f t="shared" ref="K16:K17" si="6">I16-J16</f>
        <v>1</v>
      </c>
      <c r="L16" s="32">
        <f t="shared" ref="L16:L17" si="7">J16/I16</f>
        <v>0.8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37</v>
      </c>
      <c r="G17" s="30">
        <f t="shared" si="4"/>
        <v>23</v>
      </c>
      <c r="H17" s="31">
        <f t="shared" si="5"/>
        <v>0.6166666666666667</v>
      </c>
      <c r="I17" s="30">
        <v>70</v>
      </c>
      <c r="J17" s="29">
        <v>43</v>
      </c>
      <c r="K17" s="30">
        <f t="shared" si="6"/>
        <v>27</v>
      </c>
      <c r="L17" s="32">
        <f t="shared" si="7"/>
        <v>0.61428571428571432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2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57</v>
      </c>
      <c r="G19" s="30">
        <f>E19-F19</f>
        <v>4</v>
      </c>
      <c r="H19" s="31">
        <f>F19/E19</f>
        <v>0.93442622950819676</v>
      </c>
      <c r="I19" s="30">
        <v>83</v>
      </c>
      <c r="J19" s="29">
        <v>61</v>
      </c>
      <c r="K19" s="30">
        <f>I19-J19</f>
        <v>22</v>
      </c>
      <c r="L19" s="32">
        <f>J19/I19</f>
        <v>0.73493975903614461</v>
      </c>
      <c r="M19" s="40">
        <v>5</v>
      </c>
      <c r="N19" s="37">
        <v>2</v>
      </c>
      <c r="O19" s="35">
        <f t="shared" ref="O19:O20" si="8">M19-N19</f>
        <v>3</v>
      </c>
      <c r="P19" s="31">
        <f t="shared" ref="P19:P20" si="9">N19/M19</f>
        <v>0.4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8</v>
      </c>
      <c r="S20" s="30">
        <f>Q20-R20</f>
        <v>2</v>
      </c>
      <c r="T20" s="32">
        <f>R20/Q20</f>
        <v>0.8</v>
      </c>
      <c r="U20" s="37"/>
      <c r="V20" s="37"/>
      <c r="W20" s="37">
        <v>4</v>
      </c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2</v>
      </c>
      <c r="G22" s="30">
        <f>E22-F22</f>
        <v>3</v>
      </c>
      <c r="H22" s="31">
        <f>F22/E22</f>
        <v>0.4</v>
      </c>
      <c r="I22" s="30">
        <v>8</v>
      </c>
      <c r="J22" s="29">
        <v>4</v>
      </c>
      <c r="K22" s="30">
        <f>I22-J22</f>
        <v>4</v>
      </c>
      <c r="L22" s="32">
        <f>J22/I22</f>
        <v>0.5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24</v>
      </c>
      <c r="G24" s="30">
        <f t="shared" ref="G24:G25" si="10">E24-F24</f>
        <v>9</v>
      </c>
      <c r="H24" s="31">
        <f t="shared" ref="H24:H25" si="11">F24/E24</f>
        <v>0.72727272727272729</v>
      </c>
      <c r="I24" s="30">
        <v>48</v>
      </c>
      <c r="J24" s="29">
        <v>32</v>
      </c>
      <c r="K24" s="30">
        <f t="shared" ref="K24:K25" si="12">I24-J24</f>
        <v>16</v>
      </c>
      <c r="L24" s="32">
        <f t="shared" ref="L24:L25" si="13">J24/I24</f>
        <v>0.66666666666666663</v>
      </c>
      <c r="M24" s="40">
        <v>6</v>
      </c>
      <c r="N24" s="37">
        <v>1</v>
      </c>
      <c r="O24" s="35">
        <f>M24-N24</f>
        <v>5</v>
      </c>
      <c r="P24" s="31">
        <f>N24/M24</f>
        <v>0.16666666666666666</v>
      </c>
      <c r="Q24" s="40">
        <v>10</v>
      </c>
      <c r="R24" s="29">
        <v>2</v>
      </c>
      <c r="S24" s="30">
        <f>Q24-R24</f>
        <v>8</v>
      </c>
      <c r="T24" s="32">
        <f>R24/Q24</f>
        <v>0.2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43</v>
      </c>
      <c r="G25" s="30">
        <f t="shared" si="10"/>
        <v>19</v>
      </c>
      <c r="H25" s="31">
        <f t="shared" si="11"/>
        <v>0.69354838709677424</v>
      </c>
      <c r="I25" s="41">
        <v>90</v>
      </c>
      <c r="J25" s="42">
        <v>90</v>
      </c>
      <c r="K25" s="30">
        <f t="shared" si="12"/>
        <v>0</v>
      </c>
      <c r="L25" s="32">
        <f t="shared" si="13"/>
        <v>1</v>
      </c>
      <c r="M25" s="40"/>
      <c r="N25" s="29"/>
      <c r="O25" s="35"/>
      <c r="P25" s="31"/>
      <c r="Q25" s="30"/>
      <c r="R25" s="29"/>
      <c r="S25" s="30"/>
      <c r="T25" s="32"/>
      <c r="U25" s="37"/>
      <c r="V25" s="37">
        <v>3</v>
      </c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22</v>
      </c>
      <c r="F27" s="29">
        <v>19</v>
      </c>
      <c r="G27" s="30">
        <f>E27-F27</f>
        <v>3</v>
      </c>
      <c r="H27" s="31">
        <f>F27/E27</f>
        <v>0.86363636363636365</v>
      </c>
      <c r="I27" s="30">
        <v>20</v>
      </c>
      <c r="J27" s="29">
        <v>13</v>
      </c>
      <c r="K27" s="30">
        <f>I27-J27</f>
        <v>7</v>
      </c>
      <c r="L27" s="32">
        <f>J27/I27</f>
        <v>0.65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31</v>
      </c>
      <c r="G29" s="30">
        <f t="shared" ref="G29:G30" si="14">E29-F29</f>
        <v>21</v>
      </c>
      <c r="H29" s="31">
        <f t="shared" ref="H29:H30" si="15">F29/E29</f>
        <v>0.59615384615384615</v>
      </c>
      <c r="I29" s="30">
        <v>32</v>
      </c>
      <c r="J29" s="29">
        <v>9</v>
      </c>
      <c r="K29" s="30">
        <f>I29-J29</f>
        <v>23</v>
      </c>
      <c r="L29" s="32">
        <f>J29/I29</f>
        <v>0.28125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8</v>
      </c>
      <c r="G30" s="30">
        <f t="shared" si="14"/>
        <v>2</v>
      </c>
      <c r="H30" s="31">
        <f t="shared" si="15"/>
        <v>0.8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4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7</v>
      </c>
      <c r="G34" s="30">
        <f t="shared" ref="G34:G35" si="16">E34-F34</f>
        <v>1</v>
      </c>
      <c r="H34" s="31">
        <f t="shared" ref="H34:H35" si="17">F34/E34</f>
        <v>0.875</v>
      </c>
      <c r="I34" s="30">
        <v>10</v>
      </c>
      <c r="J34" s="29">
        <v>10</v>
      </c>
      <c r="K34" s="30">
        <f t="shared" ref="K34:K35" si="18">I34-J34</f>
        <v>0</v>
      </c>
      <c r="L34" s="32">
        <f t="shared" ref="L34:L35" si="19">J34/I34</f>
        <v>1</v>
      </c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115</v>
      </c>
      <c r="G35" s="30">
        <f t="shared" si="16"/>
        <v>10</v>
      </c>
      <c r="H35" s="31">
        <f t="shared" si="17"/>
        <v>0.92</v>
      </c>
      <c r="I35" s="30">
        <v>212</v>
      </c>
      <c r="J35" s="29">
        <v>39</v>
      </c>
      <c r="K35" s="30">
        <f t="shared" si="18"/>
        <v>173</v>
      </c>
      <c r="L35" s="32">
        <f t="shared" si="19"/>
        <v>0.18396226415094338</v>
      </c>
      <c r="M35" s="40"/>
      <c r="N35" s="37"/>
      <c r="O35" s="35"/>
      <c r="P35" s="31"/>
      <c r="Q35" s="40"/>
      <c r="R35" s="29"/>
      <c r="S35" s="30"/>
      <c r="T35" s="32"/>
      <c r="U35" s="37">
        <v>2</v>
      </c>
      <c r="V35" s="37">
        <v>3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3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/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4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84</v>
      </c>
      <c r="E50" s="39">
        <v>30</v>
      </c>
      <c r="F50" s="29">
        <v>28</v>
      </c>
      <c r="G50" s="30">
        <f>E50-F50</f>
        <v>2</v>
      </c>
      <c r="H50" s="31">
        <f>F50/E50</f>
        <v>0.93333333333333335</v>
      </c>
      <c r="I50" s="30">
        <v>34</v>
      </c>
      <c r="J50" s="29">
        <v>18</v>
      </c>
      <c r="K50" s="30">
        <f>I50-J50</f>
        <v>16</v>
      </c>
      <c r="L50" s="32">
        <f>J50/I50</f>
        <v>0.52941176470588236</v>
      </c>
      <c r="M50" s="40"/>
      <c r="N50" s="37"/>
      <c r="O50" s="35"/>
      <c r="P50" s="31"/>
      <c r="Q50" s="40"/>
      <c r="R50" s="29"/>
      <c r="S50" s="30"/>
      <c r="T50" s="32"/>
      <c r="U50" s="37">
        <v>2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>
        <v>2</v>
      </c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4</v>
      </c>
      <c r="K65" s="30">
        <f>I65-J65</f>
        <v>0</v>
      </c>
      <c r="L65" s="32">
        <f>J65/I65</f>
        <v>1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/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4</v>
      </c>
      <c r="G67" s="30">
        <f>E67-F67</f>
        <v>16</v>
      </c>
      <c r="H67" s="31">
        <f>F67/E67</f>
        <v>0.2</v>
      </c>
      <c r="I67" s="30">
        <v>60</v>
      </c>
      <c r="J67" s="29">
        <v>8</v>
      </c>
      <c r="K67" s="30">
        <f>I67-J67</f>
        <v>52</v>
      </c>
      <c r="L67" s="32">
        <f>J67/I67</f>
        <v>0.13333333333333333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5</v>
      </c>
      <c r="G71" s="30">
        <f>E71-F71</f>
        <v>5</v>
      </c>
      <c r="H71" s="31">
        <f>F71/E71</f>
        <v>0.5</v>
      </c>
      <c r="I71" s="30">
        <v>20</v>
      </c>
      <c r="J71" s="29">
        <v>7</v>
      </c>
      <c r="K71" s="30">
        <f>I71-J71</f>
        <v>13</v>
      </c>
      <c r="L71" s="32">
        <f>J71/I71</f>
        <v>0.35</v>
      </c>
      <c r="M71" s="40"/>
      <c r="N71" s="37"/>
      <c r="O71" s="35"/>
      <c r="P71" s="31"/>
      <c r="Q71" s="40"/>
      <c r="R71" s="29"/>
      <c r="S71" s="30"/>
      <c r="T71" s="32"/>
      <c r="U71" s="37"/>
      <c r="V71" s="37">
        <v>1</v>
      </c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2</v>
      </c>
      <c r="G73" s="30">
        <f t="shared" ref="G73:G74" si="20">E73-F73</f>
        <v>2</v>
      </c>
      <c r="H73" s="31">
        <f t="shared" ref="H73:H74" si="21">F73/E73</f>
        <v>0.5</v>
      </c>
      <c r="I73" s="30">
        <v>8</v>
      </c>
      <c r="J73" s="29">
        <v>3</v>
      </c>
      <c r="K73" s="30">
        <f t="shared" ref="K73:K74" si="22">I73-J73</f>
        <v>5</v>
      </c>
      <c r="L73" s="32">
        <f t="shared" ref="L73:L74" si="23">J73/I73</f>
        <v>0.375</v>
      </c>
      <c r="M73" s="40"/>
      <c r="N73" s="37"/>
      <c r="O73" s="35"/>
      <c r="P73" s="31"/>
      <c r="Q73" s="40"/>
      <c r="R73" s="29"/>
      <c r="S73" s="30"/>
      <c r="T73" s="32"/>
      <c r="U73" s="37"/>
      <c r="V73" s="37">
        <v>2</v>
      </c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1</v>
      </c>
      <c r="K74" s="30">
        <f t="shared" si="22"/>
        <v>3</v>
      </c>
      <c r="L74" s="32">
        <f t="shared" si="23"/>
        <v>0.25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13</v>
      </c>
      <c r="G80" s="30">
        <f t="shared" ref="G80:G84" si="24">E80-F80</f>
        <v>7</v>
      </c>
      <c r="H80" s="31">
        <f t="shared" ref="H80:H84" si="25">F80/E80</f>
        <v>0.65</v>
      </c>
      <c r="I80" s="30">
        <v>20</v>
      </c>
      <c r="J80" s="29">
        <v>4</v>
      </c>
      <c r="K80" s="30">
        <f t="shared" ref="K80:K84" si="26">I80-J80</f>
        <v>16</v>
      </c>
      <c r="L80" s="32">
        <f t="shared" ref="L80:L84" si="27">J80/I80</f>
        <v>0.2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2</v>
      </c>
      <c r="G81" s="30">
        <f t="shared" si="24"/>
        <v>2</v>
      </c>
      <c r="H81" s="31">
        <f t="shared" si="25"/>
        <v>0.5</v>
      </c>
      <c r="I81" s="30">
        <v>6</v>
      </c>
      <c r="J81" s="29">
        <v>3</v>
      </c>
      <c r="K81" s="30">
        <f t="shared" si="26"/>
        <v>3</v>
      </c>
      <c r="L81" s="32">
        <f t="shared" si="27"/>
        <v>0.5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570</v>
      </c>
      <c r="F82" s="45">
        <f>SUM(F10:F81)</f>
        <v>424</v>
      </c>
      <c r="G82" s="45">
        <f t="shared" si="24"/>
        <v>146</v>
      </c>
      <c r="H82" s="10">
        <f t="shared" si="25"/>
        <v>0.743859649122807</v>
      </c>
      <c r="I82" s="9">
        <f>SUM(I10:I81)</f>
        <v>754</v>
      </c>
      <c r="J82" s="9">
        <f>SUM(J10:J81)</f>
        <v>357</v>
      </c>
      <c r="K82" s="9">
        <f t="shared" si="26"/>
        <v>397</v>
      </c>
      <c r="L82" s="46">
        <f t="shared" si="27"/>
        <v>0.47347480106100798</v>
      </c>
      <c r="M82" s="45">
        <f>SUM(M10:M81)</f>
        <v>16</v>
      </c>
      <c r="N82" s="45">
        <f>SUM(N10:N81)</f>
        <v>8</v>
      </c>
      <c r="O82" s="47">
        <f t="shared" ref="O82:O83" si="30">M82-N82</f>
        <v>8</v>
      </c>
      <c r="P82" s="10">
        <f t="shared" ref="P82:P83" si="31">N82/M82</f>
        <v>0.5</v>
      </c>
      <c r="Q82" s="45">
        <f>SUM(Q10:Q81)</f>
        <v>22</v>
      </c>
      <c r="R82" s="45">
        <f>SUM(R10:R81)</f>
        <v>10</v>
      </c>
      <c r="S82" s="9">
        <f t="shared" si="28"/>
        <v>12</v>
      </c>
      <c r="T82" s="46">
        <f t="shared" si="29"/>
        <v>0.45454545454545453</v>
      </c>
      <c r="U82" s="45">
        <f>SUM(U10:U81)</f>
        <v>9</v>
      </c>
      <c r="V82" s="45">
        <f>SUM(V10:V81)</f>
        <v>32</v>
      </c>
      <c r="W82" s="45">
        <f>SUM(W10:W81)</f>
        <v>5</v>
      </c>
      <c r="X82" s="48">
        <f>SUM(X10:X81)</f>
        <v>14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4</v>
      </c>
      <c r="G83" s="54">
        <f t="shared" si="24"/>
        <v>3</v>
      </c>
      <c r="H83" s="55">
        <f t="shared" si="25"/>
        <v>0.5714285714285714</v>
      </c>
      <c r="I83" s="54">
        <v>7</v>
      </c>
      <c r="J83" s="53">
        <v>7</v>
      </c>
      <c r="K83" s="56">
        <f t="shared" si="26"/>
        <v>0</v>
      </c>
      <c r="L83" s="57">
        <f t="shared" si="27"/>
        <v>1</v>
      </c>
      <c r="M83" s="54">
        <v>2</v>
      </c>
      <c r="N83" s="53">
        <v>0</v>
      </c>
      <c r="O83" s="56">
        <f t="shared" si="30"/>
        <v>2</v>
      </c>
      <c r="P83" s="55">
        <f t="shared" si="31"/>
        <v>0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1</v>
      </c>
      <c r="G84" s="62">
        <f t="shared" si="24"/>
        <v>4</v>
      </c>
      <c r="H84" s="63">
        <f t="shared" si="25"/>
        <v>0.2</v>
      </c>
      <c r="I84" s="62">
        <v>15</v>
      </c>
      <c r="J84" s="61">
        <v>6</v>
      </c>
      <c r="K84" s="64">
        <f t="shared" si="26"/>
        <v>9</v>
      </c>
      <c r="L84" s="65">
        <f t="shared" si="27"/>
        <v>0.4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4</v>
      </c>
      <c r="G87" s="62">
        <f>E87-F87</f>
        <v>6</v>
      </c>
      <c r="H87" s="63">
        <f>F87/E87</f>
        <v>0.4</v>
      </c>
      <c r="I87" s="62">
        <v>20</v>
      </c>
      <c r="J87" s="61">
        <v>8</v>
      </c>
      <c r="K87" s="64">
        <f>I87-J87</f>
        <v>12</v>
      </c>
      <c r="L87" s="65">
        <f>J87/I87</f>
        <v>0.4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3</v>
      </c>
      <c r="G89" s="62">
        <f>E89-F89</f>
        <v>7</v>
      </c>
      <c r="H89" s="63">
        <f>F89/E89</f>
        <v>0.3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5</v>
      </c>
      <c r="G100" s="62">
        <f>E100-F100</f>
        <v>5</v>
      </c>
      <c r="H100" s="63">
        <f>F100/E100</f>
        <v>0.5</v>
      </c>
      <c r="I100" s="62">
        <v>10</v>
      </c>
      <c r="J100" s="61">
        <v>5</v>
      </c>
      <c r="K100" s="64">
        <f>I100-J100</f>
        <v>5</v>
      </c>
      <c r="L100" s="65">
        <f>J100/I100</f>
        <v>0.5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4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/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1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30</v>
      </c>
      <c r="G106" s="62">
        <f>E106-F106</f>
        <v>0</v>
      </c>
      <c r="H106" s="63">
        <f>F106/E106</f>
        <v>1</v>
      </c>
      <c r="I106" s="62">
        <v>52</v>
      </c>
      <c r="J106" s="61">
        <v>34</v>
      </c>
      <c r="K106" s="64">
        <f>I106-J106</f>
        <v>18</v>
      </c>
      <c r="L106" s="65">
        <f>J106/I106</f>
        <v>0.65384615384615385</v>
      </c>
      <c r="M106" s="62"/>
      <c r="N106" s="61"/>
      <c r="O106" s="64"/>
      <c r="P106" s="63"/>
      <c r="Q106" s="62"/>
      <c r="R106" s="61"/>
      <c r="S106" s="64"/>
      <c r="T106" s="65"/>
      <c r="U106" s="66">
        <v>10</v>
      </c>
      <c r="V106" s="61">
        <v>21</v>
      </c>
      <c r="W106" s="61"/>
      <c r="X106" s="67">
        <v>2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6</v>
      </c>
      <c r="V107" s="61">
        <v>1</v>
      </c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2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15</v>
      </c>
      <c r="G109" s="62">
        <f t="shared" ref="G109:G111" si="32">E109-F109</f>
        <v>15</v>
      </c>
      <c r="H109" s="63">
        <f t="shared" ref="H109:H111" si="33">F109/E109</f>
        <v>0.5</v>
      </c>
      <c r="I109" s="62">
        <v>27</v>
      </c>
      <c r="J109" s="61">
        <v>12</v>
      </c>
      <c r="K109" s="64">
        <f t="shared" ref="K109:K111" si="34">I109-J109</f>
        <v>15</v>
      </c>
      <c r="L109" s="65">
        <f t="shared" ref="L109:L111" si="35">J109/I109</f>
        <v>0.44444444444444442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10</v>
      </c>
      <c r="K110" s="64">
        <f t="shared" si="34"/>
        <v>18</v>
      </c>
      <c r="L110" s="65">
        <f t="shared" si="35"/>
        <v>0.35714285714285715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>
        <v>1</v>
      </c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>
        <v>2</v>
      </c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9</v>
      </c>
      <c r="G128" s="62">
        <f t="shared" ref="G128:G129" si="36">E128-F128</f>
        <v>5</v>
      </c>
      <c r="H128" s="63">
        <f t="shared" ref="H128:H129" si="37">F128/E128</f>
        <v>0.6428571428571429</v>
      </c>
      <c r="I128" s="62">
        <v>14</v>
      </c>
      <c r="J128" s="61">
        <v>8</v>
      </c>
      <c r="K128" s="64">
        <f>I128-J128</f>
        <v>6</v>
      </c>
      <c r="L128" s="65">
        <f>J128/I128</f>
        <v>0.5714285714285714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12</v>
      </c>
      <c r="G129" s="62">
        <f t="shared" si="36"/>
        <v>12</v>
      </c>
      <c r="H129" s="63">
        <f t="shared" si="37"/>
        <v>0.5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>
        <v>2</v>
      </c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92</v>
      </c>
      <c r="G137" s="70">
        <f t="shared" ref="G137:G138" si="38">E137-F137</f>
        <v>64</v>
      </c>
      <c r="H137" s="71">
        <f t="shared" ref="H137:H138" si="39">F137/E137</f>
        <v>0.58974358974358976</v>
      </c>
      <c r="I137" s="70">
        <f>SUM(I83:I136)</f>
        <v>184</v>
      </c>
      <c r="J137" s="70">
        <f>SUM(J83:J136)</f>
        <v>91</v>
      </c>
      <c r="K137" s="72">
        <f t="shared" ref="K137:K138" si="40">I137-J137</f>
        <v>93</v>
      </c>
      <c r="L137" s="73">
        <f t="shared" ref="L137:L138" si="41">J137/I137</f>
        <v>0.49456521739130432</v>
      </c>
      <c r="M137" s="70">
        <f>SUM(M83:M136)</f>
        <v>2</v>
      </c>
      <c r="N137" s="70">
        <f>SUM(N83:N136)</f>
        <v>0</v>
      </c>
      <c r="O137" s="72">
        <f>(M137-N137)</f>
        <v>2</v>
      </c>
      <c r="P137" s="71">
        <f>N137/M137</f>
        <v>0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16</v>
      </c>
      <c r="V137" s="70">
        <f>SUM(V83:V136)</f>
        <v>44</v>
      </c>
      <c r="W137" s="70">
        <f>SUM(W83:W136)</f>
        <v>0</v>
      </c>
      <c r="X137" s="74">
        <f>SUM(X83:X136)</f>
        <v>4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6</v>
      </c>
      <c r="G138" s="78">
        <f t="shared" si="38"/>
        <v>9</v>
      </c>
      <c r="H138" s="79">
        <f t="shared" si="39"/>
        <v>0.4</v>
      </c>
      <c r="I138" s="78">
        <v>10</v>
      </c>
      <c r="J138" s="77">
        <v>6</v>
      </c>
      <c r="K138" s="80">
        <f t="shared" si="40"/>
        <v>4</v>
      </c>
      <c r="L138" s="81">
        <f t="shared" si="41"/>
        <v>0.6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5</v>
      </c>
      <c r="G141" s="87">
        <f>E141-F141</f>
        <v>5</v>
      </c>
      <c r="H141" s="88">
        <f>F141/E141</f>
        <v>0.5</v>
      </c>
      <c r="I141" s="87">
        <v>5</v>
      </c>
      <c r="J141" s="83">
        <v>5</v>
      </c>
      <c r="K141" s="89">
        <f>I141-J141</f>
        <v>0</v>
      </c>
      <c r="L141" s="90">
        <f>J141/I141</f>
        <v>1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>
        <v>1</v>
      </c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>
        <v>1</v>
      </c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1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6</v>
      </c>
      <c r="K147" s="89">
        <f t="shared" ref="K147:K148" si="44">I147-J147</f>
        <v>4</v>
      </c>
      <c r="L147" s="90">
        <f t="shared" ref="L147:L148" si="45">J147/I147</f>
        <v>0.6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4</v>
      </c>
      <c r="G148" s="87">
        <f t="shared" si="42"/>
        <v>6</v>
      </c>
      <c r="H148" s="88">
        <f t="shared" si="43"/>
        <v>0.4</v>
      </c>
      <c r="I148" s="87">
        <v>5</v>
      </c>
      <c r="J148" s="83">
        <v>1</v>
      </c>
      <c r="K148" s="89">
        <f t="shared" si="44"/>
        <v>4</v>
      </c>
      <c r="L148" s="90">
        <f t="shared" si="45"/>
        <v>0.2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>
        <v>1</v>
      </c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1</v>
      </c>
      <c r="G157" s="87">
        <f t="shared" ref="G157:G158" si="46">E157-F157</f>
        <v>5</v>
      </c>
      <c r="H157" s="88">
        <f t="shared" ref="H157:H158" si="47">F157/E157</f>
        <v>0.16666666666666666</v>
      </c>
      <c r="I157" s="87">
        <v>6</v>
      </c>
      <c r="J157" s="83">
        <v>2</v>
      </c>
      <c r="K157" s="89">
        <f t="shared" ref="K157:K158" si="48">I157-J157</f>
        <v>4</v>
      </c>
      <c r="L157" s="90">
        <f t="shared" ref="L157:L158" si="49">J157/I157</f>
        <v>0.33333333333333331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3</v>
      </c>
      <c r="K158" s="89">
        <f t="shared" si="48"/>
        <v>7</v>
      </c>
      <c r="L158" s="90">
        <f t="shared" si="49"/>
        <v>0.3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>
        <v>2</v>
      </c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2</v>
      </c>
      <c r="G170" s="87">
        <f t="shared" ref="G170:G173" si="50">E170-F170</f>
        <v>8</v>
      </c>
      <c r="H170" s="88">
        <f t="shared" ref="H170:H173" si="51">F170/E170</f>
        <v>0.2</v>
      </c>
      <c r="I170" s="87">
        <v>5</v>
      </c>
      <c r="J170" s="83">
        <v>3</v>
      </c>
      <c r="K170" s="89">
        <f t="shared" ref="K170:K172" si="52">I170-J170</f>
        <v>2</v>
      </c>
      <c r="L170" s="90">
        <f t="shared" ref="L170:L172" si="53">J170/I170</f>
        <v>0.6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14</v>
      </c>
      <c r="G171" s="87">
        <f t="shared" si="50"/>
        <v>11</v>
      </c>
      <c r="H171" s="88">
        <f t="shared" si="51"/>
        <v>0.56000000000000005</v>
      </c>
      <c r="I171" s="87">
        <v>20</v>
      </c>
      <c r="J171" s="83">
        <v>12</v>
      </c>
      <c r="K171" s="89">
        <f t="shared" si="52"/>
        <v>8</v>
      </c>
      <c r="L171" s="90">
        <f t="shared" si="53"/>
        <v>0.6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10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8</v>
      </c>
      <c r="G172" s="87">
        <f t="shared" si="50"/>
        <v>2</v>
      </c>
      <c r="H172" s="88">
        <f t="shared" si="51"/>
        <v>0.8</v>
      </c>
      <c r="I172" s="87">
        <v>10</v>
      </c>
      <c r="J172" s="83">
        <v>4</v>
      </c>
      <c r="K172" s="89">
        <f t="shared" si="52"/>
        <v>6</v>
      </c>
      <c r="L172" s="90">
        <f t="shared" si="53"/>
        <v>0.4</v>
      </c>
      <c r="M172" s="87">
        <v>9</v>
      </c>
      <c r="N172" s="83">
        <v>1</v>
      </c>
      <c r="O172" s="89">
        <f>M172-N172</f>
        <v>8</v>
      </c>
      <c r="P172" s="88">
        <f>N172/M172</f>
        <v>0.1111111111111111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/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3</v>
      </c>
      <c r="G173" s="87">
        <f t="shared" si="50"/>
        <v>7</v>
      </c>
      <c r="H173" s="88">
        <f t="shared" si="51"/>
        <v>0.3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15</v>
      </c>
      <c r="K176" s="89">
        <f>I176-J176</f>
        <v>5</v>
      </c>
      <c r="L176" s="90">
        <f>J176/I176</f>
        <v>0.75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6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9</v>
      </c>
      <c r="G179" s="87">
        <f>E179-F179</f>
        <v>3</v>
      </c>
      <c r="H179" s="88">
        <f>F179/E179</f>
        <v>0.75</v>
      </c>
      <c r="I179" s="87">
        <v>12</v>
      </c>
      <c r="J179" s="83">
        <v>9</v>
      </c>
      <c r="K179" s="89">
        <f>I179-J179</f>
        <v>3</v>
      </c>
      <c r="L179" s="90">
        <f>J179/I179</f>
        <v>0.75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1</v>
      </c>
      <c r="S179" s="89">
        <f>Q179-R179</f>
        <v>1</v>
      </c>
      <c r="T179" s="88">
        <f>R179/Q179</f>
        <v>0.5</v>
      </c>
      <c r="U179" s="82">
        <v>1</v>
      </c>
      <c r="V179" s="83">
        <v>3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66</v>
      </c>
      <c r="G181" s="45">
        <f t="shared" ref="G181:G182" si="54">E181-F181</f>
        <v>82</v>
      </c>
      <c r="H181" s="10">
        <f t="shared" ref="H181:H182" si="55">F181/E181</f>
        <v>0.44594594594594594</v>
      </c>
      <c r="I181" s="45">
        <f>SUM(I138:I180)</f>
        <v>113</v>
      </c>
      <c r="J181" s="45">
        <f>SUM(J138:J180)</f>
        <v>66</v>
      </c>
      <c r="K181" s="9">
        <f t="shared" ref="K181:K182" si="56">I181-J181</f>
        <v>47</v>
      </c>
      <c r="L181" s="46">
        <f t="shared" ref="L181:L182" si="57">J181/I181</f>
        <v>0.58407079646017701</v>
      </c>
      <c r="M181" s="45">
        <f>SUM(M138:M180)</f>
        <v>11</v>
      </c>
      <c r="N181" s="45">
        <f>SUM(N138:N180)</f>
        <v>1</v>
      </c>
      <c r="O181" s="9">
        <f>M181-N181</f>
        <v>10</v>
      </c>
      <c r="P181" s="10">
        <f>N181/M181</f>
        <v>9.0909090909090912E-2</v>
      </c>
      <c r="Q181" s="45">
        <f>SUM(Q138:Q180)</f>
        <v>20</v>
      </c>
      <c r="R181" s="45">
        <f>SUM(R138:R180)</f>
        <v>2</v>
      </c>
      <c r="S181" s="9">
        <f>Q181-R181</f>
        <v>18</v>
      </c>
      <c r="T181" s="46">
        <f>R181/Q181</f>
        <v>0.1</v>
      </c>
      <c r="U181" s="44">
        <f>SUM(U138:U180)</f>
        <v>5</v>
      </c>
      <c r="V181" s="45">
        <f>SUM(V138:V180)</f>
        <v>31</v>
      </c>
      <c r="W181" s="45">
        <f>SUM(W138:W180)</f>
        <v>2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6</v>
      </c>
      <c r="G182" s="96">
        <f t="shared" si="54"/>
        <v>24</v>
      </c>
      <c r="H182" s="97">
        <f t="shared" si="55"/>
        <v>0.2</v>
      </c>
      <c r="I182" s="96">
        <v>40</v>
      </c>
      <c r="J182" s="95">
        <v>11</v>
      </c>
      <c r="K182" s="98">
        <f t="shared" si="56"/>
        <v>29</v>
      </c>
      <c r="L182" s="99">
        <f t="shared" si="57"/>
        <v>0.27500000000000002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90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8</v>
      </c>
      <c r="G186" s="100">
        <f>E186-F186</f>
        <v>5</v>
      </c>
      <c r="H186" s="103">
        <f>F186/E186</f>
        <v>0.61538461538461542</v>
      </c>
      <c r="I186" s="100">
        <v>20</v>
      </c>
      <c r="J186" s="101">
        <v>14</v>
      </c>
      <c r="K186" s="102">
        <f>I186-J186</f>
        <v>6</v>
      </c>
      <c r="L186" s="104">
        <f>J186/I186</f>
        <v>0.7</v>
      </c>
      <c r="M186" s="100"/>
      <c r="N186" s="101"/>
      <c r="O186" s="102"/>
      <c r="P186" s="103"/>
      <c r="Q186" s="100"/>
      <c r="R186" s="101"/>
      <c r="S186" s="102"/>
      <c r="T186" s="104"/>
      <c r="U186" s="101">
        <v>1</v>
      </c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4</v>
      </c>
      <c r="S187" s="102">
        <f>Q187-R187</f>
        <v>10</v>
      </c>
      <c r="T187" s="104">
        <f>R187/Q187</f>
        <v>0.2857142857142857</v>
      </c>
      <c r="U187" s="101"/>
      <c r="V187" s="101">
        <v>1</v>
      </c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21</v>
      </c>
      <c r="G191" s="100">
        <f t="shared" ref="G191:G192" si="58">E191-F191</f>
        <v>29</v>
      </c>
      <c r="H191" s="103">
        <f t="shared" ref="H191:H192" si="59">F191/E191</f>
        <v>0.42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47</v>
      </c>
      <c r="G192" s="100">
        <f t="shared" si="58"/>
        <v>19</v>
      </c>
      <c r="H192" s="103">
        <f t="shared" si="59"/>
        <v>0.71212121212121215</v>
      </c>
      <c r="I192" s="100">
        <v>96</v>
      </c>
      <c r="J192" s="101">
        <v>61</v>
      </c>
      <c r="K192" s="102">
        <f>I192-J192</f>
        <v>35</v>
      </c>
      <c r="L192" s="104">
        <f>J192/I192</f>
        <v>0.63541666666666663</v>
      </c>
      <c r="M192" s="100">
        <v>14</v>
      </c>
      <c r="N192" s="101">
        <v>3</v>
      </c>
      <c r="O192" s="102">
        <f>M192-N192</f>
        <v>11</v>
      </c>
      <c r="P192" s="103">
        <f>N192/M192</f>
        <v>0.21428571428571427</v>
      </c>
      <c r="Q192" s="100"/>
      <c r="R192" s="101"/>
      <c r="S192" s="102"/>
      <c r="T192" s="104"/>
      <c r="U192" s="101">
        <v>7</v>
      </c>
      <c r="V192" s="101">
        <v>19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5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>
        <v>1</v>
      </c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2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9</v>
      </c>
      <c r="G216" s="100">
        <f>E216-F216</f>
        <v>1</v>
      </c>
      <c r="H216" s="103">
        <f>F216/E216</f>
        <v>0.9</v>
      </c>
      <c r="I216" s="100">
        <v>10</v>
      </c>
      <c r="J216" s="101">
        <v>10</v>
      </c>
      <c r="K216" s="102">
        <f>I216-J216</f>
        <v>0</v>
      </c>
      <c r="L216" s="104">
        <f>J216/I216</f>
        <v>1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6</v>
      </c>
      <c r="K218" s="102">
        <f>I218-J218</f>
        <v>4</v>
      </c>
      <c r="L218" s="104">
        <f>J218/I218</f>
        <v>0.6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>
        <v>1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>
        <v>1</v>
      </c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2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4</v>
      </c>
      <c r="G226" s="100">
        <f>E226-F226</f>
        <v>6</v>
      </c>
      <c r="H226" s="103">
        <f>F226/E226</f>
        <v>0.4</v>
      </c>
      <c r="I226" s="100">
        <v>9</v>
      </c>
      <c r="J226" s="101">
        <v>8</v>
      </c>
      <c r="K226" s="102">
        <f>I226-J226</f>
        <v>1</v>
      </c>
      <c r="L226" s="104">
        <f>J226/I226</f>
        <v>0.88888888888888884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4</v>
      </c>
      <c r="G235" s="100">
        <f t="shared" ref="G235:G237" si="60">E235-F235</f>
        <v>16</v>
      </c>
      <c r="H235" s="103">
        <f t="shared" ref="H235:H237" si="61">F235/E235</f>
        <v>0.2</v>
      </c>
      <c r="I235" s="100">
        <v>60</v>
      </c>
      <c r="J235" s="101">
        <v>8</v>
      </c>
      <c r="K235" s="102">
        <f t="shared" ref="K235:K237" si="62">I235-J235</f>
        <v>52</v>
      </c>
      <c r="L235" s="104">
        <f t="shared" ref="L235:L237" si="63">J235/I235</f>
        <v>0.13333333333333333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1</v>
      </c>
      <c r="G236" s="100">
        <f t="shared" si="60"/>
        <v>3</v>
      </c>
      <c r="H236" s="103">
        <f t="shared" si="61"/>
        <v>0.25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1</v>
      </c>
      <c r="G237" s="100">
        <f t="shared" si="60"/>
        <v>1</v>
      </c>
      <c r="H237" s="103">
        <f t="shared" si="61"/>
        <v>0.5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102</v>
      </c>
      <c r="G243" s="45">
        <f>E243-F243</f>
        <v>104</v>
      </c>
      <c r="H243" s="10">
        <f t="shared" ref="H243:H244" si="64">F243/E243</f>
        <v>0.49514563106796117</v>
      </c>
      <c r="I243" s="45">
        <f>SUM(I182:I242)</f>
        <v>263</v>
      </c>
      <c r="J243" s="45">
        <f>SUM(J182:J242)</f>
        <v>118</v>
      </c>
      <c r="K243" s="45">
        <f>I243-J243</f>
        <v>145</v>
      </c>
      <c r="L243" s="46">
        <f t="shared" ref="L243:L244" si="65">J243/I243</f>
        <v>0.44866920152091255</v>
      </c>
      <c r="M243" s="45">
        <f>SUM(M182:M242)</f>
        <v>15</v>
      </c>
      <c r="N243" s="45">
        <f>SUM(N182:N242)</f>
        <v>3</v>
      </c>
      <c r="O243" s="45">
        <f>M243-N243</f>
        <v>12</v>
      </c>
      <c r="P243" s="10">
        <f t="shared" ref="P243:P244" si="66">N243/M243</f>
        <v>0.2</v>
      </c>
      <c r="Q243" s="45">
        <f>SUM(Q182:Q242)</f>
        <v>14</v>
      </c>
      <c r="R243" s="45">
        <f>SUM(R182:R242)</f>
        <v>4</v>
      </c>
      <c r="S243" s="45">
        <f>Q243-R243</f>
        <v>10</v>
      </c>
      <c r="T243" s="46">
        <f t="shared" ref="T243:T244" si="67">R243/Q243</f>
        <v>0.2857142857142857</v>
      </c>
      <c r="U243" s="45">
        <f>SUM(U182:U242)</f>
        <v>10</v>
      </c>
      <c r="V243" s="45">
        <f>SUM(V182:V242)</f>
        <v>130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1080</v>
      </c>
      <c r="F244" s="108">
        <f>F82+F137+F181+F243</f>
        <v>684</v>
      </c>
      <c r="G244" s="108">
        <f>G82+G137+G181+G243</f>
        <v>396</v>
      </c>
      <c r="H244" s="109">
        <f t="shared" si="64"/>
        <v>0.6333333333333333</v>
      </c>
      <c r="I244" s="108">
        <f>I82+I137+I181+I243</f>
        <v>1314</v>
      </c>
      <c r="J244" s="108">
        <f>J82+J137+J181+J243</f>
        <v>632</v>
      </c>
      <c r="K244" s="108">
        <f>K82+K137+K181+K243</f>
        <v>682</v>
      </c>
      <c r="L244" s="110">
        <f t="shared" si="65"/>
        <v>0.48097412480974122</v>
      </c>
      <c r="M244" s="108">
        <f>M82+M137+M181+M243</f>
        <v>44</v>
      </c>
      <c r="N244" s="108">
        <f>N82+N137+N181+N243</f>
        <v>12</v>
      </c>
      <c r="O244" s="108">
        <f>O82+O137+O181+O243</f>
        <v>32</v>
      </c>
      <c r="P244" s="109">
        <f t="shared" si="66"/>
        <v>0.27272727272727271</v>
      </c>
      <c r="Q244" s="108">
        <f>Q82+Q137+Q181+Q243</f>
        <v>59</v>
      </c>
      <c r="R244" s="108">
        <f>R82+R137+R181+R243</f>
        <v>16</v>
      </c>
      <c r="S244" s="108">
        <f>S82+S137+S181+S243</f>
        <v>43</v>
      </c>
      <c r="T244" s="110">
        <f t="shared" si="67"/>
        <v>0.2711864406779661</v>
      </c>
      <c r="U244" s="107">
        <f>U82+U137+U181+U243</f>
        <v>40</v>
      </c>
      <c r="V244" s="108">
        <f>V82+V137+V181+V243</f>
        <v>237</v>
      </c>
      <c r="W244" s="108">
        <f>W82+W137+W181+W243</f>
        <v>7</v>
      </c>
      <c r="X244" s="111">
        <f>X82+X137+X181+X243</f>
        <v>19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490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570</v>
      </c>
      <c r="F256" s="117">
        <f>F82</f>
        <v>424</v>
      </c>
      <c r="G256" s="116">
        <f>G82</f>
        <v>146</v>
      </c>
      <c r="H256" s="118">
        <f t="shared" ref="H256:H257" si="68">F256/E256</f>
        <v>0.743859649122807</v>
      </c>
      <c r="I256" s="116">
        <f t="shared" ref="I256:O256" si="69">(I82)</f>
        <v>754</v>
      </c>
      <c r="J256" s="117">
        <f t="shared" si="69"/>
        <v>357</v>
      </c>
      <c r="K256" s="116">
        <f t="shared" si="69"/>
        <v>397</v>
      </c>
      <c r="L256" s="118">
        <f t="shared" si="69"/>
        <v>0.47347480106100798</v>
      </c>
      <c r="M256" s="116">
        <f t="shared" si="69"/>
        <v>16</v>
      </c>
      <c r="N256" s="117">
        <f t="shared" si="69"/>
        <v>8</v>
      </c>
      <c r="O256" s="116">
        <f t="shared" si="69"/>
        <v>8</v>
      </c>
      <c r="P256" s="118">
        <f t="shared" ref="P256:X256" si="70">P82</f>
        <v>0.5</v>
      </c>
      <c r="Q256" s="116">
        <f t="shared" si="70"/>
        <v>22</v>
      </c>
      <c r="R256" s="117">
        <f t="shared" si="70"/>
        <v>10</v>
      </c>
      <c r="S256" s="116">
        <f t="shared" si="70"/>
        <v>12</v>
      </c>
      <c r="T256" s="118">
        <f t="shared" si="70"/>
        <v>0.45454545454545453</v>
      </c>
      <c r="U256" s="119">
        <f t="shared" si="70"/>
        <v>9</v>
      </c>
      <c r="V256" s="119">
        <f t="shared" si="70"/>
        <v>32</v>
      </c>
      <c r="W256" s="119">
        <f t="shared" si="70"/>
        <v>5</v>
      </c>
      <c r="X256" s="120">
        <f t="shared" si="70"/>
        <v>14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92</v>
      </c>
      <c r="G257" s="121">
        <f>G137</f>
        <v>64</v>
      </c>
      <c r="H257" s="123">
        <f t="shared" si="68"/>
        <v>0.58974358974358976</v>
      </c>
      <c r="I257" s="121">
        <f>I137</f>
        <v>184</v>
      </c>
      <c r="J257" s="122">
        <f>J137</f>
        <v>91</v>
      </c>
      <c r="K257" s="121">
        <f>K137</f>
        <v>93</v>
      </c>
      <c r="L257" s="123">
        <f>L137</f>
        <v>0.49456521739130432</v>
      </c>
      <c r="M257" s="121">
        <f>(M137)</f>
        <v>2</v>
      </c>
      <c r="N257" s="122">
        <f>(N137)</f>
        <v>0</v>
      </c>
      <c r="O257" s="121">
        <f>(O137)</f>
        <v>2</v>
      </c>
      <c r="P257" s="123">
        <f>(P137)</f>
        <v>0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16</v>
      </c>
      <c r="V257" s="122">
        <f t="shared" si="71"/>
        <v>44</v>
      </c>
      <c r="W257" s="122">
        <f t="shared" si="71"/>
        <v>0</v>
      </c>
      <c r="X257" s="124">
        <f t="shared" si="71"/>
        <v>4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66</v>
      </c>
      <c r="G258" s="125">
        <f t="shared" si="72"/>
        <v>82</v>
      </c>
      <c r="H258" s="127">
        <f t="shared" si="72"/>
        <v>0.44594594594594594</v>
      </c>
      <c r="I258" s="125">
        <f t="shared" si="72"/>
        <v>113</v>
      </c>
      <c r="J258" s="126">
        <f t="shared" si="72"/>
        <v>66</v>
      </c>
      <c r="K258" s="125">
        <f t="shared" si="72"/>
        <v>47</v>
      </c>
      <c r="L258" s="127">
        <f t="shared" si="72"/>
        <v>0.58407079646017701</v>
      </c>
      <c r="M258" s="125">
        <f t="shared" si="72"/>
        <v>11</v>
      </c>
      <c r="N258" s="126">
        <f t="shared" si="72"/>
        <v>1</v>
      </c>
      <c r="O258" s="125">
        <f t="shared" si="72"/>
        <v>10</v>
      </c>
      <c r="P258" s="127">
        <f t="shared" si="72"/>
        <v>9.0909090909090912E-2</v>
      </c>
      <c r="Q258" s="125">
        <f t="shared" si="72"/>
        <v>20</v>
      </c>
      <c r="R258" s="126">
        <f t="shared" si="72"/>
        <v>2</v>
      </c>
      <c r="S258" s="125">
        <f t="shared" si="72"/>
        <v>18</v>
      </c>
      <c r="T258" s="127">
        <f t="shared" si="72"/>
        <v>0.1</v>
      </c>
      <c r="U258" s="128">
        <f t="shared" si="72"/>
        <v>5</v>
      </c>
      <c r="V258" s="128">
        <f t="shared" si="72"/>
        <v>31</v>
      </c>
      <c r="W258" s="128">
        <f t="shared" si="72"/>
        <v>2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102</v>
      </c>
      <c r="G259" s="130">
        <f t="shared" ref="G259:G260" si="75">G243</f>
        <v>104</v>
      </c>
      <c r="H259" s="132">
        <f t="shared" ref="H259:H260" si="76">H243</f>
        <v>0.49514563106796117</v>
      </c>
      <c r="I259" s="130">
        <f t="shared" ref="I259:I260" si="77">I243</f>
        <v>263</v>
      </c>
      <c r="J259" s="131">
        <f t="shared" ref="J259:J260" si="78">J243</f>
        <v>118</v>
      </c>
      <c r="K259" s="130">
        <f t="shared" ref="K259:K260" si="79">K243</f>
        <v>145</v>
      </c>
      <c r="L259" s="132">
        <f t="shared" ref="L259:L260" si="80">L243</f>
        <v>0.44866920152091255</v>
      </c>
      <c r="M259" s="130">
        <f t="shared" ref="M259:M260" si="81">M243</f>
        <v>15</v>
      </c>
      <c r="N259" s="131">
        <f t="shared" ref="N259:N260" si="82">N243</f>
        <v>3</v>
      </c>
      <c r="O259" s="130">
        <f t="shared" ref="O259:O260" si="83">O243</f>
        <v>12</v>
      </c>
      <c r="P259" s="132">
        <f t="shared" ref="P259:P260" si="84">P243</f>
        <v>0.2</v>
      </c>
      <c r="Q259" s="130">
        <f t="shared" ref="Q259:Q260" si="85">Q243</f>
        <v>14</v>
      </c>
      <c r="R259" s="131">
        <f t="shared" ref="R259:R260" si="86">R243</f>
        <v>4</v>
      </c>
      <c r="S259" s="130">
        <f t="shared" ref="S259:S260" si="87">S243</f>
        <v>10</v>
      </c>
      <c r="T259" s="132">
        <f t="shared" ref="T259:T260" si="88">T243</f>
        <v>0.2857142857142857</v>
      </c>
      <c r="U259" s="131">
        <f t="shared" ref="U259:U260" si="89">U243</f>
        <v>10</v>
      </c>
      <c r="V259" s="131">
        <f t="shared" ref="V259:V260" si="90">V243</f>
        <v>130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1080</v>
      </c>
      <c r="F260" s="134">
        <f t="shared" si="74"/>
        <v>684</v>
      </c>
      <c r="G260" s="134">
        <f t="shared" si="75"/>
        <v>396</v>
      </c>
      <c r="H260" s="135">
        <f t="shared" si="76"/>
        <v>0.6333333333333333</v>
      </c>
      <c r="I260" s="134">
        <f t="shared" si="77"/>
        <v>1314</v>
      </c>
      <c r="J260" s="134">
        <f t="shared" si="78"/>
        <v>632</v>
      </c>
      <c r="K260" s="134">
        <f t="shared" si="79"/>
        <v>682</v>
      </c>
      <c r="L260" s="135">
        <f t="shared" si="80"/>
        <v>0.48097412480974122</v>
      </c>
      <c r="M260" s="134">
        <f t="shared" si="81"/>
        <v>44</v>
      </c>
      <c r="N260" s="134">
        <f t="shared" si="82"/>
        <v>12</v>
      </c>
      <c r="O260" s="134">
        <f t="shared" si="83"/>
        <v>32</v>
      </c>
      <c r="P260" s="135">
        <f t="shared" si="84"/>
        <v>0.27272727272727271</v>
      </c>
      <c r="Q260" s="134">
        <f t="shared" si="85"/>
        <v>59</v>
      </c>
      <c r="R260" s="134">
        <f t="shared" si="86"/>
        <v>16</v>
      </c>
      <c r="S260" s="134">
        <f t="shared" si="87"/>
        <v>43</v>
      </c>
      <c r="T260" s="135">
        <f t="shared" si="88"/>
        <v>0.2711864406779661</v>
      </c>
      <c r="U260" s="134">
        <f t="shared" si="89"/>
        <v>40</v>
      </c>
      <c r="V260" s="134">
        <f t="shared" si="90"/>
        <v>237</v>
      </c>
      <c r="W260" s="134">
        <f t="shared" si="91"/>
        <v>7</v>
      </c>
      <c r="X260" s="136">
        <f t="shared" si="92"/>
        <v>19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586</v>
      </c>
      <c r="F268" s="117">
        <f t="shared" ref="F268:F272" si="94">F256+N256</f>
        <v>432</v>
      </c>
      <c r="G268" s="116">
        <f t="shared" ref="G268:G272" si="95">G256+O256</f>
        <v>154</v>
      </c>
      <c r="H268" s="118">
        <f t="shared" ref="H268:H272" si="96">F268/E268</f>
        <v>0.73720136518771329</v>
      </c>
      <c r="I268" s="116">
        <f t="shared" ref="I268:I272" si="97">I256+Q256</f>
        <v>776</v>
      </c>
      <c r="J268" s="117">
        <f t="shared" ref="J268:J272" si="98">J256+R256</f>
        <v>367</v>
      </c>
      <c r="K268" s="116">
        <f t="shared" ref="K268:K272" si="99">K256+S256</f>
        <v>409</v>
      </c>
      <c r="L268" s="137">
        <f t="shared" ref="L268:L272" si="100">J268/I268</f>
        <v>0.47293814432989689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92</v>
      </c>
      <c r="G269" s="138">
        <f t="shared" si="95"/>
        <v>66</v>
      </c>
      <c r="H269" s="140">
        <f t="shared" si="96"/>
        <v>0.58227848101265822</v>
      </c>
      <c r="I269" s="138">
        <f t="shared" si="97"/>
        <v>187</v>
      </c>
      <c r="J269" s="139">
        <f t="shared" si="98"/>
        <v>91</v>
      </c>
      <c r="K269" s="138">
        <f t="shared" si="99"/>
        <v>96</v>
      </c>
      <c r="L269" s="141">
        <f t="shared" si="100"/>
        <v>0.48663101604278075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67</v>
      </c>
      <c r="G270" s="125">
        <f t="shared" si="95"/>
        <v>92</v>
      </c>
      <c r="H270" s="127">
        <f t="shared" si="96"/>
        <v>0.42138364779874216</v>
      </c>
      <c r="I270" s="125">
        <f t="shared" si="97"/>
        <v>133</v>
      </c>
      <c r="J270" s="126">
        <f t="shared" si="98"/>
        <v>68</v>
      </c>
      <c r="K270" s="125">
        <f t="shared" si="99"/>
        <v>65</v>
      </c>
      <c r="L270" s="142">
        <f t="shared" si="100"/>
        <v>0.51127819548872178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105</v>
      </c>
      <c r="G271" s="130">
        <f t="shared" si="95"/>
        <v>116</v>
      </c>
      <c r="H271" s="132">
        <f t="shared" si="96"/>
        <v>0.47511312217194568</v>
      </c>
      <c r="I271" s="130">
        <f t="shared" si="97"/>
        <v>277</v>
      </c>
      <c r="J271" s="131">
        <f t="shared" si="98"/>
        <v>122</v>
      </c>
      <c r="K271" s="130">
        <f t="shared" si="99"/>
        <v>155</v>
      </c>
      <c r="L271" s="143">
        <f t="shared" si="100"/>
        <v>0.44043321299638988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1124</v>
      </c>
      <c r="F272" s="134">
        <f t="shared" si="94"/>
        <v>696</v>
      </c>
      <c r="G272" s="144">
        <f t="shared" si="95"/>
        <v>428</v>
      </c>
      <c r="H272" s="145">
        <f t="shared" si="96"/>
        <v>0.61921708185053381</v>
      </c>
      <c r="I272" s="144">
        <f t="shared" si="97"/>
        <v>1373</v>
      </c>
      <c r="J272" s="134">
        <f t="shared" si="98"/>
        <v>648</v>
      </c>
      <c r="K272" s="144">
        <f t="shared" si="99"/>
        <v>725</v>
      </c>
      <c r="L272" s="146">
        <f t="shared" si="100"/>
        <v>0.47195921340131097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44089</v>
      </c>
      <c r="F278" s="149">
        <v>44090</v>
      </c>
      <c r="G278" s="149">
        <v>44091</v>
      </c>
      <c r="H278" s="149">
        <v>44092</v>
      </c>
      <c r="I278" s="149">
        <v>44093</v>
      </c>
      <c r="J278" s="149">
        <v>44094</v>
      </c>
      <c r="K278" s="149">
        <v>44095</v>
      </c>
      <c r="L278" s="149">
        <v>44096</v>
      </c>
      <c r="M278" s="149">
        <v>44097</v>
      </c>
      <c r="N278" s="149">
        <v>44098</v>
      </c>
      <c r="O278" s="149">
        <v>44099</v>
      </c>
      <c r="P278" s="149">
        <v>44100</v>
      </c>
      <c r="Q278" s="149">
        <v>44101</v>
      </c>
      <c r="R278" s="149">
        <v>44102</v>
      </c>
      <c r="S278" s="149">
        <v>44103</v>
      </c>
      <c r="T278" s="149">
        <v>44104</v>
      </c>
      <c r="U278" s="149">
        <v>44105</v>
      </c>
      <c r="V278" s="149">
        <v>44106</v>
      </c>
      <c r="W278" s="149">
        <v>44107</v>
      </c>
      <c r="X278" s="149">
        <v>44108</v>
      </c>
      <c r="Y278" s="149">
        <v>44109</v>
      </c>
      <c r="Z278" s="149">
        <v>44110</v>
      </c>
      <c r="AA278" s="149">
        <v>44111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0.84</v>
      </c>
      <c r="F279" s="151">
        <v>0.85</v>
      </c>
      <c r="G279" s="151">
        <v>0.85</v>
      </c>
      <c r="H279" s="151">
        <v>0.85</v>
      </c>
      <c r="I279" s="151">
        <v>0.85</v>
      </c>
      <c r="J279" s="151">
        <v>0.84</v>
      </c>
      <c r="K279" s="151">
        <v>0.83</v>
      </c>
      <c r="L279" s="151">
        <v>0.82</v>
      </c>
      <c r="M279" s="151">
        <v>0.82</v>
      </c>
      <c r="N279" s="151">
        <v>0.81</v>
      </c>
      <c r="O279" s="151">
        <v>0.8</v>
      </c>
      <c r="P279" s="151">
        <v>0.8</v>
      </c>
      <c r="Q279" s="151">
        <v>0.79</v>
      </c>
      <c r="R279" s="151">
        <v>0.79</v>
      </c>
      <c r="S279" s="151">
        <v>0.79</v>
      </c>
      <c r="T279" s="151">
        <v>0.8</v>
      </c>
      <c r="U279" s="151">
        <v>0.8</v>
      </c>
      <c r="V279" s="151">
        <v>0.8</v>
      </c>
      <c r="W279" s="151">
        <v>0.79</v>
      </c>
      <c r="X279" s="151">
        <v>0.79</v>
      </c>
      <c r="Y279" s="151">
        <v>0.78</v>
      </c>
      <c r="Z279" s="151">
        <v>0.77</v>
      </c>
      <c r="AA279" s="151">
        <v>0.76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0.54</v>
      </c>
      <c r="F280" s="153">
        <v>0.53</v>
      </c>
      <c r="G280" s="153">
        <v>0.53</v>
      </c>
      <c r="H280" s="153">
        <v>0.52</v>
      </c>
      <c r="I280" s="153">
        <v>0.52</v>
      </c>
      <c r="J280" s="153">
        <v>0.51</v>
      </c>
      <c r="K280" s="153">
        <v>0.51</v>
      </c>
      <c r="L280" s="153">
        <v>0.51</v>
      </c>
      <c r="M280" s="153">
        <v>0.51</v>
      </c>
      <c r="N280" s="153">
        <v>0.5</v>
      </c>
      <c r="O280" s="153">
        <v>0.49</v>
      </c>
      <c r="P280" s="153">
        <v>0.49</v>
      </c>
      <c r="Q280" s="153">
        <v>0.49</v>
      </c>
      <c r="R280" s="153">
        <v>0.49</v>
      </c>
      <c r="S280" s="153">
        <v>0.48</v>
      </c>
      <c r="T280" s="153">
        <v>0.48</v>
      </c>
      <c r="U280" s="153">
        <v>0.49</v>
      </c>
      <c r="V280" s="153">
        <v>0.49</v>
      </c>
      <c r="W280" s="153">
        <v>0.49</v>
      </c>
      <c r="X280" s="153">
        <v>0.48</v>
      </c>
      <c r="Y280" s="153">
        <v>0.47</v>
      </c>
      <c r="Z280" s="153">
        <v>0.47</v>
      </c>
      <c r="AA280" s="153">
        <v>0.46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0.45</v>
      </c>
      <c r="F281" s="153">
        <v>0.49</v>
      </c>
      <c r="G281" s="153">
        <v>0.5</v>
      </c>
      <c r="H281" s="153">
        <v>0.5</v>
      </c>
      <c r="I281" s="153">
        <v>0.5</v>
      </c>
      <c r="J281" s="153">
        <v>0.53</v>
      </c>
      <c r="K281" s="153">
        <v>0.57999999999999996</v>
      </c>
      <c r="L281" s="153">
        <v>0.60000000000000009</v>
      </c>
      <c r="M281" s="153">
        <v>0.64</v>
      </c>
      <c r="N281" s="153">
        <v>0.67</v>
      </c>
      <c r="O281" s="153">
        <v>0.68</v>
      </c>
      <c r="P281" s="153">
        <v>0.7</v>
      </c>
      <c r="Q281" s="153">
        <v>0.69</v>
      </c>
      <c r="R281" s="153">
        <v>0.68</v>
      </c>
      <c r="S281" s="153">
        <v>0.63</v>
      </c>
      <c r="T281" s="153">
        <v>0.59</v>
      </c>
      <c r="U281" s="153">
        <v>0.60000000000000009</v>
      </c>
      <c r="V281" s="153">
        <v>0.63</v>
      </c>
      <c r="W281" s="153">
        <v>0.64</v>
      </c>
      <c r="X281" s="153">
        <v>0.66</v>
      </c>
      <c r="Y281" s="153">
        <v>0.63</v>
      </c>
      <c r="Z281" s="153">
        <v>0.65</v>
      </c>
      <c r="AA281" s="153">
        <v>0.63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0.22</v>
      </c>
      <c r="F282" s="155">
        <v>0.27</v>
      </c>
      <c r="G282" s="155">
        <v>0.28999999999999998</v>
      </c>
      <c r="H282" s="155">
        <v>0.31</v>
      </c>
      <c r="I282" s="155">
        <v>0.35</v>
      </c>
      <c r="J282" s="155">
        <v>0.38</v>
      </c>
      <c r="K282" s="155">
        <v>0.4</v>
      </c>
      <c r="L282" s="155">
        <v>0.43</v>
      </c>
      <c r="M282" s="155">
        <v>0.4</v>
      </c>
      <c r="N282" s="155">
        <v>0.36</v>
      </c>
      <c r="O282" s="155">
        <v>0.35</v>
      </c>
      <c r="P282" s="155">
        <v>0.34</v>
      </c>
      <c r="Q282" s="155">
        <v>0.34</v>
      </c>
      <c r="R282" s="155">
        <v>0.36</v>
      </c>
      <c r="S282" s="155">
        <v>0.34</v>
      </c>
      <c r="T282" s="155">
        <v>0.36</v>
      </c>
      <c r="U282" s="155">
        <v>0.37</v>
      </c>
      <c r="V282" s="155">
        <v>0.4</v>
      </c>
      <c r="W282" s="155">
        <v>0.4</v>
      </c>
      <c r="X282" s="155">
        <v>0.4</v>
      </c>
      <c r="Y282" s="155">
        <v>0.38</v>
      </c>
      <c r="Z282" s="155">
        <v>0.4</v>
      </c>
      <c r="AA282" s="155">
        <v>0.42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0.64</v>
      </c>
      <c r="F283" s="157">
        <v>0.65</v>
      </c>
      <c r="G283" s="157">
        <v>0.65</v>
      </c>
      <c r="H283" s="157">
        <v>0.66</v>
      </c>
      <c r="I283" s="157">
        <v>0.66</v>
      </c>
      <c r="J283" s="157">
        <v>0.65</v>
      </c>
      <c r="K283" s="157">
        <v>0.66</v>
      </c>
      <c r="L283" s="157">
        <v>0.65</v>
      </c>
      <c r="M283" s="157">
        <v>0.65</v>
      </c>
      <c r="N283" s="157">
        <v>0.64</v>
      </c>
      <c r="O283" s="157">
        <v>0.63</v>
      </c>
      <c r="P283" s="157">
        <v>0.63</v>
      </c>
      <c r="Q283" s="157">
        <v>0.62</v>
      </c>
      <c r="R283" s="157">
        <v>0.61</v>
      </c>
      <c r="S283" s="157">
        <v>0.61</v>
      </c>
      <c r="T283" s="157">
        <v>0.61</v>
      </c>
      <c r="U283" s="157">
        <v>0.61</v>
      </c>
      <c r="V283" s="157">
        <v>0.60000000000000009</v>
      </c>
      <c r="W283" s="157">
        <v>0.60000000000000009</v>
      </c>
      <c r="X283" s="157">
        <v>0.59</v>
      </c>
      <c r="Y283" s="157">
        <v>0.59</v>
      </c>
      <c r="Z283" s="157">
        <v>0.57999999999999996</v>
      </c>
      <c r="AA283" s="157">
        <v>0.57999999999999996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0.48</v>
      </c>
      <c r="F284" s="157">
        <v>0.47</v>
      </c>
      <c r="G284" s="157">
        <v>0.47</v>
      </c>
      <c r="H284" s="157">
        <v>0.47</v>
      </c>
      <c r="I284" s="157">
        <v>0.46</v>
      </c>
      <c r="J284" s="157">
        <v>0.46</v>
      </c>
      <c r="K284" s="157">
        <v>0.46</v>
      </c>
      <c r="L284" s="157">
        <v>0.46</v>
      </c>
      <c r="M284" s="157">
        <v>0.46</v>
      </c>
      <c r="N284" s="157">
        <v>0.46</v>
      </c>
      <c r="O284" s="157">
        <v>0.46</v>
      </c>
      <c r="P284" s="157">
        <v>0.48</v>
      </c>
      <c r="Q284" s="157">
        <v>0.49</v>
      </c>
      <c r="R284" s="157">
        <v>0.49</v>
      </c>
      <c r="S284" s="157">
        <v>0.49</v>
      </c>
      <c r="T284" s="157">
        <v>0.5</v>
      </c>
      <c r="U284" s="157">
        <v>0.5</v>
      </c>
      <c r="V284" s="157">
        <v>0.5</v>
      </c>
      <c r="W284" s="157">
        <v>0.5</v>
      </c>
      <c r="X284" s="157">
        <v>0.5</v>
      </c>
      <c r="Y284" s="157">
        <v>0.49</v>
      </c>
      <c r="Z284" s="157">
        <v>0.49</v>
      </c>
      <c r="AA284" s="157">
        <v>0.49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0.28999999999999998</v>
      </c>
      <c r="F285" s="157">
        <v>0.21</v>
      </c>
      <c r="G285" s="157">
        <v>0.14000000000000001</v>
      </c>
      <c r="H285" s="157">
        <v>7.0000000000000007E-2</v>
      </c>
      <c r="I285" s="157">
        <v>0</v>
      </c>
      <c r="J285" s="157">
        <v>7.0000000000000007E-2</v>
      </c>
      <c r="K285" s="157">
        <v>7.0000000000000007E-2</v>
      </c>
      <c r="L285" s="157">
        <v>0.14000000000000001</v>
      </c>
      <c r="M285" s="157">
        <v>0.21</v>
      </c>
      <c r="N285" s="157">
        <v>0.28999999999999998</v>
      </c>
      <c r="O285" s="157">
        <v>0.36</v>
      </c>
      <c r="P285" s="157">
        <v>0.43</v>
      </c>
      <c r="Q285" s="157">
        <v>0.43</v>
      </c>
      <c r="R285" s="157">
        <v>0.5</v>
      </c>
      <c r="S285" s="157">
        <v>0.5</v>
      </c>
      <c r="T285" s="157">
        <v>0.5</v>
      </c>
      <c r="U285" s="157">
        <v>0.5</v>
      </c>
      <c r="V285" s="157">
        <v>0.5</v>
      </c>
      <c r="W285" s="157">
        <v>0.5</v>
      </c>
      <c r="X285" s="157">
        <v>0.5</v>
      </c>
      <c r="Y285" s="157">
        <v>0.5</v>
      </c>
      <c r="Z285" s="157">
        <v>0.43</v>
      </c>
      <c r="AA285" s="157">
        <v>0.36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0.05</v>
      </c>
      <c r="F286" s="157">
        <v>0.05</v>
      </c>
      <c r="G286" s="157">
        <v>0.05</v>
      </c>
      <c r="H286" s="157">
        <v>0.05</v>
      </c>
      <c r="I286" s="157">
        <v>0.05</v>
      </c>
      <c r="J286" s="157">
        <v>0.05</v>
      </c>
      <c r="K286" s="157">
        <v>0.1</v>
      </c>
      <c r="L286" s="157">
        <v>0.1</v>
      </c>
      <c r="M286" s="157">
        <v>0.1</v>
      </c>
      <c r="N286" s="157">
        <v>0.14000000000000001</v>
      </c>
      <c r="O286" s="157">
        <v>0.24</v>
      </c>
      <c r="P286" s="157">
        <v>0.33</v>
      </c>
      <c r="Q286" s="157">
        <v>0.33</v>
      </c>
      <c r="R286" s="157">
        <v>0.28999999999999998</v>
      </c>
      <c r="S286" s="157">
        <v>0.28999999999999998</v>
      </c>
      <c r="T286" s="157">
        <v>0.28999999999999998</v>
      </c>
      <c r="U286" s="157">
        <v>0.24</v>
      </c>
      <c r="V286" s="157">
        <v>0.14000000000000001</v>
      </c>
      <c r="W286" s="157">
        <v>0.05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0.54</v>
      </c>
      <c r="F287" s="159">
        <v>0.52</v>
      </c>
      <c r="G287" s="159">
        <v>0.5</v>
      </c>
      <c r="H287" s="159">
        <v>0.49</v>
      </c>
      <c r="I287" s="159">
        <v>0.49</v>
      </c>
      <c r="J287" s="159">
        <v>0.48</v>
      </c>
      <c r="K287" s="159">
        <v>0.48</v>
      </c>
      <c r="L287" s="159">
        <v>0.49</v>
      </c>
      <c r="M287" s="159">
        <v>0.5</v>
      </c>
      <c r="N287" s="159">
        <v>0.51</v>
      </c>
      <c r="O287" s="159">
        <v>0.52</v>
      </c>
      <c r="P287" s="159">
        <v>0.52</v>
      </c>
      <c r="Q287" s="159">
        <v>0.51</v>
      </c>
      <c r="R287" s="159">
        <v>0.51</v>
      </c>
      <c r="S287" s="159">
        <v>0.51</v>
      </c>
      <c r="T287" s="159">
        <v>0.5</v>
      </c>
      <c r="U287" s="159">
        <v>0.5</v>
      </c>
      <c r="V287" s="159">
        <v>0.49</v>
      </c>
      <c r="W287" s="159">
        <v>0.49</v>
      </c>
      <c r="X287" s="159">
        <v>0.48</v>
      </c>
      <c r="Y287" s="159">
        <v>0.48</v>
      </c>
      <c r="Z287" s="159">
        <v>0.46</v>
      </c>
      <c r="AA287" s="159">
        <v>0.46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0.28999999999999998</v>
      </c>
      <c r="F288" s="161">
        <v>0.28999999999999998</v>
      </c>
      <c r="G288" s="161">
        <v>0.28000000000000003</v>
      </c>
      <c r="H288" s="161">
        <v>0.28000000000000003</v>
      </c>
      <c r="I288" s="161">
        <v>0.27</v>
      </c>
      <c r="J288" s="161">
        <v>0.26</v>
      </c>
      <c r="K288" s="161">
        <v>0.25</v>
      </c>
      <c r="L288" s="161">
        <v>0.24</v>
      </c>
      <c r="M288" s="161">
        <v>0.22</v>
      </c>
      <c r="N288" s="161">
        <v>0.21</v>
      </c>
      <c r="O288" s="161">
        <v>0.2</v>
      </c>
      <c r="P288" s="161">
        <v>0.2</v>
      </c>
      <c r="Q288" s="161">
        <v>0.19</v>
      </c>
      <c r="R288" s="161">
        <v>0.19</v>
      </c>
      <c r="S288" s="161">
        <v>0.2</v>
      </c>
      <c r="T288" s="161">
        <v>0.2</v>
      </c>
      <c r="U288" s="161">
        <v>0.24</v>
      </c>
      <c r="V288" s="161">
        <v>0.28000000000000003</v>
      </c>
      <c r="W288" s="161">
        <v>0.32</v>
      </c>
      <c r="X288" s="161">
        <v>0.36</v>
      </c>
      <c r="Y288" s="161">
        <v>0.4</v>
      </c>
      <c r="Z288" s="161">
        <v>0.45</v>
      </c>
      <c r="AA288" s="161">
        <v>0.5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0.09</v>
      </c>
      <c r="F289" s="161">
        <v>0.09</v>
      </c>
      <c r="G289" s="161">
        <v>0.1</v>
      </c>
      <c r="H289" s="161">
        <v>0.1</v>
      </c>
      <c r="I289" s="161">
        <v>0.12</v>
      </c>
      <c r="J289" s="161">
        <v>0.12</v>
      </c>
      <c r="K289" s="161">
        <v>0.12</v>
      </c>
      <c r="L289" s="161">
        <v>0.13</v>
      </c>
      <c r="M289" s="161">
        <v>0.13</v>
      </c>
      <c r="N289" s="161">
        <v>0.21</v>
      </c>
      <c r="O289" s="161">
        <v>0.19</v>
      </c>
      <c r="P289" s="161">
        <v>0.17</v>
      </c>
      <c r="Q289" s="161">
        <v>0.16</v>
      </c>
      <c r="R289" s="161">
        <v>0.13</v>
      </c>
      <c r="S289" s="161">
        <v>0.13</v>
      </c>
      <c r="T289" s="161">
        <v>0.14000000000000001</v>
      </c>
      <c r="U289" s="161">
        <v>0.08</v>
      </c>
      <c r="V289" s="161">
        <v>0.1</v>
      </c>
      <c r="W289" s="161">
        <v>0.12</v>
      </c>
      <c r="X289" s="161">
        <v>0.13</v>
      </c>
      <c r="Y289" s="161">
        <v>0.14000000000000001</v>
      </c>
      <c r="Z289" s="161">
        <v>0.13</v>
      </c>
      <c r="AA289" s="161">
        <v>0.12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0.14000000000000001</v>
      </c>
      <c r="F290" s="163">
        <v>0.16</v>
      </c>
      <c r="G290" s="163">
        <v>0.17</v>
      </c>
      <c r="H290" s="163">
        <v>0.16</v>
      </c>
      <c r="I290" s="163">
        <v>0.14000000000000001</v>
      </c>
      <c r="J290" s="163">
        <v>0.14000000000000001</v>
      </c>
      <c r="K290" s="163">
        <v>0.14000000000000001</v>
      </c>
      <c r="L290" s="163">
        <v>0.13</v>
      </c>
      <c r="M290" s="163">
        <v>0.14000000000000001</v>
      </c>
      <c r="N290" s="163">
        <v>0.13</v>
      </c>
      <c r="O290" s="163">
        <v>0.12</v>
      </c>
      <c r="P290" s="163">
        <v>0.13</v>
      </c>
      <c r="Q290" s="163">
        <v>0.11</v>
      </c>
      <c r="R290" s="163">
        <v>0.1</v>
      </c>
      <c r="S290" s="163">
        <v>0.1</v>
      </c>
      <c r="T290" s="163">
        <v>0.08</v>
      </c>
      <c r="U290" s="163">
        <v>0.08</v>
      </c>
      <c r="V290" s="163">
        <v>0.08</v>
      </c>
      <c r="W290" s="163">
        <v>0.08</v>
      </c>
      <c r="X290" s="163">
        <v>0.09</v>
      </c>
      <c r="Y290" s="163">
        <v>0.1</v>
      </c>
      <c r="Z290" s="163">
        <v>0.1</v>
      </c>
      <c r="AA290" s="163">
        <v>0.1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0.65</v>
      </c>
      <c r="F291" s="165">
        <v>0.67</v>
      </c>
      <c r="G291" s="165">
        <v>0.66</v>
      </c>
      <c r="H291" s="165">
        <v>0.65</v>
      </c>
      <c r="I291" s="165">
        <v>0.65</v>
      </c>
      <c r="J291" s="165">
        <v>0.64</v>
      </c>
      <c r="K291" s="165">
        <v>0.63</v>
      </c>
      <c r="L291" s="165">
        <v>0.63</v>
      </c>
      <c r="M291" s="165">
        <v>0.61</v>
      </c>
      <c r="N291" s="165">
        <v>0.60000000000000009</v>
      </c>
      <c r="O291" s="165">
        <v>0.59</v>
      </c>
      <c r="P291" s="165">
        <v>0.57999999999999996</v>
      </c>
      <c r="Q291" s="165">
        <v>0.57000000000000006</v>
      </c>
      <c r="R291" s="165">
        <v>0.56000000000000005</v>
      </c>
      <c r="S291" s="165">
        <v>0.54</v>
      </c>
      <c r="T291" s="165">
        <v>0.53</v>
      </c>
      <c r="U291" s="165">
        <v>0.53</v>
      </c>
      <c r="V291" s="165">
        <v>0.52</v>
      </c>
      <c r="W291" s="165">
        <v>0.5</v>
      </c>
      <c r="X291" s="165">
        <v>0.49</v>
      </c>
      <c r="Y291" s="165">
        <v>0.48</v>
      </c>
      <c r="Z291" s="165">
        <v>0.47</v>
      </c>
      <c r="AA291" s="165">
        <v>0.47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0.51</v>
      </c>
      <c r="F292" s="165">
        <v>0.49</v>
      </c>
      <c r="G292" s="165">
        <v>0.49</v>
      </c>
      <c r="H292" s="165">
        <v>0.48</v>
      </c>
      <c r="I292" s="165">
        <v>0.48</v>
      </c>
      <c r="J292" s="165">
        <v>0.47</v>
      </c>
      <c r="K292" s="165">
        <v>0.48</v>
      </c>
      <c r="L292" s="165">
        <v>0.47</v>
      </c>
      <c r="M292" s="165">
        <v>0.46</v>
      </c>
      <c r="N292" s="165">
        <v>0.46</v>
      </c>
      <c r="O292" s="165">
        <v>0.45</v>
      </c>
      <c r="P292" s="165">
        <v>0.44</v>
      </c>
      <c r="Q292" s="165">
        <v>0.41</v>
      </c>
      <c r="R292" s="165">
        <v>0.4</v>
      </c>
      <c r="S292" s="165">
        <v>0.41</v>
      </c>
      <c r="T292" s="165">
        <v>0.41</v>
      </c>
      <c r="U292" s="165">
        <v>0.42</v>
      </c>
      <c r="V292" s="165">
        <v>0.41</v>
      </c>
      <c r="W292" s="165">
        <v>0.41</v>
      </c>
      <c r="X292" s="165">
        <v>0.43</v>
      </c>
      <c r="Y292" s="165">
        <v>0.44</v>
      </c>
      <c r="Z292" s="165">
        <v>0.44</v>
      </c>
      <c r="AA292" s="165">
        <v>0.44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0.28000000000000003</v>
      </c>
      <c r="F293" s="165">
        <v>0.30000000000000004</v>
      </c>
      <c r="G293" s="165">
        <v>0.31</v>
      </c>
      <c r="H293" s="165">
        <v>0.31</v>
      </c>
      <c r="I293" s="165">
        <v>0.30000000000000004</v>
      </c>
      <c r="J293" s="165">
        <v>0.31</v>
      </c>
      <c r="K293" s="165">
        <v>0.31</v>
      </c>
      <c r="L293" s="165">
        <v>0.30000000000000004</v>
      </c>
      <c r="M293" s="165">
        <v>0.25</v>
      </c>
      <c r="N293" s="165">
        <v>0.2</v>
      </c>
      <c r="O293" s="165">
        <v>0.18</v>
      </c>
      <c r="P293" s="165">
        <v>0.15</v>
      </c>
      <c r="Q293" s="165">
        <v>0.12</v>
      </c>
      <c r="R293" s="165">
        <v>0.1</v>
      </c>
      <c r="S293" s="165">
        <v>0.1</v>
      </c>
      <c r="T293" s="165">
        <v>0.11</v>
      </c>
      <c r="U293" s="165">
        <v>0.12</v>
      </c>
      <c r="V293" s="165">
        <v>0.12</v>
      </c>
      <c r="W293" s="165">
        <v>0.13</v>
      </c>
      <c r="X293" s="165">
        <v>0.12</v>
      </c>
      <c r="Y293" s="165">
        <v>0.12</v>
      </c>
      <c r="Z293" s="165">
        <v>0.14000000000000001</v>
      </c>
      <c r="AA293" s="165">
        <v>0.14000000000000001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0.11</v>
      </c>
      <c r="F294" s="165">
        <v>7.0000000000000007E-2</v>
      </c>
      <c r="G294" s="165">
        <v>0.05</v>
      </c>
      <c r="H294" s="165">
        <v>0.05</v>
      </c>
      <c r="I294" s="165">
        <v>0.03</v>
      </c>
      <c r="J294" s="165">
        <v>0.04</v>
      </c>
      <c r="K294" s="165">
        <v>0.06</v>
      </c>
      <c r="L294" s="165">
        <v>0.09</v>
      </c>
      <c r="M294" s="165">
        <v>0.12</v>
      </c>
      <c r="N294" s="165">
        <v>0.14000000000000001</v>
      </c>
      <c r="O294" s="165">
        <v>0.12</v>
      </c>
      <c r="P294" s="165">
        <v>0.11</v>
      </c>
      <c r="Q294" s="165">
        <v>0.1</v>
      </c>
      <c r="R294" s="165">
        <v>0.08</v>
      </c>
      <c r="S294" s="165">
        <v>0.06</v>
      </c>
      <c r="T294" s="165">
        <v>0.05</v>
      </c>
      <c r="U294" s="165">
        <v>0.05</v>
      </c>
      <c r="V294" s="165">
        <v>0.08</v>
      </c>
      <c r="W294" s="165">
        <v>0.1</v>
      </c>
      <c r="X294" s="165">
        <v>0.13</v>
      </c>
      <c r="Y294" s="165">
        <v>0.16</v>
      </c>
      <c r="Z294" s="165">
        <v>0.19</v>
      </c>
      <c r="AA294" s="165">
        <v>0.21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0.74</v>
      </c>
      <c r="F295" s="167">
        <v>0.74</v>
      </c>
      <c r="G295" s="167">
        <v>0.74</v>
      </c>
      <c r="H295" s="167">
        <v>0.74</v>
      </c>
      <c r="I295" s="167">
        <v>0.74</v>
      </c>
      <c r="J295" s="167">
        <v>0.73</v>
      </c>
      <c r="K295" s="167">
        <v>0.72</v>
      </c>
      <c r="L295" s="167">
        <v>0.72</v>
      </c>
      <c r="M295" s="167">
        <v>0.71</v>
      </c>
      <c r="N295" s="167">
        <v>0.71</v>
      </c>
      <c r="O295" s="167">
        <v>0.7</v>
      </c>
      <c r="P295" s="167">
        <v>0.69</v>
      </c>
      <c r="Q295" s="167">
        <v>0.69</v>
      </c>
      <c r="R295" s="167">
        <v>0.68</v>
      </c>
      <c r="S295" s="167">
        <v>0.68</v>
      </c>
      <c r="T295" s="167">
        <v>0.68</v>
      </c>
      <c r="U295" s="167">
        <v>0.68</v>
      </c>
      <c r="V295" s="167">
        <v>0.67</v>
      </c>
      <c r="W295" s="167">
        <v>0.67</v>
      </c>
      <c r="X295" s="167">
        <v>0.66</v>
      </c>
      <c r="Y295" s="167">
        <v>0.65</v>
      </c>
      <c r="Z295" s="167">
        <v>0.64</v>
      </c>
      <c r="AA295" s="167">
        <v>0.64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0.48</v>
      </c>
      <c r="F296" s="169">
        <v>0.48</v>
      </c>
      <c r="G296" s="169">
        <v>0.47</v>
      </c>
      <c r="H296" s="169">
        <v>0.47</v>
      </c>
      <c r="I296" s="169">
        <v>0.46</v>
      </c>
      <c r="J296" s="169">
        <v>0.45</v>
      </c>
      <c r="K296" s="169">
        <v>0.45</v>
      </c>
      <c r="L296" s="169">
        <v>0.45</v>
      </c>
      <c r="M296" s="169">
        <v>0.44</v>
      </c>
      <c r="N296" s="169">
        <v>0.43</v>
      </c>
      <c r="O296" s="169">
        <v>0.43</v>
      </c>
      <c r="P296" s="169">
        <v>0.42</v>
      </c>
      <c r="Q296" s="169">
        <v>0.42</v>
      </c>
      <c r="R296" s="169">
        <v>0.42</v>
      </c>
      <c r="S296" s="169">
        <v>0.42</v>
      </c>
      <c r="T296" s="169">
        <v>0.42</v>
      </c>
      <c r="U296" s="169">
        <v>0.43</v>
      </c>
      <c r="V296" s="169">
        <v>0.44</v>
      </c>
      <c r="W296" s="169">
        <v>0.44</v>
      </c>
      <c r="X296" s="169">
        <v>0.45</v>
      </c>
      <c r="Y296" s="169">
        <v>0.45</v>
      </c>
      <c r="Z296" s="169">
        <v>0.46</v>
      </c>
      <c r="AA296" s="169">
        <v>0.47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0.28999999999999998</v>
      </c>
      <c r="F297" s="169">
        <v>0.31</v>
      </c>
      <c r="G297" s="169">
        <v>0.32</v>
      </c>
      <c r="H297" s="169">
        <v>0.31</v>
      </c>
      <c r="I297" s="169">
        <v>0.31</v>
      </c>
      <c r="J297" s="169">
        <v>0.33</v>
      </c>
      <c r="K297" s="169">
        <v>0.35</v>
      </c>
      <c r="L297" s="169">
        <v>0.36</v>
      </c>
      <c r="M297" s="169">
        <v>0.36</v>
      </c>
      <c r="N297" s="169">
        <v>0.38</v>
      </c>
      <c r="O297" s="169">
        <v>0.37</v>
      </c>
      <c r="P297" s="169">
        <v>0.37</v>
      </c>
      <c r="Q297" s="169">
        <v>0.35</v>
      </c>
      <c r="R297" s="169">
        <v>0.34</v>
      </c>
      <c r="S297" s="169">
        <v>0.32</v>
      </c>
      <c r="T297" s="169">
        <v>0.31</v>
      </c>
      <c r="U297" s="169">
        <v>0.30000000000000004</v>
      </c>
      <c r="V297" s="169">
        <v>0.32</v>
      </c>
      <c r="W297" s="169">
        <v>0.33</v>
      </c>
      <c r="X297" s="169">
        <v>0.34</v>
      </c>
      <c r="Y297" s="169">
        <v>0.33</v>
      </c>
      <c r="Z297" s="169">
        <v>0.34</v>
      </c>
      <c r="AA297" s="169">
        <v>0.32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0.16</v>
      </c>
      <c r="F298" s="171">
        <v>0.18</v>
      </c>
      <c r="G298" s="171">
        <v>0.19</v>
      </c>
      <c r="H298" s="171">
        <v>0.19</v>
      </c>
      <c r="I298" s="171">
        <v>0.19</v>
      </c>
      <c r="J298" s="171">
        <v>0.21</v>
      </c>
      <c r="K298" s="171">
        <v>0.22</v>
      </c>
      <c r="L298" s="171">
        <v>0.23</v>
      </c>
      <c r="M298" s="171">
        <v>0.23</v>
      </c>
      <c r="N298" s="171">
        <v>0.22</v>
      </c>
      <c r="O298" s="171">
        <v>0.21</v>
      </c>
      <c r="P298" s="171">
        <v>0.22</v>
      </c>
      <c r="Q298" s="171">
        <v>0.21</v>
      </c>
      <c r="R298" s="171">
        <v>0.2</v>
      </c>
      <c r="S298" s="171">
        <v>0.19</v>
      </c>
      <c r="T298" s="171">
        <v>0.19</v>
      </c>
      <c r="U298" s="171">
        <v>0.19</v>
      </c>
      <c r="V298" s="171">
        <v>0.2</v>
      </c>
      <c r="W298" s="171">
        <v>0.2</v>
      </c>
      <c r="X298" s="171">
        <v>0.21</v>
      </c>
      <c r="Y298" s="171">
        <v>0.21</v>
      </c>
      <c r="Z298" s="171">
        <v>0.23</v>
      </c>
      <c r="AA298" s="171">
        <v>0.24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1080</v>
      </c>
      <c r="F304" s="179">
        <f>F244</f>
        <v>684</v>
      </c>
      <c r="G304" s="179">
        <f>G244</f>
        <v>396</v>
      </c>
      <c r="H304" s="291">
        <f t="shared" ref="H304:H308" si="101">F304/E304</f>
        <v>0.6333333333333333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632</v>
      </c>
      <c r="G305" s="179">
        <f>K244</f>
        <v>682</v>
      </c>
      <c r="H305" s="291">
        <f t="shared" si="101"/>
        <v>0.48097412480974122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12</v>
      </c>
      <c r="G306" s="179">
        <f>O244</f>
        <v>32</v>
      </c>
      <c r="H306" s="291">
        <f t="shared" si="101"/>
        <v>0.27272727272727271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16</v>
      </c>
      <c r="G307" s="179">
        <f>S244</f>
        <v>43</v>
      </c>
      <c r="H307" s="291">
        <f t="shared" si="101"/>
        <v>0.2711864406779661</v>
      </c>
      <c r="I307" s="291"/>
    </row>
    <row r="308" spans="1:14" ht="14.65" customHeight="1" x14ac:dyDescent="0.2">
      <c r="D308" s="180" t="s">
        <v>406</v>
      </c>
      <c r="E308" s="144">
        <f>SUM(E304:E307)</f>
        <v>2497</v>
      </c>
      <c r="F308" s="144">
        <f>SUM(F304:F307)</f>
        <v>1344</v>
      </c>
      <c r="G308" s="144">
        <f>SUM(G304:G307)</f>
        <v>1153</v>
      </c>
      <c r="H308" s="293">
        <f t="shared" si="101"/>
        <v>0.53824589507408893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684</v>
      </c>
      <c r="F311" s="179">
        <f>U244</f>
        <v>40</v>
      </c>
      <c r="G311" s="179">
        <v>77</v>
      </c>
      <c r="H311" s="295">
        <f t="shared" ref="H311:H314" si="103">E311+F311+G311</f>
        <v>801</v>
      </c>
      <c r="I311" s="295">
        <f>SUM(E311:H311)</f>
        <v>1602</v>
      </c>
      <c r="J311" s="4"/>
    </row>
    <row r="312" spans="1:14" ht="14.65" customHeight="1" x14ac:dyDescent="0.2">
      <c r="D312" s="178" t="s">
        <v>418</v>
      </c>
      <c r="E312" s="179">
        <f t="shared" si="102"/>
        <v>632</v>
      </c>
      <c r="F312" s="179">
        <f>V244</f>
        <v>237</v>
      </c>
      <c r="G312" s="179">
        <v>110</v>
      </c>
      <c r="H312" s="295">
        <f t="shared" si="103"/>
        <v>979</v>
      </c>
      <c r="I312" s="295"/>
    </row>
    <row r="313" spans="1:14" ht="14.65" customHeight="1" x14ac:dyDescent="0.2">
      <c r="D313" s="178" t="s">
        <v>412</v>
      </c>
      <c r="E313" s="179">
        <f t="shared" si="102"/>
        <v>12</v>
      </c>
      <c r="F313" s="179">
        <f>W244</f>
        <v>7</v>
      </c>
      <c r="G313" s="182">
        <v>1</v>
      </c>
      <c r="H313" s="295">
        <f t="shared" si="103"/>
        <v>20</v>
      </c>
      <c r="I313" s="295"/>
    </row>
    <row r="314" spans="1:14" ht="14.65" customHeight="1" x14ac:dyDescent="0.2">
      <c r="D314" s="178" t="s">
        <v>419</v>
      </c>
      <c r="E314" s="179">
        <f t="shared" si="102"/>
        <v>16</v>
      </c>
      <c r="F314" s="179">
        <f>X244</f>
        <v>19</v>
      </c>
      <c r="G314" s="182">
        <v>1</v>
      </c>
      <c r="H314" s="295">
        <f t="shared" si="103"/>
        <v>36</v>
      </c>
      <c r="I314" s="295"/>
    </row>
    <row r="315" spans="1:14" ht="14.65" customHeight="1" x14ac:dyDescent="0.2">
      <c r="D315" s="180" t="s">
        <v>406</v>
      </c>
      <c r="E315" s="183">
        <f>SUM(E311:E314)</f>
        <v>1344</v>
      </c>
      <c r="F315" s="183">
        <f>SUM(F311:F314)</f>
        <v>303</v>
      </c>
      <c r="G315" s="183">
        <f>SUM(G311:G314)</f>
        <v>189</v>
      </c>
      <c r="H315" s="296">
        <f>H311+H312+H313+H314</f>
        <v>1836</v>
      </c>
      <c r="I315" s="296">
        <f>F315+G315+H315</f>
        <v>2328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407</v>
      </c>
      <c r="F322" s="189">
        <v>336</v>
      </c>
      <c r="G322" s="189">
        <f t="shared" ref="G322:G324" si="105">SUM(E322:F322)</f>
        <v>743</v>
      </c>
      <c r="H322" s="190">
        <v>19</v>
      </c>
      <c r="I322" s="190">
        <v>59</v>
      </c>
      <c r="J322" s="190">
        <f t="shared" ref="J322:J323" si="106">SUM(H322:I322)</f>
        <v>78</v>
      </c>
      <c r="K322" s="191">
        <f t="shared" ref="K322:K323" si="107">M322-L322</f>
        <v>426</v>
      </c>
      <c r="L322" s="191">
        <f t="shared" ref="L322:L323" si="108">F322+I322</f>
        <v>395</v>
      </c>
      <c r="M322" s="192">
        <f t="shared" ref="M322:M323" si="109">H311+H313</f>
        <v>821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521</v>
      </c>
      <c r="F323" s="189">
        <v>383</v>
      </c>
      <c r="G323" s="189">
        <f t="shared" si="105"/>
        <v>904</v>
      </c>
      <c r="H323" s="190">
        <v>31</v>
      </c>
      <c r="I323" s="190">
        <v>80</v>
      </c>
      <c r="J323" s="190">
        <f t="shared" si="106"/>
        <v>111</v>
      </c>
      <c r="K323" s="191">
        <f t="shared" si="107"/>
        <v>552</v>
      </c>
      <c r="L323" s="191">
        <f t="shared" si="108"/>
        <v>463</v>
      </c>
      <c r="M323" s="192">
        <f t="shared" si="109"/>
        <v>1015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928</v>
      </c>
      <c r="F324" s="194">
        <f>SUM(F322:F323)</f>
        <v>719</v>
      </c>
      <c r="G324" s="194">
        <f t="shared" si="105"/>
        <v>1647</v>
      </c>
      <c r="H324" s="195">
        <f t="shared" ref="H324:M324" si="110">SUM(H322:H323)</f>
        <v>50</v>
      </c>
      <c r="I324" s="195">
        <f t="shared" si="110"/>
        <v>139</v>
      </c>
      <c r="J324" s="195">
        <f t="shared" si="110"/>
        <v>189</v>
      </c>
      <c r="K324" s="196">
        <f t="shared" si="110"/>
        <v>978</v>
      </c>
      <c r="L324" s="196">
        <f t="shared" si="110"/>
        <v>858</v>
      </c>
      <c r="M324" s="197">
        <f t="shared" si="110"/>
        <v>1836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44089</v>
      </c>
      <c r="F328" s="199">
        <v>44090</v>
      </c>
      <c r="G328" s="199">
        <v>44091</v>
      </c>
      <c r="H328" s="199">
        <v>44092</v>
      </c>
      <c r="I328" s="199">
        <v>44093</v>
      </c>
      <c r="J328" s="199">
        <v>44094</v>
      </c>
      <c r="K328" s="199">
        <v>44095</v>
      </c>
      <c r="L328" s="199">
        <v>44096</v>
      </c>
      <c r="M328" s="199">
        <v>44097</v>
      </c>
      <c r="N328" s="199">
        <v>44098</v>
      </c>
      <c r="O328" s="199">
        <v>44099</v>
      </c>
      <c r="P328" s="199">
        <v>44100</v>
      </c>
      <c r="Q328" s="199">
        <v>44101</v>
      </c>
      <c r="R328" s="199">
        <v>44102</v>
      </c>
      <c r="S328" s="199">
        <v>44103</v>
      </c>
      <c r="T328" s="199">
        <v>44104</v>
      </c>
      <c r="U328" s="199">
        <v>44105</v>
      </c>
      <c r="V328" s="199">
        <v>44106</v>
      </c>
      <c r="W328" s="199">
        <v>44107</v>
      </c>
      <c r="X328" s="199">
        <v>44108</v>
      </c>
      <c r="Y328" s="199">
        <v>44109</v>
      </c>
      <c r="Z328" s="199">
        <v>44110</v>
      </c>
      <c r="AA328" s="199">
        <v>44111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952</v>
      </c>
      <c r="F329" s="201">
        <v>952</v>
      </c>
      <c r="G329" s="201">
        <v>956</v>
      </c>
      <c r="H329" s="201">
        <v>956</v>
      </c>
      <c r="I329" s="201">
        <v>959</v>
      </c>
      <c r="J329" s="201">
        <v>936</v>
      </c>
      <c r="K329" s="201">
        <v>944</v>
      </c>
      <c r="L329" s="201">
        <v>922</v>
      </c>
      <c r="M329" s="201">
        <v>945</v>
      </c>
      <c r="N329" s="201">
        <v>935</v>
      </c>
      <c r="O329" s="201">
        <v>912</v>
      </c>
      <c r="P329" s="201">
        <v>888</v>
      </c>
      <c r="Q329" s="201">
        <v>876</v>
      </c>
      <c r="R329" s="201">
        <v>892</v>
      </c>
      <c r="S329" s="201">
        <v>881</v>
      </c>
      <c r="T329" s="201">
        <v>893</v>
      </c>
      <c r="U329" s="201">
        <v>897</v>
      </c>
      <c r="V329" s="201">
        <v>851</v>
      </c>
      <c r="W329" s="201">
        <v>815</v>
      </c>
      <c r="X329" s="201">
        <v>794</v>
      </c>
      <c r="Y329" s="201">
        <v>795</v>
      </c>
      <c r="Z329" s="201">
        <v>783</v>
      </c>
      <c r="AA329" s="201">
        <v>820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1202</v>
      </c>
      <c r="F330" s="203">
        <v>1155</v>
      </c>
      <c r="G330" s="203">
        <v>1173</v>
      </c>
      <c r="H330" s="203">
        <v>1179</v>
      </c>
      <c r="I330" s="203">
        <v>1161</v>
      </c>
      <c r="J330" s="203">
        <v>1130</v>
      </c>
      <c r="K330" s="203">
        <v>1131</v>
      </c>
      <c r="L330" s="203">
        <v>1085</v>
      </c>
      <c r="M330" s="203">
        <v>1064</v>
      </c>
      <c r="N330" s="203">
        <v>1029</v>
      </c>
      <c r="O330" s="203">
        <v>1039</v>
      </c>
      <c r="P330" s="203">
        <v>1019</v>
      </c>
      <c r="Q330" s="203">
        <v>1013</v>
      </c>
      <c r="R330" s="203">
        <v>1013</v>
      </c>
      <c r="S330" s="203">
        <v>1055</v>
      </c>
      <c r="T330" s="203">
        <v>1040</v>
      </c>
      <c r="U330" s="203">
        <v>1046</v>
      </c>
      <c r="V330" s="203">
        <v>969</v>
      </c>
      <c r="W330" s="203">
        <v>967</v>
      </c>
      <c r="X330" s="203">
        <v>961</v>
      </c>
      <c r="Y330" s="203">
        <v>926</v>
      </c>
      <c r="Z330" s="203">
        <v>986</v>
      </c>
      <c r="AA330" s="203">
        <v>998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2154</v>
      </c>
      <c r="F331" s="205">
        <f t="shared" si="111"/>
        <v>2107</v>
      </c>
      <c r="G331" s="205">
        <f t="shared" si="111"/>
        <v>2129</v>
      </c>
      <c r="H331" s="205">
        <f t="shared" si="111"/>
        <v>2135</v>
      </c>
      <c r="I331" s="205">
        <f t="shared" si="111"/>
        <v>2120</v>
      </c>
      <c r="J331" s="205">
        <f t="shared" si="111"/>
        <v>2066</v>
      </c>
      <c r="K331" s="205">
        <f t="shared" si="111"/>
        <v>2075</v>
      </c>
      <c r="L331" s="205">
        <f t="shared" si="111"/>
        <v>2007</v>
      </c>
      <c r="M331" s="205">
        <f t="shared" si="111"/>
        <v>2009</v>
      </c>
      <c r="N331" s="205">
        <f t="shared" si="111"/>
        <v>1964</v>
      </c>
      <c r="O331" s="205">
        <f t="shared" si="111"/>
        <v>1951</v>
      </c>
      <c r="P331" s="205">
        <f t="shared" si="111"/>
        <v>1907</v>
      </c>
      <c r="Q331" s="205">
        <f t="shared" si="111"/>
        <v>1889</v>
      </c>
      <c r="R331" s="205">
        <f t="shared" si="111"/>
        <v>1905</v>
      </c>
      <c r="S331" s="205">
        <f t="shared" si="111"/>
        <v>1936</v>
      </c>
      <c r="T331" s="205">
        <f t="shared" si="111"/>
        <v>1933</v>
      </c>
      <c r="U331" s="205">
        <f t="shared" si="111"/>
        <v>1943</v>
      </c>
      <c r="V331" s="205">
        <f t="shared" si="111"/>
        <v>1820</v>
      </c>
      <c r="W331" s="205">
        <f t="shared" si="111"/>
        <v>1782</v>
      </c>
      <c r="X331" s="205">
        <f t="shared" si="111"/>
        <v>1755</v>
      </c>
      <c r="Y331" s="205">
        <f t="shared" si="111"/>
        <v>1721</v>
      </c>
      <c r="Z331" s="205">
        <f t="shared" si="111"/>
        <v>1769</v>
      </c>
      <c r="AA331" s="205">
        <f t="shared" si="111"/>
        <v>1818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2779</v>
      </c>
      <c r="I335" s="318"/>
      <c r="J335" s="319">
        <f>H335/H341</f>
        <v>0.17293092719352832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3688</v>
      </c>
      <c r="U335" s="324"/>
      <c r="V335" s="325">
        <f>T335/T341</f>
        <v>0.16606628242074928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629</v>
      </c>
      <c r="I336" s="318"/>
      <c r="J336" s="319">
        <f>H336/H341</f>
        <v>3.9141257000622279E-2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1105</v>
      </c>
      <c r="U336" s="324"/>
      <c r="V336" s="325">
        <f>T336/T341</f>
        <v>4.975684438040346E-2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1.2445550715619165E-4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4.953170028818444E-4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1.3508645533141212E-4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3410</v>
      </c>
      <c r="I339" s="318">
        <f>SUM(H339:H339)</f>
        <v>3410</v>
      </c>
      <c r="J339" s="319">
        <f>H339/H341</f>
        <v>0.21219663970130678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4807</v>
      </c>
      <c r="U339" s="324"/>
      <c r="V339" s="325">
        <f>T339/T341</f>
        <v>0.21645353025936601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12660</v>
      </c>
      <c r="I340" s="318"/>
      <c r="J340" s="319">
        <f>H340/H341</f>
        <v>0.78780336029869324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17401</v>
      </c>
      <c r="U340" s="324"/>
      <c r="V340" s="325">
        <f>T340/T341</f>
        <v>0.78354646974063402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16070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22208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6820</v>
      </c>
      <c r="I342" s="267">
        <f>SUM(I335:I339)</f>
        <v>3410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44089</v>
      </c>
      <c r="F345" s="199">
        <v>44090</v>
      </c>
      <c r="G345" s="199">
        <v>44091</v>
      </c>
      <c r="H345" s="199">
        <v>44092</v>
      </c>
      <c r="I345" s="199">
        <v>44093</v>
      </c>
      <c r="J345" s="199">
        <v>44094</v>
      </c>
      <c r="K345" s="199">
        <v>44095</v>
      </c>
      <c r="L345" s="199">
        <v>44096</v>
      </c>
      <c r="M345" s="199">
        <v>44097</v>
      </c>
      <c r="N345" s="199">
        <v>44098</v>
      </c>
      <c r="O345" s="199">
        <v>44099</v>
      </c>
      <c r="P345" s="199">
        <v>44100</v>
      </c>
      <c r="Q345" s="207">
        <v>44101</v>
      </c>
      <c r="R345" s="207">
        <v>44102</v>
      </c>
      <c r="S345" s="207">
        <v>44103</v>
      </c>
      <c r="T345" s="207">
        <v>44104</v>
      </c>
      <c r="U345" s="207">
        <v>44105</v>
      </c>
      <c r="V345" s="207">
        <v>44106</v>
      </c>
      <c r="W345" s="207">
        <v>44107</v>
      </c>
      <c r="X345" s="207">
        <v>44108</v>
      </c>
      <c r="Y345" s="207">
        <v>44109</v>
      </c>
      <c r="Z345" s="207">
        <v>44110</v>
      </c>
      <c r="AA345" s="207">
        <v>44111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952</v>
      </c>
      <c r="F346" s="201">
        <v>952</v>
      </c>
      <c r="G346" s="201">
        <v>956</v>
      </c>
      <c r="H346" s="201">
        <v>956</v>
      </c>
      <c r="I346" s="201">
        <v>959</v>
      </c>
      <c r="J346" s="201">
        <v>936</v>
      </c>
      <c r="K346" s="201">
        <v>944</v>
      </c>
      <c r="L346" s="201">
        <v>922</v>
      </c>
      <c r="M346" s="201">
        <v>945</v>
      </c>
      <c r="N346" s="201">
        <v>935</v>
      </c>
      <c r="O346" s="201">
        <v>912</v>
      </c>
      <c r="P346" s="201">
        <v>888</v>
      </c>
      <c r="Q346" s="209">
        <v>4439</v>
      </c>
      <c r="R346" s="209">
        <v>4464</v>
      </c>
      <c r="S346" s="209">
        <v>4468</v>
      </c>
      <c r="T346" s="209">
        <v>4504</v>
      </c>
      <c r="U346" s="209">
        <v>4532</v>
      </c>
      <c r="V346" s="209">
        <v>4555</v>
      </c>
      <c r="W346" s="209">
        <v>4586</v>
      </c>
      <c r="X346" s="209">
        <v>4605</v>
      </c>
      <c r="Y346" s="209">
        <v>4629</v>
      </c>
      <c r="Z346" s="209">
        <v>4652</v>
      </c>
      <c r="AA346" s="209">
        <v>4807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1202</v>
      </c>
      <c r="F347" s="203">
        <v>1155</v>
      </c>
      <c r="G347" s="203">
        <v>1173</v>
      </c>
      <c r="H347" s="203">
        <v>1179</v>
      </c>
      <c r="I347" s="203">
        <v>1161</v>
      </c>
      <c r="J347" s="203">
        <v>1130</v>
      </c>
      <c r="K347" s="203">
        <v>1131</v>
      </c>
      <c r="L347" s="203">
        <v>1085</v>
      </c>
      <c r="M347" s="203">
        <v>1064</v>
      </c>
      <c r="N347" s="203">
        <v>1029</v>
      </c>
      <c r="O347" s="203">
        <v>1039</v>
      </c>
      <c r="P347" s="203">
        <v>1019</v>
      </c>
      <c r="Q347" s="211">
        <v>15929</v>
      </c>
      <c r="R347" s="211">
        <v>15984</v>
      </c>
      <c r="S347" s="211">
        <v>15992</v>
      </c>
      <c r="T347" s="211">
        <v>16147</v>
      </c>
      <c r="U347" s="211">
        <v>16221</v>
      </c>
      <c r="V347" s="211">
        <v>16314</v>
      </c>
      <c r="W347" s="211">
        <v>16409</v>
      </c>
      <c r="X347" s="211">
        <v>16488</v>
      </c>
      <c r="Y347" s="211">
        <v>16554</v>
      </c>
      <c r="Z347" s="211">
        <v>16624</v>
      </c>
      <c r="AA347" s="211">
        <v>17401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2154</v>
      </c>
      <c r="F348" s="205">
        <f t="shared" si="113"/>
        <v>2107</v>
      </c>
      <c r="G348" s="205">
        <f t="shared" si="113"/>
        <v>2129</v>
      </c>
      <c r="H348" s="205">
        <f t="shared" si="113"/>
        <v>2135</v>
      </c>
      <c r="I348" s="205">
        <f t="shared" si="113"/>
        <v>2120</v>
      </c>
      <c r="J348" s="205">
        <f t="shared" si="113"/>
        <v>2066</v>
      </c>
      <c r="K348" s="205">
        <f t="shared" si="113"/>
        <v>2075</v>
      </c>
      <c r="L348" s="205">
        <f t="shared" si="113"/>
        <v>2007</v>
      </c>
      <c r="M348" s="205">
        <f t="shared" si="113"/>
        <v>2009</v>
      </c>
      <c r="N348" s="205">
        <f t="shared" si="113"/>
        <v>1964</v>
      </c>
      <c r="O348" s="205">
        <f t="shared" si="113"/>
        <v>1951</v>
      </c>
      <c r="P348" s="205">
        <f t="shared" si="113"/>
        <v>1907</v>
      </c>
      <c r="Q348" s="213">
        <f t="shared" si="113"/>
        <v>20368</v>
      </c>
      <c r="R348" s="213">
        <f t="shared" si="113"/>
        <v>20448</v>
      </c>
      <c r="S348" s="213">
        <f t="shared" si="113"/>
        <v>20460</v>
      </c>
      <c r="T348" s="213">
        <f t="shared" si="113"/>
        <v>20651</v>
      </c>
      <c r="U348" s="213">
        <f t="shared" si="113"/>
        <v>20753</v>
      </c>
      <c r="V348" s="213">
        <f t="shared" si="113"/>
        <v>20869</v>
      </c>
      <c r="W348" s="213">
        <f t="shared" si="113"/>
        <v>20995</v>
      </c>
      <c r="X348" s="213">
        <f t="shared" si="113"/>
        <v>21093</v>
      </c>
      <c r="Y348" s="213">
        <f t="shared" si="113"/>
        <v>21183</v>
      </c>
      <c r="Z348" s="213">
        <f t="shared" si="113"/>
        <v>21276</v>
      </c>
      <c r="AA348" s="213">
        <f t="shared" si="113"/>
        <v>22208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9542</v>
      </c>
      <c r="L371" s="361"/>
      <c r="M371" s="361"/>
      <c r="N371" s="361"/>
      <c r="O371" s="361"/>
      <c r="P371" s="362">
        <f>K371/K379</f>
        <v>0.5937772246421904</v>
      </c>
      <c r="Q371" s="362"/>
      <c r="R371" s="362"/>
      <c r="S371" s="362">
        <f t="shared" ref="S371:S379" si="114">SUM(P371:R371)</f>
        <v>0.5937772246421904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1960</v>
      </c>
      <c r="L372" s="361"/>
      <c r="M372" s="361"/>
      <c r="N372" s="361"/>
      <c r="O372" s="361"/>
      <c r="P372" s="362">
        <f>K372/K379</f>
        <v>0.12196639701306783</v>
      </c>
      <c r="Q372" s="362"/>
      <c r="R372" s="362"/>
      <c r="S372" s="362">
        <f t="shared" si="114"/>
        <v>0.12196639701306783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1122</v>
      </c>
      <c r="L373" s="361"/>
      <c r="M373" s="361"/>
      <c r="N373" s="361"/>
      <c r="O373" s="361"/>
      <c r="P373" s="362">
        <f>K373/K379</f>
        <v>6.9819539514623524E-2</v>
      </c>
      <c r="Q373" s="362"/>
      <c r="R373" s="362"/>
      <c r="S373" s="362">
        <f t="shared" si="114"/>
        <v>6.9819539514623524E-2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853</v>
      </c>
      <c r="L374" s="361"/>
      <c r="M374" s="361"/>
      <c r="N374" s="361"/>
      <c r="O374" s="361"/>
      <c r="P374" s="362">
        <f>K374/K379</f>
        <v>5.3080273802115746E-2</v>
      </c>
      <c r="Q374" s="362"/>
      <c r="R374" s="362"/>
      <c r="S374" s="362">
        <f t="shared" si="114"/>
        <v>5.3080273802115746E-2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726</v>
      </c>
      <c r="L375" s="361"/>
      <c r="M375" s="361"/>
      <c r="N375" s="361"/>
      <c r="O375" s="361"/>
      <c r="P375" s="362">
        <f>K375/K379</f>
        <v>4.5177349097697571E-2</v>
      </c>
      <c r="Q375" s="362"/>
      <c r="R375" s="362"/>
      <c r="S375" s="362">
        <f t="shared" si="114"/>
        <v>4.5177349097697571E-2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609</v>
      </c>
      <c r="L376" s="361"/>
      <c r="M376" s="361"/>
      <c r="N376" s="361"/>
      <c r="O376" s="361"/>
      <c r="P376" s="362">
        <f>K376/K379</f>
        <v>3.7896701929060361E-2</v>
      </c>
      <c r="Q376" s="362"/>
      <c r="R376" s="362"/>
      <c r="S376" s="362">
        <f t="shared" si="114"/>
        <v>3.7896701929060361E-2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402+191+113+83+80</f>
        <v>869</v>
      </c>
      <c r="L377" s="361"/>
      <c r="M377" s="361"/>
      <c r="N377" s="361"/>
      <c r="O377" s="361"/>
      <c r="P377" s="362">
        <f>K377/K379</f>
        <v>5.4075917859365275E-2</v>
      </c>
      <c r="Q377" s="362"/>
      <c r="R377" s="362"/>
      <c r="S377" s="362">
        <f t="shared" si="114"/>
        <v>5.4075917859365275E-2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16070-15681</f>
        <v>389</v>
      </c>
      <c r="L378" s="361"/>
      <c r="M378" s="361"/>
      <c r="N378" s="361"/>
      <c r="O378" s="361"/>
      <c r="P378" s="362">
        <f>K378/K379</f>
        <v>2.420659614187928E-2</v>
      </c>
      <c r="Q378" s="362"/>
      <c r="R378" s="362"/>
      <c r="S378" s="362">
        <f t="shared" si="114"/>
        <v>2.420659614187928E-2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16070</v>
      </c>
      <c r="L379" s="364"/>
      <c r="M379" s="364"/>
      <c r="N379" s="364"/>
      <c r="O379" s="364">
        <f>SUM(K379:N379)</f>
        <v>16070</v>
      </c>
      <c r="P379" s="365">
        <f>SUM(P371:P378)</f>
        <v>0.99999999999999989</v>
      </c>
      <c r="Q379" s="365"/>
      <c r="R379" s="365"/>
      <c r="S379" s="365">
        <f t="shared" si="114"/>
        <v>0.99999999999999989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D55" workbookViewId="0">
      <selection activeCell="AD81" sqref="AD81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44112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/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18</v>
      </c>
      <c r="G13" s="30">
        <f t="shared" ref="G13:G14" si="0">E13-F13</f>
        <v>2</v>
      </c>
      <c r="H13" s="31">
        <f t="shared" ref="H13:H14" si="1">F13/E13</f>
        <v>0.9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>
        <v>1</v>
      </c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8</v>
      </c>
      <c r="G14" s="30">
        <f t="shared" si="0"/>
        <v>0</v>
      </c>
      <c r="H14" s="31">
        <f t="shared" si="1"/>
        <v>1</v>
      </c>
      <c r="I14" s="30">
        <v>10</v>
      </c>
      <c r="J14" s="29">
        <v>4</v>
      </c>
      <c r="K14" s="30">
        <f t="shared" si="2"/>
        <v>6</v>
      </c>
      <c r="L14" s="32">
        <f t="shared" si="3"/>
        <v>0.4</v>
      </c>
      <c r="M14" s="40"/>
      <c r="N14" s="37"/>
      <c r="O14" s="35"/>
      <c r="P14" s="31"/>
      <c r="Q14" s="40"/>
      <c r="R14" s="29"/>
      <c r="S14" s="30"/>
      <c r="T14" s="32"/>
      <c r="U14" s="37">
        <v>2</v>
      </c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10</v>
      </c>
      <c r="F16" s="29">
        <v>0</v>
      </c>
      <c r="G16" s="30">
        <f t="shared" ref="G16:G17" si="4">E16-F16</f>
        <v>10</v>
      </c>
      <c r="H16" s="31">
        <f t="shared" ref="H16:H17" si="5">F16/E16</f>
        <v>0</v>
      </c>
      <c r="I16" s="30">
        <v>5</v>
      </c>
      <c r="J16" s="29">
        <v>3</v>
      </c>
      <c r="K16" s="30">
        <f t="shared" ref="K16:K17" si="6">I16-J16</f>
        <v>2</v>
      </c>
      <c r="L16" s="32">
        <f t="shared" ref="L16:L17" si="7">J16/I16</f>
        <v>0.6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30</v>
      </c>
      <c r="G17" s="30">
        <f t="shared" si="4"/>
        <v>30</v>
      </c>
      <c r="H17" s="31">
        <f t="shared" si="5"/>
        <v>0.5</v>
      </c>
      <c r="I17" s="30">
        <v>70</v>
      </c>
      <c r="J17" s="29">
        <v>43</v>
      </c>
      <c r="K17" s="30">
        <f t="shared" si="6"/>
        <v>27</v>
      </c>
      <c r="L17" s="32">
        <f t="shared" si="7"/>
        <v>0.61428571428571432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2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50</v>
      </c>
      <c r="G19" s="30">
        <f>E19-F19</f>
        <v>11</v>
      </c>
      <c r="H19" s="31">
        <f>F19/E19</f>
        <v>0.81967213114754101</v>
      </c>
      <c r="I19" s="30">
        <v>83</v>
      </c>
      <c r="J19" s="29">
        <v>61</v>
      </c>
      <c r="K19" s="30">
        <f>I19-J19</f>
        <v>22</v>
      </c>
      <c r="L19" s="32">
        <f>J19/I19</f>
        <v>0.73493975903614461</v>
      </c>
      <c r="M19" s="40">
        <v>5</v>
      </c>
      <c r="N19" s="37">
        <v>4</v>
      </c>
      <c r="O19" s="35">
        <f t="shared" ref="O19:O20" si="8">M19-N19</f>
        <v>1</v>
      </c>
      <c r="P19" s="31">
        <f t="shared" ref="P19:P20" si="9">N19/M19</f>
        <v>0.8</v>
      </c>
      <c r="Q19" s="40"/>
      <c r="R19" s="29"/>
      <c r="S19" s="30"/>
      <c r="T19" s="32"/>
      <c r="U19" s="37"/>
      <c r="V19" s="37"/>
      <c r="W19" s="37"/>
      <c r="X19" s="38">
        <v>9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8</v>
      </c>
      <c r="S20" s="30">
        <f>Q20-R20</f>
        <v>2</v>
      </c>
      <c r="T20" s="32">
        <f>R20/Q20</f>
        <v>0.8</v>
      </c>
      <c r="U20" s="37"/>
      <c r="V20" s="37"/>
      <c r="W20" s="37">
        <v>1</v>
      </c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1</v>
      </c>
      <c r="K22" s="30">
        <f>I22-J22</f>
        <v>7</v>
      </c>
      <c r="L22" s="32">
        <f>J22/I22</f>
        <v>0.125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28</v>
      </c>
      <c r="G24" s="30">
        <f t="shared" ref="G24:G25" si="10">E24-F24</f>
        <v>5</v>
      </c>
      <c r="H24" s="31">
        <f t="shared" ref="H24:H25" si="11">F24/E24</f>
        <v>0.84848484848484851</v>
      </c>
      <c r="I24" s="30">
        <v>48</v>
      </c>
      <c r="J24" s="29">
        <v>32</v>
      </c>
      <c r="K24" s="30">
        <f t="shared" ref="K24:K25" si="12">I24-J24</f>
        <v>16</v>
      </c>
      <c r="L24" s="32">
        <f t="shared" ref="L24:L25" si="13">J24/I24</f>
        <v>0.66666666666666663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3</v>
      </c>
      <c r="S24" s="30">
        <f>Q24-R24</f>
        <v>7</v>
      </c>
      <c r="T24" s="32">
        <f>R24/Q24</f>
        <v>0.3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45</v>
      </c>
      <c r="G25" s="30">
        <f t="shared" si="10"/>
        <v>17</v>
      </c>
      <c r="H25" s="31">
        <f t="shared" si="11"/>
        <v>0.72580645161290325</v>
      </c>
      <c r="I25" s="41">
        <v>90</v>
      </c>
      <c r="J25" s="42">
        <v>88</v>
      </c>
      <c r="K25" s="30">
        <f t="shared" si="12"/>
        <v>2</v>
      </c>
      <c r="L25" s="32">
        <f t="shared" si="13"/>
        <v>0.97777777777777775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22</v>
      </c>
      <c r="F27" s="29">
        <v>18</v>
      </c>
      <c r="G27" s="30">
        <f>E27-F27</f>
        <v>4</v>
      </c>
      <c r="H27" s="31">
        <f>F27/E27</f>
        <v>0.81818181818181823</v>
      </c>
      <c r="I27" s="30">
        <v>20</v>
      </c>
      <c r="J27" s="29">
        <v>13</v>
      </c>
      <c r="K27" s="30">
        <f>I27-J27</f>
        <v>7</v>
      </c>
      <c r="L27" s="32">
        <f>J27/I27</f>
        <v>0.65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27</v>
      </c>
      <c r="G29" s="30">
        <f t="shared" ref="G29:G30" si="14">E29-F29</f>
        <v>25</v>
      </c>
      <c r="H29" s="31">
        <f t="shared" ref="H29:H30" si="15">F29/E29</f>
        <v>0.51923076923076927</v>
      </c>
      <c r="I29" s="30">
        <v>32</v>
      </c>
      <c r="J29" s="29">
        <v>11</v>
      </c>
      <c r="K29" s="30">
        <f>I29-J29</f>
        <v>21</v>
      </c>
      <c r="L29" s="32">
        <f>J29/I29</f>
        <v>0.34375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7</v>
      </c>
      <c r="G30" s="30">
        <f t="shared" si="14"/>
        <v>3</v>
      </c>
      <c r="H30" s="31">
        <f t="shared" si="15"/>
        <v>0.7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4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8</v>
      </c>
      <c r="G34" s="30">
        <f t="shared" ref="G34:G35" si="16">E34-F34</f>
        <v>0</v>
      </c>
      <c r="H34" s="31">
        <f t="shared" ref="H34:H35" si="17">F34/E34</f>
        <v>1</v>
      </c>
      <c r="I34" s="30">
        <v>10</v>
      </c>
      <c r="J34" s="29">
        <v>9</v>
      </c>
      <c r="K34" s="30">
        <f t="shared" ref="K34:K35" si="18">I34-J34</f>
        <v>1</v>
      </c>
      <c r="L34" s="32">
        <f t="shared" ref="L34:L35" si="19">J34/I34</f>
        <v>0.9</v>
      </c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115</v>
      </c>
      <c r="G35" s="30">
        <f t="shared" si="16"/>
        <v>10</v>
      </c>
      <c r="H35" s="31">
        <f t="shared" si="17"/>
        <v>0.92</v>
      </c>
      <c r="I35" s="30">
        <v>212</v>
      </c>
      <c r="J35" s="29">
        <v>48</v>
      </c>
      <c r="K35" s="30">
        <f t="shared" si="18"/>
        <v>164</v>
      </c>
      <c r="L35" s="32">
        <f t="shared" si="19"/>
        <v>0.22641509433962265</v>
      </c>
      <c r="M35" s="40"/>
      <c r="N35" s="37"/>
      <c r="O35" s="35"/>
      <c r="P35" s="31"/>
      <c r="Q35" s="40"/>
      <c r="R35" s="29"/>
      <c r="S35" s="30"/>
      <c r="T35" s="32"/>
      <c r="U35" s="37">
        <v>2</v>
      </c>
      <c r="V35" s="37">
        <v>3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>
        <v>1</v>
      </c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>
        <v>3</v>
      </c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/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4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/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>
        <v>1</v>
      </c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84</v>
      </c>
      <c r="E50" s="39">
        <v>30</v>
      </c>
      <c r="F50" s="29">
        <v>30</v>
      </c>
      <c r="G50" s="30">
        <f>E50-F50</f>
        <v>0</v>
      </c>
      <c r="H50" s="31">
        <f>F50/E50</f>
        <v>1</v>
      </c>
      <c r="I50" s="30">
        <v>34</v>
      </c>
      <c r="J50" s="29">
        <v>20</v>
      </c>
      <c r="K50" s="30">
        <f>I50-J50</f>
        <v>14</v>
      </c>
      <c r="L50" s="32">
        <f>J50/I50</f>
        <v>0.58823529411764708</v>
      </c>
      <c r="M50" s="40"/>
      <c r="N50" s="37"/>
      <c r="O50" s="35"/>
      <c r="P50" s="31"/>
      <c r="Q50" s="40"/>
      <c r="R50" s="29"/>
      <c r="S50" s="30"/>
      <c r="T50" s="32"/>
      <c r="U50" s="37">
        <v>2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>
        <v>2</v>
      </c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/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1</v>
      </c>
      <c r="K65" s="30">
        <f>I65-J65</f>
        <v>3</v>
      </c>
      <c r="L65" s="32">
        <f>J65/I65</f>
        <v>0.25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1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/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5</v>
      </c>
      <c r="G67" s="30">
        <f>E67-F67</f>
        <v>15</v>
      </c>
      <c r="H67" s="31">
        <f>F67/E67</f>
        <v>0.25</v>
      </c>
      <c r="I67" s="30">
        <v>60</v>
      </c>
      <c r="J67" s="29">
        <v>5</v>
      </c>
      <c r="K67" s="30">
        <f>I67-J67</f>
        <v>55</v>
      </c>
      <c r="L67" s="32">
        <f>J67/I67</f>
        <v>8.3333333333333329E-2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4</v>
      </c>
      <c r="G71" s="30">
        <f>E71-F71</f>
        <v>6</v>
      </c>
      <c r="H71" s="31">
        <f>F71/E71</f>
        <v>0.4</v>
      </c>
      <c r="I71" s="30">
        <v>20</v>
      </c>
      <c r="J71" s="29">
        <v>4</v>
      </c>
      <c r="K71" s="30">
        <f>I71-J71</f>
        <v>16</v>
      </c>
      <c r="L71" s="32">
        <f>J71/I71</f>
        <v>0.2</v>
      </c>
      <c r="M71" s="40"/>
      <c r="N71" s="37"/>
      <c r="O71" s="35"/>
      <c r="P71" s="31"/>
      <c r="Q71" s="40"/>
      <c r="R71" s="29"/>
      <c r="S71" s="30"/>
      <c r="T71" s="32"/>
      <c r="U71" s="37"/>
      <c r="V71" s="37">
        <v>1</v>
      </c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2</v>
      </c>
      <c r="G73" s="30">
        <f t="shared" ref="G73:G74" si="20">E73-F73</f>
        <v>2</v>
      </c>
      <c r="H73" s="31">
        <f t="shared" ref="H73:H74" si="21">F73/E73</f>
        <v>0.5</v>
      </c>
      <c r="I73" s="30">
        <v>8</v>
      </c>
      <c r="J73" s="29">
        <v>4</v>
      </c>
      <c r="K73" s="30">
        <f t="shared" ref="K73:K74" si="22">I73-J73</f>
        <v>4</v>
      </c>
      <c r="L73" s="32">
        <f t="shared" ref="L73:L74" si="23">J73/I73</f>
        <v>0.5</v>
      </c>
      <c r="M73" s="40"/>
      <c r="N73" s="37"/>
      <c r="O73" s="35"/>
      <c r="P73" s="31"/>
      <c r="Q73" s="40"/>
      <c r="R73" s="29"/>
      <c r="S73" s="30"/>
      <c r="T73" s="32"/>
      <c r="U73" s="37"/>
      <c r="V73" s="37">
        <v>2</v>
      </c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1</v>
      </c>
      <c r="K74" s="30">
        <f t="shared" si="22"/>
        <v>3</v>
      </c>
      <c r="L74" s="32">
        <f t="shared" si="23"/>
        <v>0.25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11</v>
      </c>
      <c r="G80" s="30">
        <f t="shared" ref="G80:G84" si="24">E80-F80</f>
        <v>9</v>
      </c>
      <c r="H80" s="31">
        <f t="shared" ref="H80:H84" si="25">F80/E80</f>
        <v>0.55000000000000004</v>
      </c>
      <c r="I80" s="30">
        <v>20</v>
      </c>
      <c r="J80" s="29">
        <v>3</v>
      </c>
      <c r="K80" s="30">
        <f t="shared" ref="K80:K84" si="26">I80-J80</f>
        <v>17</v>
      </c>
      <c r="L80" s="32">
        <f t="shared" ref="L80:L84" si="27">J80/I80</f>
        <v>0.15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2</v>
      </c>
      <c r="K81" s="30">
        <f t="shared" si="26"/>
        <v>4</v>
      </c>
      <c r="L81" s="32">
        <f t="shared" si="27"/>
        <v>0.33333333333333331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570</v>
      </c>
      <c r="F82" s="45">
        <f>SUM(F10:F81)</f>
        <v>413</v>
      </c>
      <c r="G82" s="45">
        <f t="shared" si="24"/>
        <v>157</v>
      </c>
      <c r="H82" s="10">
        <f t="shared" si="25"/>
        <v>0.72456140350877196</v>
      </c>
      <c r="I82" s="9">
        <f>SUM(I10:I81)</f>
        <v>754</v>
      </c>
      <c r="J82" s="9">
        <f>SUM(J10:J81)</f>
        <v>353</v>
      </c>
      <c r="K82" s="9">
        <f t="shared" si="26"/>
        <v>401</v>
      </c>
      <c r="L82" s="46">
        <f t="shared" si="27"/>
        <v>0.46816976127320953</v>
      </c>
      <c r="M82" s="45">
        <f>SUM(M10:M81)</f>
        <v>16</v>
      </c>
      <c r="N82" s="45">
        <f>SUM(N10:N81)</f>
        <v>9</v>
      </c>
      <c r="O82" s="47">
        <f t="shared" ref="O82:O83" si="30">M82-N82</f>
        <v>7</v>
      </c>
      <c r="P82" s="10">
        <f t="shared" ref="P82:P83" si="31">N82/M82</f>
        <v>0.5625</v>
      </c>
      <c r="Q82" s="45">
        <f>SUM(Q10:Q81)</f>
        <v>22</v>
      </c>
      <c r="R82" s="45">
        <f>SUM(R10:R81)</f>
        <v>11</v>
      </c>
      <c r="S82" s="9">
        <f t="shared" si="28"/>
        <v>11</v>
      </c>
      <c r="T82" s="46">
        <f t="shared" si="29"/>
        <v>0.5</v>
      </c>
      <c r="U82" s="45">
        <f>SUM(U10:U81)</f>
        <v>8</v>
      </c>
      <c r="V82" s="45">
        <f>SUM(V10:V81)</f>
        <v>29</v>
      </c>
      <c r="W82" s="45">
        <f>SUM(W10:W81)</f>
        <v>2</v>
      </c>
      <c r="X82" s="48">
        <f>SUM(X10:X81)</f>
        <v>13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4</v>
      </c>
      <c r="G83" s="54">
        <f t="shared" si="24"/>
        <v>3</v>
      </c>
      <c r="H83" s="55">
        <f t="shared" si="25"/>
        <v>0.5714285714285714</v>
      </c>
      <c r="I83" s="54">
        <v>7</v>
      </c>
      <c r="J83" s="53">
        <v>4</v>
      </c>
      <c r="K83" s="56">
        <f t="shared" si="26"/>
        <v>3</v>
      </c>
      <c r="L83" s="57">
        <f t="shared" si="27"/>
        <v>0.5714285714285714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2</v>
      </c>
      <c r="G84" s="62">
        <f t="shared" si="24"/>
        <v>3</v>
      </c>
      <c r="H84" s="63">
        <f t="shared" si="25"/>
        <v>0.4</v>
      </c>
      <c r="I84" s="62">
        <v>15</v>
      </c>
      <c r="J84" s="61">
        <v>2</v>
      </c>
      <c r="K84" s="64">
        <f t="shared" si="26"/>
        <v>13</v>
      </c>
      <c r="L84" s="65">
        <f t="shared" si="27"/>
        <v>0.13333333333333333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5</v>
      </c>
      <c r="G87" s="62">
        <f>E87-F87</f>
        <v>5</v>
      </c>
      <c r="H87" s="63">
        <f>F87/E87</f>
        <v>0.5</v>
      </c>
      <c r="I87" s="62">
        <v>20</v>
      </c>
      <c r="J87" s="61">
        <v>7</v>
      </c>
      <c r="K87" s="64">
        <f>I87-J87</f>
        <v>13</v>
      </c>
      <c r="L87" s="65">
        <f>J87/I87</f>
        <v>0.35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1</v>
      </c>
      <c r="G89" s="62">
        <f>E89-F89</f>
        <v>9</v>
      </c>
      <c r="H89" s="63">
        <f>F89/E89</f>
        <v>0.1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6</v>
      </c>
      <c r="G100" s="62">
        <f>E100-F100</f>
        <v>4</v>
      </c>
      <c r="H100" s="63">
        <f>F100/E100</f>
        <v>0.6</v>
      </c>
      <c r="I100" s="62">
        <v>10</v>
      </c>
      <c r="J100" s="61">
        <v>3</v>
      </c>
      <c r="K100" s="64">
        <f>I100-J100</f>
        <v>7</v>
      </c>
      <c r="L100" s="65">
        <f>J100/I100</f>
        <v>0.3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4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/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1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30</v>
      </c>
      <c r="G106" s="62">
        <f>E106-F106</f>
        <v>0</v>
      </c>
      <c r="H106" s="63">
        <f>F106/E106</f>
        <v>1</v>
      </c>
      <c r="I106" s="62">
        <v>52</v>
      </c>
      <c r="J106" s="61">
        <v>26</v>
      </c>
      <c r="K106" s="64">
        <f>I106-J106</f>
        <v>26</v>
      </c>
      <c r="L106" s="65">
        <f>J106/I106</f>
        <v>0.5</v>
      </c>
      <c r="M106" s="62"/>
      <c r="N106" s="61"/>
      <c r="O106" s="64"/>
      <c r="P106" s="63"/>
      <c r="Q106" s="62"/>
      <c r="R106" s="61"/>
      <c r="S106" s="64"/>
      <c r="T106" s="65"/>
      <c r="U106" s="66">
        <v>10</v>
      </c>
      <c r="V106" s="61">
        <v>21</v>
      </c>
      <c r="W106" s="61"/>
      <c r="X106" s="67">
        <v>2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6</v>
      </c>
      <c r="V107" s="61">
        <v>1</v>
      </c>
      <c r="W107" s="61"/>
      <c r="X107" s="67"/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2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17</v>
      </c>
      <c r="G109" s="62">
        <f t="shared" ref="G109:G111" si="32">E109-F109</f>
        <v>13</v>
      </c>
      <c r="H109" s="63">
        <f t="shared" ref="H109:H111" si="33">F109/E109</f>
        <v>0.56666666666666665</v>
      </c>
      <c r="I109" s="62">
        <v>27</v>
      </c>
      <c r="J109" s="61">
        <v>13</v>
      </c>
      <c r="K109" s="64">
        <f t="shared" ref="K109:K111" si="34">I109-J109</f>
        <v>14</v>
      </c>
      <c r="L109" s="65">
        <f t="shared" ref="L109:L111" si="35">J109/I109</f>
        <v>0.48148148148148145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9</v>
      </c>
      <c r="G110" s="62">
        <f t="shared" si="32"/>
        <v>5</v>
      </c>
      <c r="H110" s="63">
        <f t="shared" si="33"/>
        <v>0.6428571428571429</v>
      </c>
      <c r="I110" s="62">
        <v>28</v>
      </c>
      <c r="J110" s="61">
        <v>9</v>
      </c>
      <c r="K110" s="64">
        <f t="shared" si="34"/>
        <v>19</v>
      </c>
      <c r="L110" s="65">
        <f t="shared" si="35"/>
        <v>0.32142857142857145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>
        <v>1</v>
      </c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>
        <v>2</v>
      </c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8</v>
      </c>
      <c r="G128" s="62">
        <f t="shared" ref="G128:G129" si="36">E128-F128</f>
        <v>6</v>
      </c>
      <c r="H128" s="63">
        <f t="shared" ref="H128:H129" si="37">F128/E128</f>
        <v>0.5714285714285714</v>
      </c>
      <c r="I128" s="62">
        <v>14</v>
      </c>
      <c r="J128" s="61">
        <v>7</v>
      </c>
      <c r="K128" s="64">
        <f>I128-J128</f>
        <v>7</v>
      </c>
      <c r="L128" s="65">
        <f>J128/I128</f>
        <v>0.5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9</v>
      </c>
      <c r="G129" s="62">
        <f t="shared" si="36"/>
        <v>15</v>
      </c>
      <c r="H129" s="63">
        <f t="shared" si="37"/>
        <v>0.375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>
        <v>2</v>
      </c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91</v>
      </c>
      <c r="G137" s="70">
        <f t="shared" ref="G137:G138" si="38">E137-F137</f>
        <v>65</v>
      </c>
      <c r="H137" s="71">
        <f t="shared" ref="H137:H138" si="39">F137/E137</f>
        <v>0.58333333333333337</v>
      </c>
      <c r="I137" s="70">
        <f>SUM(I83:I136)</f>
        <v>184</v>
      </c>
      <c r="J137" s="70">
        <f>SUM(J83:J136)</f>
        <v>72</v>
      </c>
      <c r="K137" s="72">
        <f t="shared" ref="K137:K138" si="40">I137-J137</f>
        <v>112</v>
      </c>
      <c r="L137" s="73">
        <f t="shared" ref="L137:L138" si="41">J137/I137</f>
        <v>0.39130434782608697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16</v>
      </c>
      <c r="V137" s="70">
        <f>SUM(V83:V136)</f>
        <v>44</v>
      </c>
      <c r="W137" s="70">
        <f>SUM(W83:W136)</f>
        <v>0</v>
      </c>
      <c r="X137" s="74">
        <f>SUM(X83:X136)</f>
        <v>4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7</v>
      </c>
      <c r="G138" s="78">
        <f t="shared" si="38"/>
        <v>8</v>
      </c>
      <c r="H138" s="79">
        <f t="shared" si="39"/>
        <v>0.46666666666666667</v>
      </c>
      <c r="I138" s="78">
        <v>10</v>
      </c>
      <c r="J138" s="77">
        <v>3</v>
      </c>
      <c r="K138" s="80">
        <f t="shared" si="40"/>
        <v>7</v>
      </c>
      <c r="L138" s="81">
        <f t="shared" si="41"/>
        <v>0.3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2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/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4</v>
      </c>
      <c r="K141" s="89">
        <f>I141-J141</f>
        <v>1</v>
      </c>
      <c r="L141" s="90">
        <f>J141/I141</f>
        <v>0.8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>
        <v>1</v>
      </c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>
        <v>1</v>
      </c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>
        <v>1</v>
      </c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2</v>
      </c>
      <c r="G147" s="87">
        <f t="shared" ref="G147:G148" si="42">E147-F147</f>
        <v>8</v>
      </c>
      <c r="H147" s="88">
        <f t="shared" ref="H147:H148" si="43">F147/E147</f>
        <v>0.2</v>
      </c>
      <c r="I147" s="87">
        <v>10</v>
      </c>
      <c r="J147" s="83">
        <v>3</v>
      </c>
      <c r="K147" s="89">
        <f t="shared" ref="K147:K148" si="44">I147-J147</f>
        <v>7</v>
      </c>
      <c r="L147" s="90">
        <f t="shared" ref="L147:L148" si="45">J147/I147</f>
        <v>0.3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4</v>
      </c>
      <c r="G148" s="87">
        <f t="shared" si="42"/>
        <v>6</v>
      </c>
      <c r="H148" s="88">
        <f t="shared" si="43"/>
        <v>0.4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/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>
        <v>1</v>
      </c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1</v>
      </c>
      <c r="G157" s="87">
        <f t="shared" ref="G157:G158" si="46">E157-F157</f>
        <v>5</v>
      </c>
      <c r="H157" s="88">
        <f t="shared" ref="H157:H158" si="47">F157/E157</f>
        <v>0.16666666666666666</v>
      </c>
      <c r="I157" s="87">
        <v>6</v>
      </c>
      <c r="J157" s="83">
        <v>3</v>
      </c>
      <c r="K157" s="89">
        <f t="shared" ref="K157:K158" si="48">I157-J157</f>
        <v>3</v>
      </c>
      <c r="L157" s="90">
        <f t="shared" ref="L157:L158" si="49">J157/I157</f>
        <v>0.5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1</v>
      </c>
      <c r="G158" s="87">
        <f t="shared" si="46"/>
        <v>9</v>
      </c>
      <c r="H158" s="88">
        <f t="shared" si="47"/>
        <v>0.1</v>
      </c>
      <c r="I158" s="87">
        <v>10</v>
      </c>
      <c r="J158" s="83">
        <v>3</v>
      </c>
      <c r="K158" s="89">
        <f t="shared" si="48"/>
        <v>7</v>
      </c>
      <c r="L158" s="90">
        <f t="shared" si="49"/>
        <v>0.3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/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>
        <v>2</v>
      </c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5</v>
      </c>
      <c r="G170" s="87">
        <f t="shared" ref="G170:G173" si="50">E170-F170</f>
        <v>5</v>
      </c>
      <c r="H170" s="88">
        <f t="shared" ref="H170:H173" si="51">F170/E170</f>
        <v>0.5</v>
      </c>
      <c r="I170" s="87">
        <v>5</v>
      </c>
      <c r="J170" s="83">
        <v>1</v>
      </c>
      <c r="K170" s="89">
        <f t="shared" ref="K170:K172" si="52">I170-J170</f>
        <v>4</v>
      </c>
      <c r="L170" s="90">
        <f t="shared" ref="L170:L172" si="53">J170/I170</f>
        <v>0.2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12</v>
      </c>
      <c r="G171" s="87">
        <f t="shared" si="50"/>
        <v>13</v>
      </c>
      <c r="H171" s="88">
        <f t="shared" si="51"/>
        <v>0.48</v>
      </c>
      <c r="I171" s="87">
        <v>20</v>
      </c>
      <c r="J171" s="83">
        <v>9</v>
      </c>
      <c r="K171" s="89">
        <f t="shared" si="52"/>
        <v>11</v>
      </c>
      <c r="L171" s="90">
        <f t="shared" si="53"/>
        <v>0.45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10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8</v>
      </c>
      <c r="G172" s="87">
        <f t="shared" si="50"/>
        <v>2</v>
      </c>
      <c r="H172" s="88">
        <f t="shared" si="51"/>
        <v>0.8</v>
      </c>
      <c r="I172" s="87">
        <v>10</v>
      </c>
      <c r="J172" s="83">
        <v>4</v>
      </c>
      <c r="K172" s="89">
        <f t="shared" si="52"/>
        <v>6</v>
      </c>
      <c r="L172" s="90">
        <f t="shared" si="53"/>
        <v>0.4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/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5</v>
      </c>
      <c r="G173" s="87">
        <f t="shared" si="50"/>
        <v>5</v>
      </c>
      <c r="H173" s="88">
        <f t="shared" si="51"/>
        <v>0.5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15</v>
      </c>
      <c r="K176" s="89">
        <f>I176-J176</f>
        <v>5</v>
      </c>
      <c r="L176" s="90">
        <f>J176/I176</f>
        <v>0.75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6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/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5</v>
      </c>
      <c r="G179" s="87">
        <f>E179-F179</f>
        <v>7</v>
      </c>
      <c r="H179" s="88">
        <f>F179/E179</f>
        <v>0.41666666666666669</v>
      </c>
      <c r="I179" s="87">
        <v>12</v>
      </c>
      <c r="J179" s="83">
        <v>11</v>
      </c>
      <c r="K179" s="89">
        <f>I179-J179</f>
        <v>1</v>
      </c>
      <c r="L179" s="90">
        <f>J179/I179</f>
        <v>0.91666666666666663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1</v>
      </c>
      <c r="S179" s="89">
        <f>Q179-R179</f>
        <v>1</v>
      </c>
      <c r="T179" s="88">
        <f>R179/Q179</f>
        <v>0.5</v>
      </c>
      <c r="U179" s="82">
        <v>1</v>
      </c>
      <c r="V179" s="83">
        <v>3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63</v>
      </c>
      <c r="G181" s="45">
        <f t="shared" ref="G181:G182" si="54">E181-F181</f>
        <v>85</v>
      </c>
      <c r="H181" s="10">
        <f t="shared" ref="H181:H182" si="55">F181/E181</f>
        <v>0.42567567567567566</v>
      </c>
      <c r="I181" s="45">
        <f>SUM(I138:I180)</f>
        <v>113</v>
      </c>
      <c r="J181" s="45">
        <f>SUM(J138:J180)</f>
        <v>58</v>
      </c>
      <c r="K181" s="9">
        <f t="shared" ref="K181:K182" si="56">I181-J181</f>
        <v>55</v>
      </c>
      <c r="L181" s="46">
        <f t="shared" ref="L181:L182" si="57">J181/I181</f>
        <v>0.51327433628318586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2</v>
      </c>
      <c r="S181" s="9">
        <f>Q181-R181</f>
        <v>18</v>
      </c>
      <c r="T181" s="46">
        <f>R181/Q181</f>
        <v>0.1</v>
      </c>
      <c r="U181" s="44">
        <f>SUM(U138:U180)</f>
        <v>5</v>
      </c>
      <c r="V181" s="45">
        <f>SUM(V138:V180)</f>
        <v>31</v>
      </c>
      <c r="W181" s="45">
        <f>SUM(W138:W180)</f>
        <v>2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5</v>
      </c>
      <c r="G182" s="96">
        <f t="shared" si="54"/>
        <v>25</v>
      </c>
      <c r="H182" s="97">
        <f t="shared" si="55"/>
        <v>0.16666666666666666</v>
      </c>
      <c r="I182" s="96">
        <v>40</v>
      </c>
      <c r="J182" s="95">
        <v>8</v>
      </c>
      <c r="K182" s="98">
        <f t="shared" si="56"/>
        <v>32</v>
      </c>
      <c r="L182" s="99">
        <f t="shared" si="57"/>
        <v>0.2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90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2</v>
      </c>
      <c r="G186" s="100">
        <f>E186-F186</f>
        <v>11</v>
      </c>
      <c r="H186" s="103">
        <f>F186/E186</f>
        <v>0.15384615384615385</v>
      </c>
      <c r="I186" s="100">
        <v>20</v>
      </c>
      <c r="J186" s="101">
        <v>12</v>
      </c>
      <c r="K186" s="102">
        <f>I186-J186</f>
        <v>8</v>
      </c>
      <c r="L186" s="104">
        <f>J186/I186</f>
        <v>0.6</v>
      </c>
      <c r="M186" s="100"/>
      <c r="N186" s="101"/>
      <c r="O186" s="102"/>
      <c r="P186" s="103"/>
      <c r="Q186" s="100"/>
      <c r="R186" s="101"/>
      <c r="S186" s="102"/>
      <c r="T186" s="104"/>
      <c r="U186" s="101">
        <v>1</v>
      </c>
      <c r="V186" s="101">
        <v>3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3</v>
      </c>
      <c r="S187" s="102">
        <f>Q187-R187</f>
        <v>11</v>
      </c>
      <c r="T187" s="104">
        <f>R187/Q187</f>
        <v>0.21428571428571427</v>
      </c>
      <c r="U187" s="101"/>
      <c r="V187" s="101">
        <v>1</v>
      </c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20</v>
      </c>
      <c r="G191" s="100">
        <f t="shared" ref="G191:G192" si="58">E191-F191</f>
        <v>30</v>
      </c>
      <c r="H191" s="103">
        <f t="shared" ref="H191:H192" si="59">F191/E191</f>
        <v>0.4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38</v>
      </c>
      <c r="G192" s="100">
        <f t="shared" si="58"/>
        <v>28</v>
      </c>
      <c r="H192" s="103">
        <f t="shared" si="59"/>
        <v>0.5757575757575758</v>
      </c>
      <c r="I192" s="100">
        <v>96</v>
      </c>
      <c r="J192" s="101">
        <v>65</v>
      </c>
      <c r="K192" s="102">
        <f>I192-J192</f>
        <v>31</v>
      </c>
      <c r="L192" s="104">
        <f>J192/I192</f>
        <v>0.67708333333333337</v>
      </c>
      <c r="M192" s="100">
        <v>14</v>
      </c>
      <c r="N192" s="101">
        <v>2</v>
      </c>
      <c r="O192" s="102">
        <f>M192-N192</f>
        <v>12</v>
      </c>
      <c r="P192" s="103">
        <f>N192/M192</f>
        <v>0.14285714285714285</v>
      </c>
      <c r="Q192" s="100"/>
      <c r="R192" s="101"/>
      <c r="S192" s="102"/>
      <c r="T192" s="104"/>
      <c r="U192" s="101">
        <v>7</v>
      </c>
      <c r="V192" s="101">
        <v>19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5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>
        <v>1</v>
      </c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2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10</v>
      </c>
      <c r="G216" s="100">
        <f>E216-F216</f>
        <v>0</v>
      </c>
      <c r="H216" s="103">
        <f>F216/E216</f>
        <v>1</v>
      </c>
      <c r="I216" s="100">
        <v>10</v>
      </c>
      <c r="J216" s="101">
        <v>7</v>
      </c>
      <c r="K216" s="102">
        <f>I216-J216</f>
        <v>3</v>
      </c>
      <c r="L216" s="104">
        <f>J216/I216</f>
        <v>0.7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1</v>
      </c>
      <c r="G218" s="100">
        <f>E218-F218</f>
        <v>0</v>
      </c>
      <c r="H218" s="103">
        <f>F218/E218</f>
        <v>1</v>
      </c>
      <c r="I218" s="100">
        <v>10</v>
      </c>
      <c r="J218" s="101">
        <v>5</v>
      </c>
      <c r="K218" s="102">
        <f>I218-J218</f>
        <v>5</v>
      </c>
      <c r="L218" s="104">
        <f>J218/I218</f>
        <v>0.5</v>
      </c>
      <c r="M218" s="100"/>
      <c r="N218" s="101"/>
      <c r="O218" s="102"/>
      <c r="P218" s="103"/>
      <c r="Q218" s="100"/>
      <c r="R218" s="101"/>
      <c r="S218" s="102"/>
      <c r="T218" s="104"/>
      <c r="U218" s="101"/>
      <c r="V218" s="101">
        <v>1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>
        <v>1</v>
      </c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2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4</v>
      </c>
      <c r="G226" s="100">
        <f>E226-F226</f>
        <v>6</v>
      </c>
      <c r="H226" s="103">
        <f>F226/E226</f>
        <v>0.4</v>
      </c>
      <c r="I226" s="100">
        <v>9</v>
      </c>
      <c r="J226" s="101">
        <v>8</v>
      </c>
      <c r="K226" s="102">
        <f>I226-J226</f>
        <v>1</v>
      </c>
      <c r="L226" s="104">
        <f>J226/I226</f>
        <v>0.88888888888888884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3</v>
      </c>
      <c r="G235" s="100">
        <f t="shared" ref="G235:G237" si="60">E235-F235</f>
        <v>17</v>
      </c>
      <c r="H235" s="103">
        <f t="shared" ref="H235:H237" si="61">F235/E235</f>
        <v>0.15</v>
      </c>
      <c r="I235" s="100">
        <v>60</v>
      </c>
      <c r="J235" s="101">
        <v>4</v>
      </c>
      <c r="K235" s="102">
        <f t="shared" ref="K235:K237" si="62">I235-J235</f>
        <v>56</v>
      </c>
      <c r="L235" s="104">
        <f t="shared" ref="L235:L237" si="63">J235/I235</f>
        <v>6.6666666666666666E-2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1</v>
      </c>
      <c r="G237" s="100">
        <f t="shared" si="60"/>
        <v>1</v>
      </c>
      <c r="H237" s="103">
        <f t="shared" si="61"/>
        <v>0.5</v>
      </c>
      <c r="I237" s="100">
        <v>4</v>
      </c>
      <c r="J237" s="101">
        <v>0</v>
      </c>
      <c r="K237" s="102">
        <f t="shared" si="62"/>
        <v>4</v>
      </c>
      <c r="L237" s="104">
        <f t="shared" si="63"/>
        <v>0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84</v>
      </c>
      <c r="G243" s="45">
        <f>E243-F243</f>
        <v>122</v>
      </c>
      <c r="H243" s="10">
        <f t="shared" ref="H243:H244" si="64">F243/E243</f>
        <v>0.40776699029126212</v>
      </c>
      <c r="I243" s="45">
        <f>SUM(I182:I242)</f>
        <v>263</v>
      </c>
      <c r="J243" s="45">
        <f>SUM(J182:J242)</f>
        <v>109</v>
      </c>
      <c r="K243" s="45">
        <f>I243-J243</f>
        <v>154</v>
      </c>
      <c r="L243" s="46">
        <f t="shared" ref="L243:L244" si="65">J243/I243</f>
        <v>0.4144486692015209</v>
      </c>
      <c r="M243" s="45">
        <f>SUM(M182:M242)</f>
        <v>15</v>
      </c>
      <c r="N243" s="45">
        <f>SUM(N182:N242)</f>
        <v>2</v>
      </c>
      <c r="O243" s="45">
        <f>M243-N243</f>
        <v>13</v>
      </c>
      <c r="P243" s="10">
        <f t="shared" ref="P243:P244" si="66">N243/M243</f>
        <v>0.13333333333333333</v>
      </c>
      <c r="Q243" s="45">
        <f>SUM(Q182:Q242)</f>
        <v>14</v>
      </c>
      <c r="R243" s="45">
        <f>SUM(R182:R242)</f>
        <v>3</v>
      </c>
      <c r="S243" s="45">
        <f>Q243-R243</f>
        <v>11</v>
      </c>
      <c r="T243" s="46">
        <f t="shared" ref="T243:T244" si="67">R243/Q243</f>
        <v>0.21428571428571427</v>
      </c>
      <c r="U243" s="45">
        <f>SUM(U182:U242)</f>
        <v>10</v>
      </c>
      <c r="V243" s="45">
        <f>SUM(V182:V242)</f>
        <v>130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1080</v>
      </c>
      <c r="F244" s="108">
        <f>F82+F137+F181+F243</f>
        <v>651</v>
      </c>
      <c r="G244" s="108">
        <f>G82+G137+G181+G243</f>
        <v>429</v>
      </c>
      <c r="H244" s="109">
        <f t="shared" si="64"/>
        <v>0.60277777777777775</v>
      </c>
      <c r="I244" s="108">
        <f>I82+I137+I181+I243</f>
        <v>1314</v>
      </c>
      <c r="J244" s="108">
        <f>J82+J137+J181+J243</f>
        <v>592</v>
      </c>
      <c r="K244" s="108">
        <f>K82+K137+K181+K243</f>
        <v>722</v>
      </c>
      <c r="L244" s="110">
        <f t="shared" si="65"/>
        <v>0.45053272450532722</v>
      </c>
      <c r="M244" s="108">
        <f>M82+M137+M181+M243</f>
        <v>44</v>
      </c>
      <c r="N244" s="108">
        <f>N82+N137+N181+N243</f>
        <v>12</v>
      </c>
      <c r="O244" s="108">
        <f>O82+O137+O181+O243</f>
        <v>32</v>
      </c>
      <c r="P244" s="109">
        <f t="shared" si="66"/>
        <v>0.27272727272727271</v>
      </c>
      <c r="Q244" s="108">
        <f>Q82+Q137+Q181+Q243</f>
        <v>59</v>
      </c>
      <c r="R244" s="108">
        <f>R82+R137+R181+R243</f>
        <v>16</v>
      </c>
      <c r="S244" s="108">
        <f>S82+S137+S181+S243</f>
        <v>43</v>
      </c>
      <c r="T244" s="110">
        <f t="shared" si="67"/>
        <v>0.2711864406779661</v>
      </c>
      <c r="U244" s="107">
        <f>U82+U137+U181+U243</f>
        <v>39</v>
      </c>
      <c r="V244" s="108">
        <f>V82+V137+V181+V243</f>
        <v>234</v>
      </c>
      <c r="W244" s="108">
        <f>W82+W137+W181+W243</f>
        <v>4</v>
      </c>
      <c r="X244" s="111">
        <f>X82+X137+X181+X243</f>
        <v>18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491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570</v>
      </c>
      <c r="F256" s="117">
        <f>F82</f>
        <v>413</v>
      </c>
      <c r="G256" s="116">
        <f>G82</f>
        <v>157</v>
      </c>
      <c r="H256" s="118">
        <f t="shared" ref="H256:H257" si="68">F256/E256</f>
        <v>0.72456140350877196</v>
      </c>
      <c r="I256" s="116">
        <f t="shared" ref="I256:O256" si="69">(I82)</f>
        <v>754</v>
      </c>
      <c r="J256" s="117">
        <f t="shared" si="69"/>
        <v>353</v>
      </c>
      <c r="K256" s="116">
        <f t="shared" si="69"/>
        <v>401</v>
      </c>
      <c r="L256" s="118">
        <f t="shared" si="69"/>
        <v>0.46816976127320953</v>
      </c>
      <c r="M256" s="116">
        <f t="shared" si="69"/>
        <v>16</v>
      </c>
      <c r="N256" s="117">
        <f t="shared" si="69"/>
        <v>9</v>
      </c>
      <c r="O256" s="116">
        <f t="shared" si="69"/>
        <v>7</v>
      </c>
      <c r="P256" s="118">
        <f t="shared" ref="P256:X256" si="70">P82</f>
        <v>0.5625</v>
      </c>
      <c r="Q256" s="116">
        <f t="shared" si="70"/>
        <v>22</v>
      </c>
      <c r="R256" s="117">
        <f t="shared" si="70"/>
        <v>11</v>
      </c>
      <c r="S256" s="116">
        <f t="shared" si="70"/>
        <v>11</v>
      </c>
      <c r="T256" s="118">
        <f t="shared" si="70"/>
        <v>0.5</v>
      </c>
      <c r="U256" s="119">
        <f t="shared" si="70"/>
        <v>8</v>
      </c>
      <c r="V256" s="119">
        <f t="shared" si="70"/>
        <v>29</v>
      </c>
      <c r="W256" s="119">
        <f t="shared" si="70"/>
        <v>2</v>
      </c>
      <c r="X256" s="120">
        <f t="shared" si="70"/>
        <v>13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91</v>
      </c>
      <c r="G257" s="121">
        <f>G137</f>
        <v>65</v>
      </c>
      <c r="H257" s="123">
        <f t="shared" si="68"/>
        <v>0.58333333333333337</v>
      </c>
      <c r="I257" s="121">
        <f>I137</f>
        <v>184</v>
      </c>
      <c r="J257" s="122">
        <f>J137</f>
        <v>72</v>
      </c>
      <c r="K257" s="121">
        <f>K137</f>
        <v>112</v>
      </c>
      <c r="L257" s="123">
        <f>L137</f>
        <v>0.39130434782608697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16</v>
      </c>
      <c r="V257" s="122">
        <f t="shared" si="71"/>
        <v>44</v>
      </c>
      <c r="W257" s="122">
        <f t="shared" si="71"/>
        <v>0</v>
      </c>
      <c r="X257" s="124">
        <f t="shared" si="71"/>
        <v>4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63</v>
      </c>
      <c r="G258" s="125">
        <f t="shared" si="72"/>
        <v>85</v>
      </c>
      <c r="H258" s="127">
        <f t="shared" si="72"/>
        <v>0.42567567567567566</v>
      </c>
      <c r="I258" s="125">
        <f t="shared" si="72"/>
        <v>113</v>
      </c>
      <c r="J258" s="126">
        <f t="shared" si="72"/>
        <v>58</v>
      </c>
      <c r="K258" s="125">
        <f t="shared" si="72"/>
        <v>55</v>
      </c>
      <c r="L258" s="127">
        <f t="shared" si="72"/>
        <v>0.51327433628318586</v>
      </c>
      <c r="M258" s="125">
        <f t="shared" si="72"/>
        <v>11</v>
      </c>
      <c r="N258" s="126">
        <f t="shared" si="72"/>
        <v>0</v>
      </c>
      <c r="O258" s="125">
        <f t="shared" si="72"/>
        <v>11</v>
      </c>
      <c r="P258" s="127">
        <f t="shared" si="72"/>
        <v>0</v>
      </c>
      <c r="Q258" s="125">
        <f t="shared" si="72"/>
        <v>20</v>
      </c>
      <c r="R258" s="126">
        <f t="shared" si="72"/>
        <v>2</v>
      </c>
      <c r="S258" s="125">
        <f t="shared" si="72"/>
        <v>18</v>
      </c>
      <c r="T258" s="127">
        <f t="shared" si="72"/>
        <v>0.1</v>
      </c>
      <c r="U258" s="128">
        <f t="shared" si="72"/>
        <v>5</v>
      </c>
      <c r="V258" s="128">
        <f t="shared" si="72"/>
        <v>31</v>
      </c>
      <c r="W258" s="128">
        <f t="shared" si="72"/>
        <v>2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84</v>
      </c>
      <c r="G259" s="130">
        <f t="shared" ref="G259:G260" si="75">G243</f>
        <v>122</v>
      </c>
      <c r="H259" s="132">
        <f t="shared" ref="H259:H260" si="76">H243</f>
        <v>0.40776699029126212</v>
      </c>
      <c r="I259" s="130">
        <f t="shared" ref="I259:I260" si="77">I243</f>
        <v>263</v>
      </c>
      <c r="J259" s="131">
        <f t="shared" ref="J259:J260" si="78">J243</f>
        <v>109</v>
      </c>
      <c r="K259" s="130">
        <f t="shared" ref="K259:K260" si="79">K243</f>
        <v>154</v>
      </c>
      <c r="L259" s="132">
        <f t="shared" ref="L259:L260" si="80">L243</f>
        <v>0.4144486692015209</v>
      </c>
      <c r="M259" s="130">
        <f t="shared" ref="M259:M260" si="81">M243</f>
        <v>15</v>
      </c>
      <c r="N259" s="131">
        <f t="shared" ref="N259:N260" si="82">N243</f>
        <v>2</v>
      </c>
      <c r="O259" s="130">
        <f t="shared" ref="O259:O260" si="83">O243</f>
        <v>13</v>
      </c>
      <c r="P259" s="132">
        <f t="shared" ref="P259:P260" si="84">P243</f>
        <v>0.13333333333333333</v>
      </c>
      <c r="Q259" s="130">
        <f t="shared" ref="Q259:Q260" si="85">Q243</f>
        <v>14</v>
      </c>
      <c r="R259" s="131">
        <f t="shared" ref="R259:R260" si="86">R243</f>
        <v>3</v>
      </c>
      <c r="S259" s="130">
        <f t="shared" ref="S259:S260" si="87">S243</f>
        <v>11</v>
      </c>
      <c r="T259" s="132">
        <f t="shared" ref="T259:T260" si="88">T243</f>
        <v>0.21428571428571427</v>
      </c>
      <c r="U259" s="131">
        <f t="shared" ref="U259:U260" si="89">U243</f>
        <v>10</v>
      </c>
      <c r="V259" s="131">
        <f t="shared" ref="V259:V260" si="90">V243</f>
        <v>130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1080</v>
      </c>
      <c r="F260" s="134">
        <f t="shared" si="74"/>
        <v>651</v>
      </c>
      <c r="G260" s="134">
        <f t="shared" si="75"/>
        <v>429</v>
      </c>
      <c r="H260" s="135">
        <f t="shared" si="76"/>
        <v>0.60277777777777775</v>
      </c>
      <c r="I260" s="134">
        <f t="shared" si="77"/>
        <v>1314</v>
      </c>
      <c r="J260" s="134">
        <f t="shared" si="78"/>
        <v>592</v>
      </c>
      <c r="K260" s="134">
        <f t="shared" si="79"/>
        <v>722</v>
      </c>
      <c r="L260" s="135">
        <f t="shared" si="80"/>
        <v>0.45053272450532722</v>
      </c>
      <c r="M260" s="134">
        <f t="shared" si="81"/>
        <v>44</v>
      </c>
      <c r="N260" s="134">
        <f t="shared" si="82"/>
        <v>12</v>
      </c>
      <c r="O260" s="134">
        <f t="shared" si="83"/>
        <v>32</v>
      </c>
      <c r="P260" s="135">
        <f t="shared" si="84"/>
        <v>0.27272727272727271</v>
      </c>
      <c r="Q260" s="134">
        <f t="shared" si="85"/>
        <v>59</v>
      </c>
      <c r="R260" s="134">
        <f t="shared" si="86"/>
        <v>16</v>
      </c>
      <c r="S260" s="134">
        <f t="shared" si="87"/>
        <v>43</v>
      </c>
      <c r="T260" s="135">
        <f t="shared" si="88"/>
        <v>0.2711864406779661</v>
      </c>
      <c r="U260" s="134">
        <f t="shared" si="89"/>
        <v>39</v>
      </c>
      <c r="V260" s="134">
        <f t="shared" si="90"/>
        <v>234</v>
      </c>
      <c r="W260" s="134">
        <f t="shared" si="91"/>
        <v>4</v>
      </c>
      <c r="X260" s="136">
        <f t="shared" si="92"/>
        <v>18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586</v>
      </c>
      <c r="F268" s="117">
        <f t="shared" ref="F268:F272" si="94">F256+N256</f>
        <v>422</v>
      </c>
      <c r="G268" s="116">
        <f t="shared" ref="G268:G272" si="95">G256+O256</f>
        <v>164</v>
      </c>
      <c r="H268" s="118">
        <f t="shared" ref="H268:H272" si="96">F268/E268</f>
        <v>0.72013651877133111</v>
      </c>
      <c r="I268" s="116">
        <f t="shared" ref="I268:I272" si="97">I256+Q256</f>
        <v>776</v>
      </c>
      <c r="J268" s="117">
        <f t="shared" ref="J268:J272" si="98">J256+R256</f>
        <v>364</v>
      </c>
      <c r="K268" s="116">
        <f t="shared" ref="K268:K272" si="99">K256+S256</f>
        <v>412</v>
      </c>
      <c r="L268" s="137">
        <f t="shared" ref="L268:L272" si="100">J268/I268</f>
        <v>0.46907216494845361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92</v>
      </c>
      <c r="G269" s="138">
        <f t="shared" si="95"/>
        <v>66</v>
      </c>
      <c r="H269" s="140">
        <f t="shared" si="96"/>
        <v>0.58227848101265822</v>
      </c>
      <c r="I269" s="138">
        <f t="shared" si="97"/>
        <v>187</v>
      </c>
      <c r="J269" s="139">
        <f t="shared" si="98"/>
        <v>72</v>
      </c>
      <c r="K269" s="138">
        <f t="shared" si="99"/>
        <v>115</v>
      </c>
      <c r="L269" s="141">
        <f t="shared" si="100"/>
        <v>0.38502673796791442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63</v>
      </c>
      <c r="G270" s="125">
        <f t="shared" si="95"/>
        <v>96</v>
      </c>
      <c r="H270" s="127">
        <f t="shared" si="96"/>
        <v>0.39622641509433965</v>
      </c>
      <c r="I270" s="125">
        <f t="shared" si="97"/>
        <v>133</v>
      </c>
      <c r="J270" s="126">
        <f t="shared" si="98"/>
        <v>60</v>
      </c>
      <c r="K270" s="125">
        <f t="shared" si="99"/>
        <v>73</v>
      </c>
      <c r="L270" s="142">
        <f t="shared" si="100"/>
        <v>0.45112781954887216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86</v>
      </c>
      <c r="G271" s="130">
        <f t="shared" si="95"/>
        <v>135</v>
      </c>
      <c r="H271" s="132">
        <f t="shared" si="96"/>
        <v>0.38914027149321267</v>
      </c>
      <c r="I271" s="130">
        <f t="shared" si="97"/>
        <v>277</v>
      </c>
      <c r="J271" s="131">
        <f t="shared" si="98"/>
        <v>112</v>
      </c>
      <c r="K271" s="130">
        <f t="shared" si="99"/>
        <v>165</v>
      </c>
      <c r="L271" s="143">
        <f t="shared" si="100"/>
        <v>0.40433212996389889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1124</v>
      </c>
      <c r="F272" s="134">
        <f t="shared" si="94"/>
        <v>663</v>
      </c>
      <c r="G272" s="144">
        <f t="shared" si="95"/>
        <v>461</v>
      </c>
      <c r="H272" s="145">
        <f t="shared" si="96"/>
        <v>0.58985765124555156</v>
      </c>
      <c r="I272" s="144">
        <f t="shared" si="97"/>
        <v>1373</v>
      </c>
      <c r="J272" s="134">
        <f t="shared" si="98"/>
        <v>608</v>
      </c>
      <c r="K272" s="144">
        <f t="shared" si="99"/>
        <v>765</v>
      </c>
      <c r="L272" s="146">
        <f t="shared" si="100"/>
        <v>0.44282592862345227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44090</v>
      </c>
      <c r="F278" s="149">
        <v>44091</v>
      </c>
      <c r="G278" s="149">
        <v>44092</v>
      </c>
      <c r="H278" s="149">
        <v>44093</v>
      </c>
      <c r="I278" s="149">
        <v>44094</v>
      </c>
      <c r="J278" s="149">
        <v>44095</v>
      </c>
      <c r="K278" s="149">
        <v>44096</v>
      </c>
      <c r="L278" s="149">
        <v>44097</v>
      </c>
      <c r="M278" s="149">
        <v>44098</v>
      </c>
      <c r="N278" s="149">
        <v>44099</v>
      </c>
      <c r="O278" s="149">
        <v>44100</v>
      </c>
      <c r="P278" s="149">
        <v>44101</v>
      </c>
      <c r="Q278" s="149">
        <v>44102</v>
      </c>
      <c r="R278" s="149">
        <v>44103</v>
      </c>
      <c r="S278" s="149">
        <v>44104</v>
      </c>
      <c r="T278" s="149">
        <v>44105</v>
      </c>
      <c r="U278" s="149">
        <v>44106</v>
      </c>
      <c r="V278" s="149">
        <v>44107</v>
      </c>
      <c r="W278" s="149">
        <v>44108</v>
      </c>
      <c r="X278" s="149">
        <v>44109</v>
      </c>
      <c r="Y278" s="149">
        <v>44110</v>
      </c>
      <c r="Z278" s="149">
        <v>44111</v>
      </c>
      <c r="AA278" s="149">
        <v>44112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0.85</v>
      </c>
      <c r="F279" s="151">
        <v>0.85</v>
      </c>
      <c r="G279" s="151">
        <v>0.85</v>
      </c>
      <c r="H279" s="151">
        <v>0.85</v>
      </c>
      <c r="I279" s="151">
        <v>0.84</v>
      </c>
      <c r="J279" s="151">
        <v>0.83</v>
      </c>
      <c r="K279" s="151">
        <v>0.82</v>
      </c>
      <c r="L279" s="151">
        <v>0.82</v>
      </c>
      <c r="M279" s="151">
        <v>0.81</v>
      </c>
      <c r="N279" s="151">
        <v>0.8</v>
      </c>
      <c r="O279" s="151">
        <v>0.8</v>
      </c>
      <c r="P279" s="151">
        <v>0.79</v>
      </c>
      <c r="Q279" s="151">
        <v>0.79</v>
      </c>
      <c r="R279" s="151">
        <v>0.79</v>
      </c>
      <c r="S279" s="151">
        <v>0.8</v>
      </c>
      <c r="T279" s="151">
        <v>0.8</v>
      </c>
      <c r="U279" s="151">
        <v>0.8</v>
      </c>
      <c r="V279" s="151">
        <v>0.79</v>
      </c>
      <c r="W279" s="151">
        <v>0.79</v>
      </c>
      <c r="X279" s="151">
        <v>0.78</v>
      </c>
      <c r="Y279" s="151">
        <v>0.77</v>
      </c>
      <c r="Z279" s="151">
        <v>0.76</v>
      </c>
      <c r="AA279" s="151">
        <v>0.75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0.53</v>
      </c>
      <c r="F280" s="153">
        <v>0.53</v>
      </c>
      <c r="G280" s="153">
        <v>0.52</v>
      </c>
      <c r="H280" s="153">
        <v>0.52</v>
      </c>
      <c r="I280" s="153">
        <v>0.51</v>
      </c>
      <c r="J280" s="153">
        <v>0.51</v>
      </c>
      <c r="K280" s="153">
        <v>0.51</v>
      </c>
      <c r="L280" s="153">
        <v>0.51</v>
      </c>
      <c r="M280" s="153">
        <v>0.5</v>
      </c>
      <c r="N280" s="153">
        <v>0.49</v>
      </c>
      <c r="O280" s="153">
        <v>0.49</v>
      </c>
      <c r="P280" s="153">
        <v>0.49</v>
      </c>
      <c r="Q280" s="153">
        <v>0.49</v>
      </c>
      <c r="R280" s="153">
        <v>0.48</v>
      </c>
      <c r="S280" s="153">
        <v>0.48</v>
      </c>
      <c r="T280" s="153">
        <v>0.49</v>
      </c>
      <c r="U280" s="153">
        <v>0.49</v>
      </c>
      <c r="V280" s="153">
        <v>0.49</v>
      </c>
      <c r="W280" s="153">
        <v>0.48</v>
      </c>
      <c r="X280" s="153">
        <v>0.47</v>
      </c>
      <c r="Y280" s="153">
        <v>0.47</v>
      </c>
      <c r="Z280" s="153">
        <v>0.46</v>
      </c>
      <c r="AA280" s="153">
        <v>0.46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0.49</v>
      </c>
      <c r="F281" s="153">
        <v>0.5</v>
      </c>
      <c r="G281" s="153">
        <v>0.5</v>
      </c>
      <c r="H281" s="153">
        <v>0.5</v>
      </c>
      <c r="I281" s="153">
        <v>0.53</v>
      </c>
      <c r="J281" s="153">
        <v>0.57999999999999996</v>
      </c>
      <c r="K281" s="153">
        <v>0.60000000000000009</v>
      </c>
      <c r="L281" s="153">
        <v>0.64</v>
      </c>
      <c r="M281" s="153">
        <v>0.67</v>
      </c>
      <c r="N281" s="153">
        <v>0.68</v>
      </c>
      <c r="O281" s="153">
        <v>0.7</v>
      </c>
      <c r="P281" s="153">
        <v>0.69</v>
      </c>
      <c r="Q281" s="153">
        <v>0.68</v>
      </c>
      <c r="R281" s="153">
        <v>0.63</v>
      </c>
      <c r="S281" s="153">
        <v>0.59</v>
      </c>
      <c r="T281" s="153">
        <v>0.60000000000000009</v>
      </c>
      <c r="U281" s="153">
        <v>0.63</v>
      </c>
      <c r="V281" s="153">
        <v>0.64</v>
      </c>
      <c r="W281" s="153">
        <v>0.66</v>
      </c>
      <c r="X281" s="153">
        <v>0.63</v>
      </c>
      <c r="Y281" s="153">
        <v>0.65</v>
      </c>
      <c r="Z281" s="153">
        <v>0.63</v>
      </c>
      <c r="AA281" s="153">
        <v>0.61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0.27</v>
      </c>
      <c r="F282" s="155">
        <v>0.28999999999999998</v>
      </c>
      <c r="G282" s="155">
        <v>0.31</v>
      </c>
      <c r="H282" s="155">
        <v>0.35</v>
      </c>
      <c r="I282" s="155">
        <v>0.38</v>
      </c>
      <c r="J282" s="155">
        <v>0.4</v>
      </c>
      <c r="K282" s="155">
        <v>0.43</v>
      </c>
      <c r="L282" s="155">
        <v>0.4</v>
      </c>
      <c r="M282" s="155">
        <v>0.36</v>
      </c>
      <c r="N282" s="155">
        <v>0.35</v>
      </c>
      <c r="O282" s="155">
        <v>0.34</v>
      </c>
      <c r="P282" s="155">
        <v>0.34</v>
      </c>
      <c r="Q282" s="155">
        <v>0.36</v>
      </c>
      <c r="R282" s="155">
        <v>0.34</v>
      </c>
      <c r="S282" s="155">
        <v>0.36</v>
      </c>
      <c r="T282" s="155">
        <v>0.37</v>
      </c>
      <c r="U282" s="155">
        <v>0.4</v>
      </c>
      <c r="V282" s="155">
        <v>0.4</v>
      </c>
      <c r="W282" s="155">
        <v>0.4</v>
      </c>
      <c r="X282" s="155">
        <v>0.38</v>
      </c>
      <c r="Y282" s="155">
        <v>0.4</v>
      </c>
      <c r="Z282" s="155">
        <v>0.42</v>
      </c>
      <c r="AA282" s="155">
        <v>0.44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0.65</v>
      </c>
      <c r="F283" s="157">
        <v>0.65</v>
      </c>
      <c r="G283" s="157">
        <v>0.66</v>
      </c>
      <c r="H283" s="157">
        <v>0.66</v>
      </c>
      <c r="I283" s="157">
        <v>0.65</v>
      </c>
      <c r="J283" s="157">
        <v>0.66</v>
      </c>
      <c r="K283" s="157">
        <v>0.65</v>
      </c>
      <c r="L283" s="157">
        <v>0.65</v>
      </c>
      <c r="M283" s="157">
        <v>0.64</v>
      </c>
      <c r="N283" s="157">
        <v>0.63</v>
      </c>
      <c r="O283" s="157">
        <v>0.63</v>
      </c>
      <c r="P283" s="157">
        <v>0.62</v>
      </c>
      <c r="Q283" s="157">
        <v>0.61</v>
      </c>
      <c r="R283" s="157">
        <v>0.61</v>
      </c>
      <c r="S283" s="157">
        <v>0.61</v>
      </c>
      <c r="T283" s="157">
        <v>0.61</v>
      </c>
      <c r="U283" s="157">
        <v>0.60000000000000009</v>
      </c>
      <c r="V283" s="157">
        <v>0.60000000000000009</v>
      </c>
      <c r="W283" s="157">
        <v>0.59</v>
      </c>
      <c r="X283" s="157">
        <v>0.59</v>
      </c>
      <c r="Y283" s="157">
        <v>0.57999999999999996</v>
      </c>
      <c r="Z283" s="157">
        <v>0.57999999999999996</v>
      </c>
      <c r="AA283" s="157">
        <v>0.57999999999999996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0.47</v>
      </c>
      <c r="F284" s="157">
        <v>0.47</v>
      </c>
      <c r="G284" s="157">
        <v>0.47</v>
      </c>
      <c r="H284" s="157">
        <v>0.46</v>
      </c>
      <c r="I284" s="157">
        <v>0.46</v>
      </c>
      <c r="J284" s="157">
        <v>0.46</v>
      </c>
      <c r="K284" s="157">
        <v>0.46</v>
      </c>
      <c r="L284" s="157">
        <v>0.46</v>
      </c>
      <c r="M284" s="157">
        <v>0.46</v>
      </c>
      <c r="N284" s="157">
        <v>0.46</v>
      </c>
      <c r="O284" s="157">
        <v>0.48</v>
      </c>
      <c r="P284" s="157">
        <v>0.49</v>
      </c>
      <c r="Q284" s="157">
        <v>0.49</v>
      </c>
      <c r="R284" s="157">
        <v>0.49</v>
      </c>
      <c r="S284" s="157">
        <v>0.5</v>
      </c>
      <c r="T284" s="157">
        <v>0.5</v>
      </c>
      <c r="U284" s="157">
        <v>0.5</v>
      </c>
      <c r="V284" s="157">
        <v>0.5</v>
      </c>
      <c r="W284" s="157">
        <v>0.5</v>
      </c>
      <c r="X284" s="157">
        <v>0.49</v>
      </c>
      <c r="Y284" s="157">
        <v>0.49</v>
      </c>
      <c r="Z284" s="157">
        <v>0.49</v>
      </c>
      <c r="AA284" s="157">
        <v>0.47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0.21</v>
      </c>
      <c r="F285" s="157">
        <v>0.14000000000000001</v>
      </c>
      <c r="G285" s="157">
        <v>7.0000000000000007E-2</v>
      </c>
      <c r="H285" s="157">
        <v>0</v>
      </c>
      <c r="I285" s="157">
        <v>7.0000000000000007E-2</v>
      </c>
      <c r="J285" s="157">
        <v>7.0000000000000007E-2</v>
      </c>
      <c r="K285" s="157">
        <v>0.14000000000000001</v>
      </c>
      <c r="L285" s="157">
        <v>0.21</v>
      </c>
      <c r="M285" s="157">
        <v>0.28999999999999998</v>
      </c>
      <c r="N285" s="157">
        <v>0.36</v>
      </c>
      <c r="O285" s="157">
        <v>0.43</v>
      </c>
      <c r="P285" s="157">
        <v>0.43</v>
      </c>
      <c r="Q285" s="157">
        <v>0.5</v>
      </c>
      <c r="R285" s="157">
        <v>0.5</v>
      </c>
      <c r="S285" s="157">
        <v>0.5</v>
      </c>
      <c r="T285" s="157">
        <v>0.5</v>
      </c>
      <c r="U285" s="157">
        <v>0.5</v>
      </c>
      <c r="V285" s="157">
        <v>0.5</v>
      </c>
      <c r="W285" s="157">
        <v>0.5</v>
      </c>
      <c r="X285" s="157">
        <v>0.5</v>
      </c>
      <c r="Y285" s="157">
        <v>0.43</v>
      </c>
      <c r="Z285" s="157">
        <v>0.36</v>
      </c>
      <c r="AA285" s="157">
        <v>0.36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0.05</v>
      </c>
      <c r="F286" s="157">
        <v>0.05</v>
      </c>
      <c r="G286" s="157">
        <v>0.05</v>
      </c>
      <c r="H286" s="157">
        <v>0.05</v>
      </c>
      <c r="I286" s="157">
        <v>0.05</v>
      </c>
      <c r="J286" s="157">
        <v>0.1</v>
      </c>
      <c r="K286" s="157">
        <v>0.1</v>
      </c>
      <c r="L286" s="157">
        <v>0.1</v>
      </c>
      <c r="M286" s="157">
        <v>0.14000000000000001</v>
      </c>
      <c r="N286" s="157">
        <v>0.24</v>
      </c>
      <c r="O286" s="157">
        <v>0.33</v>
      </c>
      <c r="P286" s="157">
        <v>0.33</v>
      </c>
      <c r="Q286" s="157">
        <v>0.28999999999999998</v>
      </c>
      <c r="R286" s="157">
        <v>0.28999999999999998</v>
      </c>
      <c r="S286" s="157">
        <v>0.28999999999999998</v>
      </c>
      <c r="T286" s="157">
        <v>0.24</v>
      </c>
      <c r="U286" s="157">
        <v>0.14000000000000001</v>
      </c>
      <c r="V286" s="157">
        <v>0.05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0.52</v>
      </c>
      <c r="F287" s="159">
        <v>0.5</v>
      </c>
      <c r="G287" s="159">
        <v>0.49</v>
      </c>
      <c r="H287" s="159">
        <v>0.49</v>
      </c>
      <c r="I287" s="159">
        <v>0.48</v>
      </c>
      <c r="J287" s="159">
        <v>0.48</v>
      </c>
      <c r="K287" s="159">
        <v>0.49</v>
      </c>
      <c r="L287" s="159">
        <v>0.5</v>
      </c>
      <c r="M287" s="159">
        <v>0.51</v>
      </c>
      <c r="N287" s="159">
        <v>0.52</v>
      </c>
      <c r="O287" s="159">
        <v>0.52</v>
      </c>
      <c r="P287" s="159">
        <v>0.51</v>
      </c>
      <c r="Q287" s="159">
        <v>0.51</v>
      </c>
      <c r="R287" s="159">
        <v>0.51</v>
      </c>
      <c r="S287" s="159">
        <v>0.5</v>
      </c>
      <c r="T287" s="159">
        <v>0.5</v>
      </c>
      <c r="U287" s="159">
        <v>0.49</v>
      </c>
      <c r="V287" s="159">
        <v>0.49</v>
      </c>
      <c r="W287" s="159">
        <v>0.48</v>
      </c>
      <c r="X287" s="159">
        <v>0.48</v>
      </c>
      <c r="Y287" s="159">
        <v>0.46</v>
      </c>
      <c r="Z287" s="159">
        <v>0.46</v>
      </c>
      <c r="AA287" s="159">
        <v>0.45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0.28999999999999998</v>
      </c>
      <c r="F288" s="161">
        <v>0.28000000000000003</v>
      </c>
      <c r="G288" s="161">
        <v>0.28000000000000003</v>
      </c>
      <c r="H288" s="161">
        <v>0.27</v>
      </c>
      <c r="I288" s="161">
        <v>0.26</v>
      </c>
      <c r="J288" s="161">
        <v>0.25</v>
      </c>
      <c r="K288" s="161">
        <v>0.24</v>
      </c>
      <c r="L288" s="161">
        <v>0.22</v>
      </c>
      <c r="M288" s="161">
        <v>0.21</v>
      </c>
      <c r="N288" s="161">
        <v>0.2</v>
      </c>
      <c r="O288" s="161">
        <v>0.2</v>
      </c>
      <c r="P288" s="161">
        <v>0.19</v>
      </c>
      <c r="Q288" s="161">
        <v>0.19</v>
      </c>
      <c r="R288" s="161">
        <v>0.2</v>
      </c>
      <c r="S288" s="161">
        <v>0.2</v>
      </c>
      <c r="T288" s="161">
        <v>0.24</v>
      </c>
      <c r="U288" s="161">
        <v>0.28000000000000003</v>
      </c>
      <c r="V288" s="161">
        <v>0.32</v>
      </c>
      <c r="W288" s="161">
        <v>0.36</v>
      </c>
      <c r="X288" s="161">
        <v>0.4</v>
      </c>
      <c r="Y288" s="161">
        <v>0.45</v>
      </c>
      <c r="Z288" s="161">
        <v>0.5</v>
      </c>
      <c r="AA288" s="161">
        <v>0.5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0.09</v>
      </c>
      <c r="F289" s="161">
        <v>0.1</v>
      </c>
      <c r="G289" s="161">
        <v>0.1</v>
      </c>
      <c r="H289" s="161">
        <v>0.12</v>
      </c>
      <c r="I289" s="161">
        <v>0.12</v>
      </c>
      <c r="J289" s="161">
        <v>0.12</v>
      </c>
      <c r="K289" s="161">
        <v>0.13</v>
      </c>
      <c r="L289" s="161">
        <v>0.13</v>
      </c>
      <c r="M289" s="161">
        <v>0.21</v>
      </c>
      <c r="N289" s="161">
        <v>0.19</v>
      </c>
      <c r="O289" s="161">
        <v>0.17</v>
      </c>
      <c r="P289" s="161">
        <v>0.16</v>
      </c>
      <c r="Q289" s="161">
        <v>0.13</v>
      </c>
      <c r="R289" s="161">
        <v>0.13</v>
      </c>
      <c r="S289" s="161">
        <v>0.14000000000000001</v>
      </c>
      <c r="T289" s="161">
        <v>0.08</v>
      </c>
      <c r="U289" s="161">
        <v>0.1</v>
      </c>
      <c r="V289" s="161">
        <v>0.12</v>
      </c>
      <c r="W289" s="161">
        <v>0.13</v>
      </c>
      <c r="X289" s="161">
        <v>0.14000000000000001</v>
      </c>
      <c r="Y289" s="161">
        <v>0.13</v>
      </c>
      <c r="Z289" s="161">
        <v>0.12</v>
      </c>
      <c r="AA289" s="161">
        <v>0.09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0.16</v>
      </c>
      <c r="F290" s="163">
        <v>0.17</v>
      </c>
      <c r="G290" s="163">
        <v>0.16</v>
      </c>
      <c r="H290" s="163">
        <v>0.14000000000000001</v>
      </c>
      <c r="I290" s="163">
        <v>0.14000000000000001</v>
      </c>
      <c r="J290" s="163">
        <v>0.14000000000000001</v>
      </c>
      <c r="K290" s="163">
        <v>0.13</v>
      </c>
      <c r="L290" s="163">
        <v>0.14000000000000001</v>
      </c>
      <c r="M290" s="163">
        <v>0.13</v>
      </c>
      <c r="N290" s="163">
        <v>0.12</v>
      </c>
      <c r="O290" s="163">
        <v>0.13</v>
      </c>
      <c r="P290" s="163">
        <v>0.11</v>
      </c>
      <c r="Q290" s="163">
        <v>0.1</v>
      </c>
      <c r="R290" s="163">
        <v>0.1</v>
      </c>
      <c r="S290" s="163">
        <v>0.08</v>
      </c>
      <c r="T290" s="163">
        <v>0.08</v>
      </c>
      <c r="U290" s="163">
        <v>0.08</v>
      </c>
      <c r="V290" s="163">
        <v>0.08</v>
      </c>
      <c r="W290" s="163">
        <v>0.09</v>
      </c>
      <c r="X290" s="163">
        <v>0.1</v>
      </c>
      <c r="Y290" s="163">
        <v>0.1</v>
      </c>
      <c r="Z290" s="163">
        <v>0.1</v>
      </c>
      <c r="AA290" s="163">
        <v>0.45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0.67</v>
      </c>
      <c r="F291" s="165">
        <v>0.66</v>
      </c>
      <c r="G291" s="165">
        <v>0.65</v>
      </c>
      <c r="H291" s="165">
        <v>0.65</v>
      </c>
      <c r="I291" s="165">
        <v>0.64</v>
      </c>
      <c r="J291" s="165">
        <v>0.63</v>
      </c>
      <c r="K291" s="165">
        <v>0.63</v>
      </c>
      <c r="L291" s="165">
        <v>0.61</v>
      </c>
      <c r="M291" s="165">
        <v>0.60000000000000009</v>
      </c>
      <c r="N291" s="165">
        <v>0.59</v>
      </c>
      <c r="O291" s="165">
        <v>0.57999999999999996</v>
      </c>
      <c r="P291" s="165">
        <v>0.57000000000000006</v>
      </c>
      <c r="Q291" s="165">
        <v>0.56000000000000005</v>
      </c>
      <c r="R291" s="165">
        <v>0.54</v>
      </c>
      <c r="S291" s="165">
        <v>0.53</v>
      </c>
      <c r="T291" s="165">
        <v>0.53</v>
      </c>
      <c r="U291" s="165">
        <v>0.52</v>
      </c>
      <c r="V291" s="165">
        <v>0.5</v>
      </c>
      <c r="W291" s="165">
        <v>0.49</v>
      </c>
      <c r="X291" s="165">
        <v>0.48</v>
      </c>
      <c r="Y291" s="165">
        <v>0.47</v>
      </c>
      <c r="Z291" s="165">
        <v>0.47</v>
      </c>
      <c r="AA291" s="165">
        <v>0.45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0.49</v>
      </c>
      <c r="F292" s="165">
        <v>0.49</v>
      </c>
      <c r="G292" s="165">
        <v>0.48</v>
      </c>
      <c r="H292" s="165">
        <v>0.48</v>
      </c>
      <c r="I292" s="165">
        <v>0.47</v>
      </c>
      <c r="J292" s="165">
        <v>0.48</v>
      </c>
      <c r="K292" s="165">
        <v>0.47</v>
      </c>
      <c r="L292" s="165">
        <v>0.46</v>
      </c>
      <c r="M292" s="165">
        <v>0.46</v>
      </c>
      <c r="N292" s="165">
        <v>0.45</v>
      </c>
      <c r="O292" s="165">
        <v>0.44</v>
      </c>
      <c r="P292" s="165">
        <v>0.41</v>
      </c>
      <c r="Q292" s="165">
        <v>0.4</v>
      </c>
      <c r="R292" s="165">
        <v>0.41</v>
      </c>
      <c r="S292" s="165">
        <v>0.41</v>
      </c>
      <c r="T292" s="165">
        <v>0.42</v>
      </c>
      <c r="U292" s="165">
        <v>0.41</v>
      </c>
      <c r="V292" s="165">
        <v>0.41</v>
      </c>
      <c r="W292" s="165">
        <v>0.43</v>
      </c>
      <c r="X292" s="165">
        <v>0.44</v>
      </c>
      <c r="Y292" s="165">
        <v>0.44</v>
      </c>
      <c r="Z292" s="165">
        <v>0.44</v>
      </c>
      <c r="AA292" s="165">
        <v>0.44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0.30000000000000004</v>
      </c>
      <c r="F293" s="165">
        <v>0.31</v>
      </c>
      <c r="G293" s="165">
        <v>0.31</v>
      </c>
      <c r="H293" s="165">
        <v>0.30000000000000004</v>
      </c>
      <c r="I293" s="165">
        <v>0.31</v>
      </c>
      <c r="J293" s="165">
        <v>0.31</v>
      </c>
      <c r="K293" s="165">
        <v>0.30000000000000004</v>
      </c>
      <c r="L293" s="165">
        <v>0.25</v>
      </c>
      <c r="M293" s="165">
        <v>0.2</v>
      </c>
      <c r="N293" s="165">
        <v>0.18</v>
      </c>
      <c r="O293" s="165">
        <v>0.15</v>
      </c>
      <c r="P293" s="165">
        <v>0.12</v>
      </c>
      <c r="Q293" s="165">
        <v>0.1</v>
      </c>
      <c r="R293" s="165">
        <v>0.1</v>
      </c>
      <c r="S293" s="165">
        <v>0.11</v>
      </c>
      <c r="T293" s="165">
        <v>0.12</v>
      </c>
      <c r="U293" s="165">
        <v>0.12</v>
      </c>
      <c r="V293" s="165">
        <v>0.13</v>
      </c>
      <c r="W293" s="165">
        <v>0.12</v>
      </c>
      <c r="X293" s="165">
        <v>0.12</v>
      </c>
      <c r="Y293" s="165">
        <v>0.14000000000000001</v>
      </c>
      <c r="Z293" s="165">
        <v>0.14000000000000001</v>
      </c>
      <c r="AA293" s="165">
        <v>0.14000000000000001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7.0000000000000007E-2</v>
      </c>
      <c r="F294" s="165">
        <v>0.05</v>
      </c>
      <c r="G294" s="165">
        <v>0.05</v>
      </c>
      <c r="H294" s="165">
        <v>0.03</v>
      </c>
      <c r="I294" s="165">
        <v>0.04</v>
      </c>
      <c r="J294" s="165">
        <v>0.06</v>
      </c>
      <c r="K294" s="165">
        <v>0.09</v>
      </c>
      <c r="L294" s="165">
        <v>0.12</v>
      </c>
      <c r="M294" s="165">
        <v>0.14000000000000001</v>
      </c>
      <c r="N294" s="165">
        <v>0.12</v>
      </c>
      <c r="O294" s="165">
        <v>0.11</v>
      </c>
      <c r="P294" s="165">
        <v>0.1</v>
      </c>
      <c r="Q294" s="165">
        <v>0.08</v>
      </c>
      <c r="R294" s="165">
        <v>0.06</v>
      </c>
      <c r="S294" s="165">
        <v>0.05</v>
      </c>
      <c r="T294" s="165">
        <v>0.05</v>
      </c>
      <c r="U294" s="165">
        <v>0.08</v>
      </c>
      <c r="V294" s="165">
        <v>0.1</v>
      </c>
      <c r="W294" s="165">
        <v>0.13</v>
      </c>
      <c r="X294" s="165">
        <v>0.16</v>
      </c>
      <c r="Y294" s="165">
        <v>0.19</v>
      </c>
      <c r="Z294" s="165">
        <v>0.21</v>
      </c>
      <c r="AA294" s="165">
        <v>0.22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0.74</v>
      </c>
      <c r="F295" s="167">
        <v>0.74</v>
      </c>
      <c r="G295" s="167">
        <v>0.74</v>
      </c>
      <c r="H295" s="167">
        <v>0.74</v>
      </c>
      <c r="I295" s="167">
        <v>0.73</v>
      </c>
      <c r="J295" s="167">
        <v>0.72</v>
      </c>
      <c r="K295" s="167">
        <v>0.72</v>
      </c>
      <c r="L295" s="167">
        <v>0.71</v>
      </c>
      <c r="M295" s="167">
        <v>0.71</v>
      </c>
      <c r="N295" s="167">
        <v>0.7</v>
      </c>
      <c r="O295" s="167">
        <v>0.69</v>
      </c>
      <c r="P295" s="167">
        <v>0.69</v>
      </c>
      <c r="Q295" s="167">
        <v>0.68</v>
      </c>
      <c r="R295" s="167">
        <v>0.68</v>
      </c>
      <c r="S295" s="167">
        <v>0.68</v>
      </c>
      <c r="T295" s="167">
        <v>0.68</v>
      </c>
      <c r="U295" s="167">
        <v>0.67</v>
      </c>
      <c r="V295" s="167">
        <v>0.67</v>
      </c>
      <c r="W295" s="167">
        <v>0.66</v>
      </c>
      <c r="X295" s="167">
        <v>0.65</v>
      </c>
      <c r="Y295" s="167">
        <v>0.64</v>
      </c>
      <c r="Z295" s="167">
        <v>0.64</v>
      </c>
      <c r="AA295" s="167">
        <v>0.63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0.48</v>
      </c>
      <c r="F296" s="169">
        <v>0.47</v>
      </c>
      <c r="G296" s="169">
        <v>0.47</v>
      </c>
      <c r="H296" s="169">
        <v>0.46</v>
      </c>
      <c r="I296" s="169">
        <v>0.45</v>
      </c>
      <c r="J296" s="169">
        <v>0.45</v>
      </c>
      <c r="K296" s="169">
        <v>0.45</v>
      </c>
      <c r="L296" s="169">
        <v>0.44</v>
      </c>
      <c r="M296" s="169">
        <v>0.43</v>
      </c>
      <c r="N296" s="169">
        <v>0.43</v>
      </c>
      <c r="O296" s="169">
        <v>0.42</v>
      </c>
      <c r="P296" s="169">
        <v>0.42</v>
      </c>
      <c r="Q296" s="169">
        <v>0.42</v>
      </c>
      <c r="R296" s="169">
        <v>0.42</v>
      </c>
      <c r="S296" s="169">
        <v>0.42</v>
      </c>
      <c r="T296" s="169">
        <v>0.43</v>
      </c>
      <c r="U296" s="169">
        <v>0.44</v>
      </c>
      <c r="V296" s="169">
        <v>0.44</v>
      </c>
      <c r="W296" s="169">
        <v>0.45</v>
      </c>
      <c r="X296" s="169">
        <v>0.45</v>
      </c>
      <c r="Y296" s="169">
        <v>0.46</v>
      </c>
      <c r="Z296" s="169">
        <v>0.47</v>
      </c>
      <c r="AA296" s="169">
        <v>0.46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0.31</v>
      </c>
      <c r="F297" s="169">
        <v>0.32</v>
      </c>
      <c r="G297" s="169">
        <v>0.31</v>
      </c>
      <c r="H297" s="169">
        <v>0.31</v>
      </c>
      <c r="I297" s="169">
        <v>0.33</v>
      </c>
      <c r="J297" s="169">
        <v>0.35</v>
      </c>
      <c r="K297" s="169">
        <v>0.36</v>
      </c>
      <c r="L297" s="169">
        <v>0.36</v>
      </c>
      <c r="M297" s="169">
        <v>0.38</v>
      </c>
      <c r="N297" s="169">
        <v>0.37</v>
      </c>
      <c r="O297" s="169">
        <v>0.37</v>
      </c>
      <c r="P297" s="169">
        <v>0.35</v>
      </c>
      <c r="Q297" s="169">
        <v>0.34</v>
      </c>
      <c r="R297" s="169">
        <v>0.32</v>
      </c>
      <c r="S297" s="169">
        <v>0.31</v>
      </c>
      <c r="T297" s="169">
        <v>0.30000000000000004</v>
      </c>
      <c r="U297" s="169">
        <v>0.32</v>
      </c>
      <c r="V297" s="169">
        <v>0.33</v>
      </c>
      <c r="W297" s="169">
        <v>0.34</v>
      </c>
      <c r="X297" s="169">
        <v>0.33</v>
      </c>
      <c r="Y297" s="169">
        <v>0.34</v>
      </c>
      <c r="Z297" s="169">
        <v>0.32</v>
      </c>
      <c r="AA297" s="169">
        <v>0.31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0.18</v>
      </c>
      <c r="F298" s="171">
        <v>0.19</v>
      </c>
      <c r="G298" s="171">
        <v>0.19</v>
      </c>
      <c r="H298" s="171">
        <v>0.19</v>
      </c>
      <c r="I298" s="171">
        <v>0.21</v>
      </c>
      <c r="J298" s="171">
        <v>0.22</v>
      </c>
      <c r="K298" s="171">
        <v>0.23</v>
      </c>
      <c r="L298" s="171">
        <v>0.23</v>
      </c>
      <c r="M298" s="171">
        <v>0.22</v>
      </c>
      <c r="N298" s="171">
        <v>0.21</v>
      </c>
      <c r="O298" s="171">
        <v>0.22</v>
      </c>
      <c r="P298" s="171">
        <v>0.21</v>
      </c>
      <c r="Q298" s="171">
        <v>0.2</v>
      </c>
      <c r="R298" s="171">
        <v>0.19</v>
      </c>
      <c r="S298" s="171">
        <v>0.19</v>
      </c>
      <c r="T298" s="171">
        <v>0.19</v>
      </c>
      <c r="U298" s="171">
        <v>0.2</v>
      </c>
      <c r="V298" s="171">
        <v>0.2</v>
      </c>
      <c r="W298" s="171">
        <v>0.21</v>
      </c>
      <c r="X298" s="171">
        <v>0.21</v>
      </c>
      <c r="Y298" s="171">
        <v>0.23</v>
      </c>
      <c r="Z298" s="171">
        <v>0.24</v>
      </c>
      <c r="AA298" s="171">
        <v>0.25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1080</v>
      </c>
      <c r="F304" s="179">
        <f>F244</f>
        <v>651</v>
      </c>
      <c r="G304" s="179">
        <f>G244</f>
        <v>429</v>
      </c>
      <c r="H304" s="291">
        <f t="shared" ref="H304:H308" si="101">F304/E304</f>
        <v>0.60277777777777775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592</v>
      </c>
      <c r="G305" s="179">
        <f>K244</f>
        <v>722</v>
      </c>
      <c r="H305" s="291">
        <f t="shared" si="101"/>
        <v>0.45053272450532722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12</v>
      </c>
      <c r="G306" s="179">
        <f>O244</f>
        <v>32</v>
      </c>
      <c r="H306" s="291">
        <f t="shared" si="101"/>
        <v>0.27272727272727271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16</v>
      </c>
      <c r="G307" s="179">
        <f>S244</f>
        <v>43</v>
      </c>
      <c r="H307" s="291">
        <f t="shared" si="101"/>
        <v>0.2711864406779661</v>
      </c>
      <c r="I307" s="291"/>
    </row>
    <row r="308" spans="1:14" ht="14.65" customHeight="1" x14ac:dyDescent="0.2">
      <c r="D308" s="180" t="s">
        <v>406</v>
      </c>
      <c r="E308" s="144">
        <f>SUM(E304:E307)</f>
        <v>2497</v>
      </c>
      <c r="F308" s="144">
        <f>SUM(F304:F307)</f>
        <v>1271</v>
      </c>
      <c r="G308" s="144">
        <f>SUM(G304:G307)</f>
        <v>1226</v>
      </c>
      <c r="H308" s="293">
        <f t="shared" si="101"/>
        <v>0.50901081297557071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651</v>
      </c>
      <c r="F311" s="179">
        <f>U244</f>
        <v>39</v>
      </c>
      <c r="G311" s="179">
        <v>81</v>
      </c>
      <c r="H311" s="295">
        <f t="shared" ref="H311:H314" si="103">E311+F311+G311</f>
        <v>771</v>
      </c>
      <c r="I311" s="295">
        <f>SUM(E311:H311)</f>
        <v>1542</v>
      </c>
      <c r="J311" s="4"/>
    </row>
    <row r="312" spans="1:14" ht="14.65" customHeight="1" x14ac:dyDescent="0.2">
      <c r="D312" s="178" t="s">
        <v>418</v>
      </c>
      <c r="E312" s="179">
        <f t="shared" si="102"/>
        <v>592</v>
      </c>
      <c r="F312" s="179">
        <f>V244</f>
        <v>234</v>
      </c>
      <c r="G312" s="179">
        <v>106</v>
      </c>
      <c r="H312" s="295">
        <f t="shared" si="103"/>
        <v>932</v>
      </c>
      <c r="I312" s="295"/>
    </row>
    <row r="313" spans="1:14" ht="14.65" customHeight="1" x14ac:dyDescent="0.2">
      <c r="D313" s="178" t="s">
        <v>412</v>
      </c>
      <c r="E313" s="179">
        <f t="shared" si="102"/>
        <v>12</v>
      </c>
      <c r="F313" s="179">
        <f>W244</f>
        <v>4</v>
      </c>
      <c r="G313" s="182">
        <v>1</v>
      </c>
      <c r="H313" s="295">
        <f t="shared" si="103"/>
        <v>17</v>
      </c>
      <c r="I313" s="295"/>
    </row>
    <row r="314" spans="1:14" ht="14.65" customHeight="1" x14ac:dyDescent="0.2">
      <c r="D314" s="178" t="s">
        <v>419</v>
      </c>
      <c r="E314" s="179">
        <f t="shared" si="102"/>
        <v>16</v>
      </c>
      <c r="F314" s="179">
        <f>X244</f>
        <v>18</v>
      </c>
      <c r="G314" s="182">
        <v>1</v>
      </c>
      <c r="H314" s="295">
        <f t="shared" si="103"/>
        <v>35</v>
      </c>
      <c r="I314" s="295"/>
    </row>
    <row r="315" spans="1:14" ht="14.65" customHeight="1" x14ac:dyDescent="0.2">
      <c r="D315" s="180" t="s">
        <v>406</v>
      </c>
      <c r="E315" s="183">
        <f>SUM(E311:E314)</f>
        <v>1271</v>
      </c>
      <c r="F315" s="183">
        <f>SUM(F311:F314)</f>
        <v>295</v>
      </c>
      <c r="G315" s="183">
        <f>SUM(G311:G314)</f>
        <v>189</v>
      </c>
      <c r="H315" s="296">
        <f>H311+H312+H313+H314</f>
        <v>1755</v>
      </c>
      <c r="I315" s="296">
        <f>F315+G315+H315</f>
        <v>2239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370</v>
      </c>
      <c r="F322" s="189">
        <v>336</v>
      </c>
      <c r="G322" s="189">
        <f t="shared" ref="G322:G324" si="105">SUM(E322:F322)</f>
        <v>706</v>
      </c>
      <c r="H322" s="190">
        <v>23</v>
      </c>
      <c r="I322" s="190">
        <v>59</v>
      </c>
      <c r="J322" s="190">
        <f t="shared" ref="J322:J323" si="106">SUM(H322:I322)</f>
        <v>82</v>
      </c>
      <c r="K322" s="191">
        <f t="shared" ref="K322:K323" si="107">M322-L322</f>
        <v>393</v>
      </c>
      <c r="L322" s="191">
        <f t="shared" ref="L322:L323" si="108">F322+I322</f>
        <v>395</v>
      </c>
      <c r="M322" s="192">
        <f t="shared" ref="M322:M323" si="109">H311+H313</f>
        <v>788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477</v>
      </c>
      <c r="F323" s="189">
        <v>383</v>
      </c>
      <c r="G323" s="189">
        <f t="shared" si="105"/>
        <v>860</v>
      </c>
      <c r="H323" s="190">
        <v>27</v>
      </c>
      <c r="I323" s="190">
        <v>80</v>
      </c>
      <c r="J323" s="190">
        <f t="shared" si="106"/>
        <v>107</v>
      </c>
      <c r="K323" s="191">
        <f t="shared" si="107"/>
        <v>504</v>
      </c>
      <c r="L323" s="191">
        <f t="shared" si="108"/>
        <v>463</v>
      </c>
      <c r="M323" s="192">
        <f t="shared" si="109"/>
        <v>967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847</v>
      </c>
      <c r="F324" s="194">
        <f>SUM(F322:F323)</f>
        <v>719</v>
      </c>
      <c r="G324" s="194">
        <f t="shared" si="105"/>
        <v>1566</v>
      </c>
      <c r="H324" s="195">
        <f t="shared" ref="H324:M324" si="110">SUM(H322:H323)</f>
        <v>50</v>
      </c>
      <c r="I324" s="195">
        <f t="shared" si="110"/>
        <v>139</v>
      </c>
      <c r="J324" s="195">
        <f t="shared" si="110"/>
        <v>189</v>
      </c>
      <c r="K324" s="196">
        <f t="shared" si="110"/>
        <v>897</v>
      </c>
      <c r="L324" s="196">
        <f t="shared" si="110"/>
        <v>858</v>
      </c>
      <c r="M324" s="197">
        <f t="shared" si="110"/>
        <v>1755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44090</v>
      </c>
      <c r="F328" s="199">
        <v>44091</v>
      </c>
      <c r="G328" s="199">
        <v>44092</v>
      </c>
      <c r="H328" s="199">
        <v>44093</v>
      </c>
      <c r="I328" s="199">
        <v>44094</v>
      </c>
      <c r="J328" s="199">
        <v>44095</v>
      </c>
      <c r="K328" s="199">
        <v>44096</v>
      </c>
      <c r="L328" s="199">
        <v>44097</v>
      </c>
      <c r="M328" s="199">
        <v>44098</v>
      </c>
      <c r="N328" s="199">
        <v>44099</v>
      </c>
      <c r="O328" s="199">
        <v>44100</v>
      </c>
      <c r="P328" s="199">
        <v>44101</v>
      </c>
      <c r="Q328" s="199">
        <v>44102</v>
      </c>
      <c r="R328" s="199">
        <v>44103</v>
      </c>
      <c r="S328" s="199">
        <v>44104</v>
      </c>
      <c r="T328" s="199">
        <v>44105</v>
      </c>
      <c r="U328" s="199">
        <v>44106</v>
      </c>
      <c r="V328" s="199">
        <v>44107</v>
      </c>
      <c r="W328" s="199">
        <v>44108</v>
      </c>
      <c r="X328" s="199">
        <v>44109</v>
      </c>
      <c r="Y328" s="199">
        <v>44110</v>
      </c>
      <c r="Z328" s="199">
        <v>44111</v>
      </c>
      <c r="AA328" s="199">
        <v>44112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952</v>
      </c>
      <c r="F329" s="201">
        <v>956</v>
      </c>
      <c r="G329" s="201">
        <v>956</v>
      </c>
      <c r="H329" s="201">
        <v>959</v>
      </c>
      <c r="I329" s="201">
        <v>936</v>
      </c>
      <c r="J329" s="201">
        <v>944</v>
      </c>
      <c r="K329" s="201">
        <v>922</v>
      </c>
      <c r="L329" s="201">
        <v>945</v>
      </c>
      <c r="M329" s="201">
        <v>935</v>
      </c>
      <c r="N329" s="201">
        <v>912</v>
      </c>
      <c r="O329" s="201">
        <v>888</v>
      </c>
      <c r="P329" s="201">
        <v>876</v>
      </c>
      <c r="Q329" s="201">
        <v>892</v>
      </c>
      <c r="R329" s="201">
        <v>881</v>
      </c>
      <c r="S329" s="201">
        <v>893</v>
      </c>
      <c r="T329" s="201">
        <v>897</v>
      </c>
      <c r="U329" s="201">
        <v>851</v>
      </c>
      <c r="V329" s="201">
        <v>815</v>
      </c>
      <c r="W329" s="201">
        <v>794</v>
      </c>
      <c r="X329" s="201">
        <v>795</v>
      </c>
      <c r="Y329" s="201">
        <v>783</v>
      </c>
      <c r="Z329" s="201">
        <v>820</v>
      </c>
      <c r="AA329" s="201">
        <v>788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1155</v>
      </c>
      <c r="F330" s="203">
        <v>1173</v>
      </c>
      <c r="G330" s="203">
        <v>1179</v>
      </c>
      <c r="H330" s="203">
        <v>1161</v>
      </c>
      <c r="I330" s="203">
        <v>1130</v>
      </c>
      <c r="J330" s="203">
        <v>1131</v>
      </c>
      <c r="K330" s="203">
        <v>1085</v>
      </c>
      <c r="L330" s="203">
        <v>1064</v>
      </c>
      <c r="M330" s="203">
        <v>1029</v>
      </c>
      <c r="N330" s="203">
        <v>1039</v>
      </c>
      <c r="O330" s="203">
        <v>1019</v>
      </c>
      <c r="P330" s="203">
        <v>1013</v>
      </c>
      <c r="Q330" s="203">
        <v>1013</v>
      </c>
      <c r="R330" s="203">
        <v>1055</v>
      </c>
      <c r="S330" s="203">
        <v>1040</v>
      </c>
      <c r="T330" s="203">
        <v>1046</v>
      </c>
      <c r="U330" s="203">
        <v>969</v>
      </c>
      <c r="V330" s="203">
        <v>967</v>
      </c>
      <c r="W330" s="203">
        <v>961</v>
      </c>
      <c r="X330" s="203">
        <v>926</v>
      </c>
      <c r="Y330" s="203">
        <v>986</v>
      </c>
      <c r="Z330" s="203">
        <v>998</v>
      </c>
      <c r="AA330" s="203">
        <v>967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2107</v>
      </c>
      <c r="F331" s="205">
        <f t="shared" si="111"/>
        <v>2129</v>
      </c>
      <c r="G331" s="205">
        <f t="shared" si="111"/>
        <v>2135</v>
      </c>
      <c r="H331" s="205">
        <f t="shared" si="111"/>
        <v>2120</v>
      </c>
      <c r="I331" s="205">
        <f t="shared" si="111"/>
        <v>2066</v>
      </c>
      <c r="J331" s="205">
        <f t="shared" si="111"/>
        <v>2075</v>
      </c>
      <c r="K331" s="205">
        <f t="shared" si="111"/>
        <v>2007</v>
      </c>
      <c r="L331" s="205">
        <f t="shared" si="111"/>
        <v>2009</v>
      </c>
      <c r="M331" s="205">
        <f t="shared" si="111"/>
        <v>1964</v>
      </c>
      <c r="N331" s="205">
        <f t="shared" si="111"/>
        <v>1951</v>
      </c>
      <c r="O331" s="205">
        <f t="shared" si="111"/>
        <v>1907</v>
      </c>
      <c r="P331" s="205">
        <f t="shared" si="111"/>
        <v>1889</v>
      </c>
      <c r="Q331" s="205">
        <f t="shared" si="111"/>
        <v>1905</v>
      </c>
      <c r="R331" s="205">
        <f t="shared" si="111"/>
        <v>1936</v>
      </c>
      <c r="S331" s="205">
        <f t="shared" si="111"/>
        <v>1933</v>
      </c>
      <c r="T331" s="205">
        <f t="shared" si="111"/>
        <v>1943</v>
      </c>
      <c r="U331" s="205">
        <f t="shared" si="111"/>
        <v>1820</v>
      </c>
      <c r="V331" s="205">
        <f t="shared" si="111"/>
        <v>1782</v>
      </c>
      <c r="W331" s="205">
        <f t="shared" si="111"/>
        <v>1755</v>
      </c>
      <c r="X331" s="205">
        <f t="shared" si="111"/>
        <v>1721</v>
      </c>
      <c r="Y331" s="205">
        <f t="shared" si="111"/>
        <v>1769</v>
      </c>
      <c r="Z331" s="205">
        <f t="shared" si="111"/>
        <v>1818</v>
      </c>
      <c r="AA331" s="205">
        <f t="shared" si="111"/>
        <v>1755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8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2800</v>
      </c>
      <c r="I335" s="318"/>
      <c r="J335" s="319">
        <f>H335/H341</f>
        <v>0.17165277096615988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3709</v>
      </c>
      <c r="U335" s="324"/>
      <c r="V335" s="325">
        <f>T335/T341</f>
        <v>0.16521158129175947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636</v>
      </c>
      <c r="I336" s="318"/>
      <c r="J336" s="319">
        <f>H336/H341</f>
        <v>3.8989700833742029E-2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1112</v>
      </c>
      <c r="U336" s="324"/>
      <c r="V336" s="325">
        <f>T336/T341</f>
        <v>4.9532293986636972E-2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1.2260912211868564E-4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4.8997772828507792E-4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1.3363028953229398E-4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3438</v>
      </c>
      <c r="I339" s="318">
        <f>SUM(H339:H339)</f>
        <v>3438</v>
      </c>
      <c r="J339" s="319">
        <f>H339/H341</f>
        <v>0.21076508092202059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4835</v>
      </c>
      <c r="U339" s="324"/>
      <c r="V339" s="325">
        <f>T339/T341</f>
        <v>0.2153674832962138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12874</v>
      </c>
      <c r="I340" s="318"/>
      <c r="J340" s="319">
        <f>H340/H341</f>
        <v>0.78923491907797938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17615</v>
      </c>
      <c r="U340" s="324"/>
      <c r="V340" s="325">
        <f>T340/T341</f>
        <v>0.7846325167037862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16312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22450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6876</v>
      </c>
      <c r="I342" s="267">
        <f>SUM(I335:I339)</f>
        <v>3438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44090</v>
      </c>
      <c r="F345" s="199">
        <v>44091</v>
      </c>
      <c r="G345" s="199">
        <v>44092</v>
      </c>
      <c r="H345" s="199">
        <v>44093</v>
      </c>
      <c r="I345" s="199">
        <v>44094</v>
      </c>
      <c r="J345" s="199">
        <v>44095</v>
      </c>
      <c r="K345" s="199">
        <v>44096</v>
      </c>
      <c r="L345" s="199">
        <v>44097</v>
      </c>
      <c r="M345" s="199">
        <v>44098</v>
      </c>
      <c r="N345" s="199">
        <v>44099</v>
      </c>
      <c r="O345" s="199">
        <v>44100</v>
      </c>
      <c r="P345" s="207">
        <v>44101</v>
      </c>
      <c r="Q345" s="207">
        <v>44102</v>
      </c>
      <c r="R345" s="207">
        <v>44103</v>
      </c>
      <c r="S345" s="207">
        <v>44104</v>
      </c>
      <c r="T345" s="207">
        <v>44105</v>
      </c>
      <c r="U345" s="207">
        <v>44106</v>
      </c>
      <c r="V345" s="207">
        <v>44107</v>
      </c>
      <c r="W345" s="207">
        <v>44108</v>
      </c>
      <c r="X345" s="207">
        <v>44109</v>
      </c>
      <c r="Y345" s="207">
        <v>44110</v>
      </c>
      <c r="Z345" s="207">
        <v>44111</v>
      </c>
      <c r="AA345" s="207">
        <v>44112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952</v>
      </c>
      <c r="F346" s="201">
        <v>956</v>
      </c>
      <c r="G346" s="201">
        <v>956</v>
      </c>
      <c r="H346" s="201">
        <v>959</v>
      </c>
      <c r="I346" s="201">
        <v>936</v>
      </c>
      <c r="J346" s="201">
        <v>944</v>
      </c>
      <c r="K346" s="201">
        <v>922</v>
      </c>
      <c r="L346" s="201">
        <v>945</v>
      </c>
      <c r="M346" s="201">
        <v>935</v>
      </c>
      <c r="N346" s="201">
        <v>912</v>
      </c>
      <c r="O346" s="201">
        <v>888</v>
      </c>
      <c r="P346" s="209">
        <v>4439</v>
      </c>
      <c r="Q346" s="209">
        <v>4464</v>
      </c>
      <c r="R346" s="209">
        <v>4468</v>
      </c>
      <c r="S346" s="209">
        <v>4504</v>
      </c>
      <c r="T346" s="209">
        <v>4532</v>
      </c>
      <c r="U346" s="209">
        <v>4555</v>
      </c>
      <c r="V346" s="209">
        <v>4586</v>
      </c>
      <c r="W346" s="209">
        <v>4605</v>
      </c>
      <c r="X346" s="209">
        <v>4629</v>
      </c>
      <c r="Y346" s="209">
        <v>4652</v>
      </c>
      <c r="Z346" s="209">
        <v>4807</v>
      </c>
      <c r="AA346" s="209">
        <v>4835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1155</v>
      </c>
      <c r="F347" s="203">
        <v>1173</v>
      </c>
      <c r="G347" s="203">
        <v>1179</v>
      </c>
      <c r="H347" s="203">
        <v>1161</v>
      </c>
      <c r="I347" s="203">
        <v>1130</v>
      </c>
      <c r="J347" s="203">
        <v>1131</v>
      </c>
      <c r="K347" s="203">
        <v>1085</v>
      </c>
      <c r="L347" s="203">
        <v>1064</v>
      </c>
      <c r="M347" s="203">
        <v>1029</v>
      </c>
      <c r="N347" s="203">
        <v>1039</v>
      </c>
      <c r="O347" s="203">
        <v>1019</v>
      </c>
      <c r="P347" s="211">
        <v>15929</v>
      </c>
      <c r="Q347" s="211">
        <v>15984</v>
      </c>
      <c r="R347" s="211">
        <v>15992</v>
      </c>
      <c r="S347" s="211">
        <v>16147</v>
      </c>
      <c r="T347" s="211">
        <v>16221</v>
      </c>
      <c r="U347" s="211">
        <v>16314</v>
      </c>
      <c r="V347" s="211">
        <v>16409</v>
      </c>
      <c r="W347" s="211">
        <v>16488</v>
      </c>
      <c r="X347" s="211">
        <v>16554</v>
      </c>
      <c r="Y347" s="211">
        <v>16624</v>
      </c>
      <c r="Z347" s="211">
        <v>17401</v>
      </c>
      <c r="AA347" s="211">
        <v>17615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2107</v>
      </c>
      <c r="F348" s="205">
        <f t="shared" si="113"/>
        <v>2129</v>
      </c>
      <c r="G348" s="205">
        <f t="shared" si="113"/>
        <v>2135</v>
      </c>
      <c r="H348" s="205">
        <f t="shared" si="113"/>
        <v>2120</v>
      </c>
      <c r="I348" s="205">
        <f t="shared" si="113"/>
        <v>2066</v>
      </c>
      <c r="J348" s="205">
        <f t="shared" si="113"/>
        <v>2075</v>
      </c>
      <c r="K348" s="205">
        <f t="shared" si="113"/>
        <v>2007</v>
      </c>
      <c r="L348" s="205">
        <f t="shared" si="113"/>
        <v>2009</v>
      </c>
      <c r="M348" s="205">
        <f t="shared" si="113"/>
        <v>1964</v>
      </c>
      <c r="N348" s="205">
        <f t="shared" si="113"/>
        <v>1951</v>
      </c>
      <c r="O348" s="205">
        <f t="shared" si="113"/>
        <v>1907</v>
      </c>
      <c r="P348" s="213">
        <f t="shared" si="113"/>
        <v>20368</v>
      </c>
      <c r="Q348" s="213">
        <f t="shared" si="113"/>
        <v>20448</v>
      </c>
      <c r="R348" s="213">
        <f t="shared" si="113"/>
        <v>20460</v>
      </c>
      <c r="S348" s="213">
        <f t="shared" si="113"/>
        <v>20651</v>
      </c>
      <c r="T348" s="213">
        <f t="shared" si="113"/>
        <v>20753</v>
      </c>
      <c r="U348" s="213">
        <f t="shared" si="113"/>
        <v>20869</v>
      </c>
      <c r="V348" s="213">
        <f t="shared" si="113"/>
        <v>20995</v>
      </c>
      <c r="W348" s="213">
        <f t="shared" si="113"/>
        <v>21093</v>
      </c>
      <c r="X348" s="213">
        <f t="shared" si="113"/>
        <v>21183</v>
      </c>
      <c r="Y348" s="213">
        <f t="shared" si="113"/>
        <v>21276</v>
      </c>
      <c r="Z348" s="213">
        <f t="shared" si="113"/>
        <v>22208</v>
      </c>
      <c r="AA348" s="213">
        <f t="shared" si="113"/>
        <v>22450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9648</v>
      </c>
      <c r="L371" s="361"/>
      <c r="M371" s="361"/>
      <c r="N371" s="361"/>
      <c r="O371" s="361"/>
      <c r="P371" s="362">
        <f>K371/K379</f>
        <v>0.59146640510053949</v>
      </c>
      <c r="Q371" s="362"/>
      <c r="R371" s="362"/>
      <c r="S371" s="362">
        <f t="shared" ref="S371:S379" si="114">SUM(P371:R371)</f>
        <v>0.59146640510053949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1972</v>
      </c>
      <c r="L372" s="361"/>
      <c r="M372" s="361"/>
      <c r="N372" s="361"/>
      <c r="O372" s="361"/>
      <c r="P372" s="362">
        <f>K372/K379</f>
        <v>0.12089259440902403</v>
      </c>
      <c r="Q372" s="362"/>
      <c r="R372" s="362"/>
      <c r="S372" s="362">
        <f t="shared" si="114"/>
        <v>0.12089259440902403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1135</v>
      </c>
      <c r="L373" s="361"/>
      <c r="M373" s="361"/>
      <c r="N373" s="361"/>
      <c r="O373" s="361"/>
      <c r="P373" s="362">
        <f>K373/K379</f>
        <v>6.9580676802354094E-2</v>
      </c>
      <c r="Q373" s="362"/>
      <c r="R373" s="362"/>
      <c r="S373" s="362">
        <f t="shared" si="114"/>
        <v>6.9580676802354094E-2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863</v>
      </c>
      <c r="L374" s="361"/>
      <c r="M374" s="361"/>
      <c r="N374" s="361"/>
      <c r="O374" s="361"/>
      <c r="P374" s="362">
        <f>K374/K379</f>
        <v>5.2905836194212852E-2</v>
      </c>
      <c r="Q374" s="362"/>
      <c r="R374" s="362"/>
      <c r="S374" s="362">
        <f t="shared" si="114"/>
        <v>5.2905836194212852E-2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735</v>
      </c>
      <c r="L375" s="361"/>
      <c r="M375" s="361"/>
      <c r="N375" s="361"/>
      <c r="O375" s="361"/>
      <c r="P375" s="362">
        <f>K375/K379</f>
        <v>4.5058852378616968E-2</v>
      </c>
      <c r="Q375" s="362"/>
      <c r="R375" s="362"/>
      <c r="S375" s="362">
        <f t="shared" si="114"/>
        <v>4.5058852378616968E-2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615</v>
      </c>
      <c r="L376" s="361"/>
      <c r="M376" s="361"/>
      <c r="N376" s="361"/>
      <c r="O376" s="361"/>
      <c r="P376" s="362">
        <f>K376/K379</f>
        <v>3.7702305051495834E-2</v>
      </c>
      <c r="Q376" s="362"/>
      <c r="R376" s="362"/>
      <c r="S376" s="362">
        <f t="shared" si="114"/>
        <v>3.7702305051495834E-2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403+192+114+84+80+82</f>
        <v>955</v>
      </c>
      <c r="L377" s="361"/>
      <c r="M377" s="361"/>
      <c r="N377" s="361"/>
      <c r="O377" s="361"/>
      <c r="P377" s="362">
        <f>K377/K379</f>
        <v>5.854585581167239E-2</v>
      </c>
      <c r="Q377" s="362"/>
      <c r="R377" s="362"/>
      <c r="S377" s="362">
        <f t="shared" si="114"/>
        <v>5.854585581167239E-2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16232-15843</f>
        <v>389</v>
      </c>
      <c r="L378" s="361"/>
      <c r="M378" s="361"/>
      <c r="N378" s="361"/>
      <c r="O378" s="361"/>
      <c r="P378" s="362">
        <f>K378/K379</f>
        <v>2.3847474252084354E-2</v>
      </c>
      <c r="Q378" s="362"/>
      <c r="R378" s="362"/>
      <c r="S378" s="362">
        <f t="shared" si="114"/>
        <v>2.3847474252084354E-2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16312</v>
      </c>
      <c r="L379" s="364"/>
      <c r="M379" s="364"/>
      <c r="N379" s="364"/>
      <c r="O379" s="364">
        <f>SUM(K379:N379)</f>
        <v>16312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82"/>
  <sheetViews>
    <sheetView topLeftCell="A64" workbookViewId="0">
      <selection activeCell="E30" sqref="E30"/>
    </sheetView>
  </sheetViews>
  <sheetFormatPr defaultColWidth="10.42578125" defaultRowHeight="12.75" x14ac:dyDescent="0.2"/>
  <cols>
    <col min="1" max="1" width="5.42578125" style="1" customWidth="1"/>
    <col min="2" max="2" width="3.42578125" style="1" customWidth="1"/>
    <col min="3" max="3" width="19.42578125" style="1" customWidth="1"/>
    <col min="4" max="4" width="41.42578125" style="1" customWidth="1"/>
    <col min="5" max="7" width="5.42578125" style="2" customWidth="1"/>
    <col min="8" max="8" width="5.42578125" style="3" customWidth="1"/>
    <col min="9" max="15" width="5.42578125" style="2" customWidth="1"/>
    <col min="16" max="16" width="5.42578125" style="3" customWidth="1"/>
    <col min="17" max="19" width="5.42578125" style="2" customWidth="1"/>
    <col min="20" max="20" width="5.42578125" style="4" customWidth="1"/>
    <col min="21" max="24" width="5.42578125" style="5" customWidth="1"/>
    <col min="25" max="25" width="5.42578125" style="6" customWidth="1"/>
    <col min="26" max="26" width="6.42578125" style="6" customWidth="1"/>
    <col min="27" max="27" width="5.7109375" style="6" customWidth="1"/>
    <col min="28" max="28" width="5.5703125" style="6" customWidth="1"/>
    <col min="29" max="29" width="6.7109375" style="6" customWidth="1"/>
    <col min="30" max="31" width="6.42578125" style="6" customWidth="1"/>
    <col min="32" max="34" width="5.5703125" style="6" customWidth="1"/>
    <col min="35" max="37" width="6.7109375" style="6" customWidth="1"/>
    <col min="38" max="38" width="5.5703125" style="6" customWidth="1"/>
    <col min="39" max="64" width="10.28515625" style="6" customWidth="1"/>
    <col min="65" max="240" width="10.28515625" customWidth="1"/>
  </cols>
  <sheetData>
    <row r="1" spans="1:256" ht="20.2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6" ht="18" x14ac:dyDescent="0.2">
      <c r="A2" s="247" t="s">
        <v>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6" ht="18" x14ac:dyDescent="0.2">
      <c r="A3" s="247" t="s">
        <v>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56" ht="18" x14ac:dyDescent="0.2">
      <c r="A4" s="248">
        <v>44113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6" ht="17.100000000000001" customHeight="1" x14ac:dyDescent="0.2">
      <c r="A5" s="249" t="s">
        <v>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6" ht="30" customHeight="1" x14ac:dyDescent="0.2">
      <c r="A6" s="250" t="s">
        <v>4</v>
      </c>
      <c r="B6" s="251" t="s">
        <v>5</v>
      </c>
      <c r="C6" s="251" t="s">
        <v>6</v>
      </c>
      <c r="D6" s="252" t="s">
        <v>7</v>
      </c>
      <c r="E6" s="253" t="s">
        <v>8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 t="s">
        <v>9</v>
      </c>
      <c r="V6" s="253"/>
      <c r="W6" s="253"/>
      <c r="X6" s="253"/>
    </row>
    <row r="7" spans="1:256" ht="14.65" customHeight="1" x14ac:dyDescent="0.2">
      <c r="A7" s="250"/>
      <c r="B7" s="251"/>
      <c r="C7" s="251"/>
      <c r="D7" s="252"/>
      <c r="E7" s="253" t="s">
        <v>10</v>
      </c>
      <c r="F7" s="253"/>
      <c r="G7" s="253"/>
      <c r="H7" s="253"/>
      <c r="I7" s="253"/>
      <c r="J7" s="253"/>
      <c r="K7" s="253"/>
      <c r="L7" s="253"/>
      <c r="M7" s="253" t="s">
        <v>11</v>
      </c>
      <c r="N7" s="253"/>
      <c r="O7" s="253"/>
      <c r="P7" s="253"/>
      <c r="Q7" s="253"/>
      <c r="R7" s="253"/>
      <c r="S7" s="253"/>
      <c r="T7" s="253"/>
      <c r="U7" s="254" t="s">
        <v>10</v>
      </c>
      <c r="V7" s="254"/>
      <c r="W7" s="255" t="s">
        <v>12</v>
      </c>
      <c r="X7" s="255"/>
    </row>
    <row r="8" spans="1:256" ht="14.65" customHeight="1" x14ac:dyDescent="0.2">
      <c r="A8" s="250"/>
      <c r="B8" s="251"/>
      <c r="C8" s="251"/>
      <c r="D8" s="252"/>
      <c r="E8" s="254" t="s">
        <v>13</v>
      </c>
      <c r="F8" s="254"/>
      <c r="G8" s="254"/>
      <c r="H8" s="254"/>
      <c r="I8" s="255" t="s">
        <v>14</v>
      </c>
      <c r="J8" s="255"/>
      <c r="K8" s="255"/>
      <c r="L8" s="255"/>
      <c r="M8" s="254" t="s">
        <v>13</v>
      </c>
      <c r="N8" s="254"/>
      <c r="O8" s="254"/>
      <c r="P8" s="254"/>
      <c r="Q8" s="255" t="s">
        <v>14</v>
      </c>
      <c r="R8" s="255"/>
      <c r="S8" s="255"/>
      <c r="T8" s="255"/>
      <c r="U8" s="254"/>
      <c r="V8" s="254"/>
      <c r="W8" s="255"/>
      <c r="X8" s="255"/>
    </row>
    <row r="9" spans="1:256" ht="22.5" x14ac:dyDescent="0.2">
      <c r="A9" s="250"/>
      <c r="B9" s="251"/>
      <c r="C9" s="251"/>
      <c r="D9" s="252"/>
      <c r="E9" s="8" t="s">
        <v>15</v>
      </c>
      <c r="F9" s="9" t="s">
        <v>16</v>
      </c>
      <c r="G9" s="9" t="s">
        <v>17</v>
      </c>
      <c r="H9" s="10" t="s">
        <v>18</v>
      </c>
      <c r="I9" s="9" t="s">
        <v>15</v>
      </c>
      <c r="J9" s="9" t="s">
        <v>16</v>
      </c>
      <c r="K9" s="9" t="s">
        <v>17</v>
      </c>
      <c r="L9" s="11" t="s">
        <v>18</v>
      </c>
      <c r="M9" s="8" t="s">
        <v>15</v>
      </c>
      <c r="N9" s="9" t="s">
        <v>16</v>
      </c>
      <c r="O9" s="9" t="s">
        <v>17</v>
      </c>
      <c r="P9" s="10" t="s">
        <v>18</v>
      </c>
      <c r="Q9" s="9" t="s">
        <v>15</v>
      </c>
      <c r="R9" s="9" t="s">
        <v>16</v>
      </c>
      <c r="S9" s="9" t="s">
        <v>17</v>
      </c>
      <c r="T9" s="11" t="s">
        <v>18</v>
      </c>
      <c r="U9" s="8" t="s">
        <v>13</v>
      </c>
      <c r="V9" s="9" t="s">
        <v>19</v>
      </c>
      <c r="W9" s="9" t="s">
        <v>13</v>
      </c>
      <c r="X9" s="11" t="s">
        <v>19</v>
      </c>
    </row>
    <row r="10" spans="1:256" x14ac:dyDescent="0.2">
      <c r="A10" s="256" t="s">
        <v>20</v>
      </c>
      <c r="B10" s="257" t="s">
        <v>21</v>
      </c>
      <c r="C10" s="12" t="s">
        <v>22</v>
      </c>
      <c r="D10" s="13" t="s">
        <v>23</v>
      </c>
      <c r="E10" s="14"/>
      <c r="F10" s="15"/>
      <c r="G10" s="16"/>
      <c r="H10" s="17"/>
      <c r="I10" s="16"/>
      <c r="J10" s="15"/>
      <c r="K10" s="16"/>
      <c r="L10" s="18"/>
      <c r="M10" s="19"/>
      <c r="N10" s="20"/>
      <c r="O10" s="21"/>
      <c r="P10" s="19"/>
      <c r="Q10" s="19"/>
      <c r="R10" s="20"/>
      <c r="S10" s="19"/>
      <c r="T10" s="22"/>
      <c r="U10" s="23"/>
      <c r="V10" s="23">
        <v>1</v>
      </c>
      <c r="W10" s="23"/>
      <c r="X10" s="24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x14ac:dyDescent="0.2">
      <c r="A11" s="256"/>
      <c r="B11" s="257"/>
      <c r="C11" s="26" t="s">
        <v>24</v>
      </c>
      <c r="D11" s="27" t="s">
        <v>25</v>
      </c>
      <c r="E11" s="28"/>
      <c r="F11" s="29"/>
      <c r="G11" s="30"/>
      <c r="H11" s="31"/>
      <c r="I11" s="30"/>
      <c r="J11" s="29"/>
      <c r="K11" s="30"/>
      <c r="L11" s="32"/>
      <c r="M11" s="33"/>
      <c r="N11" s="34"/>
      <c r="O11" s="35"/>
      <c r="P11" s="33"/>
      <c r="Q11" s="33"/>
      <c r="R11" s="34"/>
      <c r="S11" s="33"/>
      <c r="T11" s="36"/>
      <c r="U11" s="37"/>
      <c r="V11" s="37"/>
      <c r="W11" s="37"/>
      <c r="X11" s="38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x14ac:dyDescent="0.2">
      <c r="A12" s="256"/>
      <c r="B12" s="257"/>
      <c r="C12" s="26" t="s">
        <v>26</v>
      </c>
      <c r="D12" s="27" t="s">
        <v>27</v>
      </c>
      <c r="E12" s="28"/>
      <c r="F12" s="29"/>
      <c r="G12" s="30"/>
      <c r="H12" s="31"/>
      <c r="I12" s="30"/>
      <c r="J12" s="29"/>
      <c r="K12" s="30"/>
      <c r="L12" s="32"/>
      <c r="M12" s="33"/>
      <c r="N12" s="34"/>
      <c r="O12" s="35"/>
      <c r="P12" s="33"/>
      <c r="Q12" s="33"/>
      <c r="R12" s="34"/>
      <c r="S12" s="33"/>
      <c r="T12" s="36"/>
      <c r="U12" s="37"/>
      <c r="V12" s="37"/>
      <c r="W12" s="37"/>
      <c r="X12" s="38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x14ac:dyDescent="0.2">
      <c r="A13" s="256"/>
      <c r="B13" s="257"/>
      <c r="C13" s="26" t="s">
        <v>28</v>
      </c>
      <c r="D13" s="27" t="s">
        <v>29</v>
      </c>
      <c r="E13" s="28">
        <v>20</v>
      </c>
      <c r="F13" s="29">
        <v>16</v>
      </c>
      <c r="G13" s="30">
        <f t="shared" ref="G13:G14" si="0">E13-F13</f>
        <v>4</v>
      </c>
      <c r="H13" s="31">
        <f t="shared" ref="H13:H14" si="1">F13/E13</f>
        <v>0.8</v>
      </c>
      <c r="I13" s="30">
        <v>10</v>
      </c>
      <c r="J13" s="29">
        <v>0</v>
      </c>
      <c r="K13" s="30">
        <f t="shared" ref="K13:K14" si="2">I13-J13</f>
        <v>10</v>
      </c>
      <c r="L13" s="32">
        <f t="shared" ref="L13:L14" si="3">J13/I13</f>
        <v>0</v>
      </c>
      <c r="M13" s="33"/>
      <c r="N13" s="34"/>
      <c r="O13" s="35"/>
      <c r="P13" s="33"/>
      <c r="Q13" s="33"/>
      <c r="R13" s="34"/>
      <c r="S13" s="33"/>
      <c r="T13" s="36"/>
      <c r="U13" s="37"/>
      <c r="V13" s="37"/>
      <c r="W13" s="37"/>
      <c r="X13" s="38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x14ac:dyDescent="0.2">
      <c r="A14" s="256"/>
      <c r="B14" s="258" t="s">
        <v>30</v>
      </c>
      <c r="C14" s="258" t="s">
        <v>31</v>
      </c>
      <c r="D14" s="27" t="s">
        <v>32</v>
      </c>
      <c r="E14" s="39">
        <v>8</v>
      </c>
      <c r="F14" s="29">
        <v>7</v>
      </c>
      <c r="G14" s="30">
        <f t="shared" si="0"/>
        <v>1</v>
      </c>
      <c r="H14" s="31">
        <f t="shared" si="1"/>
        <v>0.875</v>
      </c>
      <c r="I14" s="30">
        <v>10</v>
      </c>
      <c r="J14" s="29">
        <v>6</v>
      </c>
      <c r="K14" s="30">
        <f t="shared" si="2"/>
        <v>4</v>
      </c>
      <c r="L14" s="32">
        <f t="shared" si="3"/>
        <v>0.6</v>
      </c>
      <c r="M14" s="40"/>
      <c r="N14" s="37"/>
      <c r="O14" s="35"/>
      <c r="P14" s="31"/>
      <c r="Q14" s="40"/>
      <c r="R14" s="29"/>
      <c r="S14" s="30"/>
      <c r="T14" s="32"/>
      <c r="U14" s="37"/>
      <c r="V14" s="37"/>
      <c r="W14" s="37"/>
      <c r="X14" s="38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x14ac:dyDescent="0.2">
      <c r="A15" s="256"/>
      <c r="B15" s="258"/>
      <c r="C15" s="258"/>
      <c r="D15" s="27" t="s">
        <v>33</v>
      </c>
      <c r="E15" s="39"/>
      <c r="F15" s="29"/>
      <c r="G15" s="30"/>
      <c r="H15" s="31"/>
      <c r="I15" s="30"/>
      <c r="J15" s="29"/>
      <c r="K15" s="30"/>
      <c r="L15" s="32"/>
      <c r="M15" s="40"/>
      <c r="N15" s="37"/>
      <c r="O15" s="35"/>
      <c r="P15" s="31"/>
      <c r="Q15" s="40"/>
      <c r="R15" s="29"/>
      <c r="S15" s="30"/>
      <c r="T15" s="32"/>
      <c r="U15" s="37"/>
      <c r="V15" s="37"/>
      <c r="W15" s="37"/>
      <c r="X15" s="38"/>
    </row>
    <row r="16" spans="1:256" x14ac:dyDescent="0.2">
      <c r="A16" s="256"/>
      <c r="B16" s="258"/>
      <c r="C16" s="258"/>
      <c r="D16" s="27" t="s">
        <v>34</v>
      </c>
      <c r="E16" s="39">
        <v>5</v>
      </c>
      <c r="F16" s="29">
        <v>0</v>
      </c>
      <c r="G16" s="30">
        <f t="shared" ref="G16:G17" si="4">E16-F16</f>
        <v>5</v>
      </c>
      <c r="H16" s="31">
        <f t="shared" ref="H16:H17" si="5">F16/E16</f>
        <v>0</v>
      </c>
      <c r="I16" s="30">
        <v>5</v>
      </c>
      <c r="J16" s="29">
        <v>1</v>
      </c>
      <c r="K16" s="30">
        <f t="shared" ref="K16:K17" si="6">I16-J16</f>
        <v>4</v>
      </c>
      <c r="L16" s="32">
        <f t="shared" ref="L16:L17" si="7">J16/I16</f>
        <v>0.2</v>
      </c>
      <c r="M16" s="40"/>
      <c r="N16" s="37"/>
      <c r="O16" s="35"/>
      <c r="P16" s="31"/>
      <c r="Q16" s="40"/>
      <c r="R16" s="29"/>
      <c r="S16" s="30"/>
      <c r="T16" s="32"/>
      <c r="U16" s="37"/>
      <c r="V16" s="37"/>
      <c r="W16" s="37"/>
      <c r="X16" s="38"/>
    </row>
    <row r="17" spans="1:24" x14ac:dyDescent="0.2">
      <c r="A17" s="256"/>
      <c r="B17" s="258"/>
      <c r="C17" s="258"/>
      <c r="D17" s="27" t="s">
        <v>35</v>
      </c>
      <c r="E17" s="39">
        <v>60</v>
      </c>
      <c r="F17" s="29">
        <v>28</v>
      </c>
      <c r="G17" s="30">
        <f t="shared" si="4"/>
        <v>32</v>
      </c>
      <c r="H17" s="31">
        <f t="shared" si="5"/>
        <v>0.46666666666666667</v>
      </c>
      <c r="I17" s="30">
        <v>70</v>
      </c>
      <c r="J17" s="29">
        <v>49</v>
      </c>
      <c r="K17" s="30">
        <f t="shared" si="6"/>
        <v>21</v>
      </c>
      <c r="L17" s="32">
        <f t="shared" si="7"/>
        <v>0.7</v>
      </c>
      <c r="M17" s="40"/>
      <c r="N17" s="37"/>
      <c r="O17" s="35"/>
      <c r="P17" s="31"/>
      <c r="Q17" s="40"/>
      <c r="R17" s="29"/>
      <c r="S17" s="30"/>
      <c r="T17" s="32"/>
      <c r="U17" s="37"/>
      <c r="V17" s="37"/>
      <c r="W17" s="37"/>
      <c r="X17" s="38"/>
    </row>
    <row r="18" spans="1:24" x14ac:dyDescent="0.2">
      <c r="A18" s="256"/>
      <c r="B18" s="258"/>
      <c r="C18" s="258"/>
      <c r="D18" s="27" t="s">
        <v>36</v>
      </c>
      <c r="E18" s="39"/>
      <c r="F18" s="29"/>
      <c r="G18" s="30"/>
      <c r="H18" s="31"/>
      <c r="I18" s="30"/>
      <c r="J18" s="29"/>
      <c r="K18" s="30"/>
      <c r="L18" s="32"/>
      <c r="M18" s="40"/>
      <c r="N18" s="37"/>
      <c r="O18" s="35"/>
      <c r="P18" s="31"/>
      <c r="Q18" s="40"/>
      <c r="R18" s="29"/>
      <c r="S18" s="30"/>
      <c r="T18" s="32"/>
      <c r="U18" s="37"/>
      <c r="V18" s="37">
        <v>4</v>
      </c>
      <c r="W18" s="37"/>
      <c r="X18" s="38"/>
    </row>
    <row r="19" spans="1:24" x14ac:dyDescent="0.2">
      <c r="A19" s="256"/>
      <c r="B19" s="258"/>
      <c r="C19" s="258"/>
      <c r="D19" s="27" t="s">
        <v>37</v>
      </c>
      <c r="E19" s="39">
        <v>61</v>
      </c>
      <c r="F19" s="29">
        <v>50</v>
      </c>
      <c r="G19" s="30">
        <f>E19-F19</f>
        <v>11</v>
      </c>
      <c r="H19" s="31">
        <f>F19/E19</f>
        <v>0.81967213114754101</v>
      </c>
      <c r="I19" s="30">
        <v>83</v>
      </c>
      <c r="J19" s="29">
        <v>54</v>
      </c>
      <c r="K19" s="30">
        <f>I19-J19</f>
        <v>29</v>
      </c>
      <c r="L19" s="32">
        <f>J19/I19</f>
        <v>0.6506024096385542</v>
      </c>
      <c r="M19" s="40">
        <v>5</v>
      </c>
      <c r="N19" s="37">
        <v>3</v>
      </c>
      <c r="O19" s="35">
        <f t="shared" ref="O19:O20" si="8">M19-N19</f>
        <v>2</v>
      </c>
      <c r="P19" s="31">
        <f t="shared" ref="P19:P20" si="9">N19/M19</f>
        <v>0.6</v>
      </c>
      <c r="Q19" s="40"/>
      <c r="R19" s="29"/>
      <c r="S19" s="30"/>
      <c r="T19" s="32"/>
      <c r="U19" s="37"/>
      <c r="V19" s="37"/>
      <c r="W19" s="37"/>
      <c r="X19" s="38">
        <v>10</v>
      </c>
    </row>
    <row r="20" spans="1:24" x14ac:dyDescent="0.2">
      <c r="A20" s="256"/>
      <c r="B20" s="258"/>
      <c r="C20" s="258"/>
      <c r="D20" s="27" t="s">
        <v>38</v>
      </c>
      <c r="E20" s="39"/>
      <c r="F20" s="29"/>
      <c r="G20" s="30"/>
      <c r="H20" s="31"/>
      <c r="I20" s="30"/>
      <c r="J20" s="29"/>
      <c r="K20" s="30"/>
      <c r="L20" s="32"/>
      <c r="M20" s="40">
        <v>5</v>
      </c>
      <c r="N20" s="37">
        <v>5</v>
      </c>
      <c r="O20" s="35">
        <f t="shared" si="8"/>
        <v>0</v>
      </c>
      <c r="P20" s="31">
        <f t="shared" si="9"/>
        <v>1</v>
      </c>
      <c r="Q20" s="40">
        <v>10</v>
      </c>
      <c r="R20" s="29">
        <v>5</v>
      </c>
      <c r="S20" s="30">
        <f>Q20-R20</f>
        <v>5</v>
      </c>
      <c r="T20" s="32">
        <f>R20/Q20</f>
        <v>0.5</v>
      </c>
      <c r="U20" s="37"/>
      <c r="V20" s="37"/>
      <c r="W20" s="37">
        <v>1</v>
      </c>
      <c r="X20" s="38"/>
    </row>
    <row r="21" spans="1:24" x14ac:dyDescent="0.2">
      <c r="A21" s="256"/>
      <c r="B21" s="258"/>
      <c r="C21" s="258"/>
      <c r="D21" s="27" t="s">
        <v>39</v>
      </c>
      <c r="E21" s="39"/>
      <c r="F21" s="29"/>
      <c r="G21" s="30"/>
      <c r="H21" s="31"/>
      <c r="I21" s="30"/>
      <c r="J21" s="29"/>
      <c r="K21" s="30"/>
      <c r="L21" s="32"/>
      <c r="M21" s="40"/>
      <c r="N21" s="37"/>
      <c r="O21" s="35"/>
      <c r="P21" s="31"/>
      <c r="Q21" s="40"/>
      <c r="R21" s="29"/>
      <c r="S21" s="30"/>
      <c r="T21" s="32"/>
      <c r="U21" s="37"/>
      <c r="V21" s="37"/>
      <c r="W21" s="37"/>
      <c r="X21" s="38"/>
    </row>
    <row r="22" spans="1:24" x14ac:dyDescent="0.2">
      <c r="A22" s="256"/>
      <c r="B22" s="258"/>
      <c r="C22" s="258"/>
      <c r="D22" s="27" t="s">
        <v>40</v>
      </c>
      <c r="E22" s="39">
        <v>5</v>
      </c>
      <c r="F22" s="29">
        <v>3</v>
      </c>
      <c r="G22" s="30">
        <f>E22-F22</f>
        <v>2</v>
      </c>
      <c r="H22" s="31">
        <f>F22/E22</f>
        <v>0.6</v>
      </c>
      <c r="I22" s="30">
        <v>8</v>
      </c>
      <c r="J22" s="29">
        <v>1</v>
      </c>
      <c r="K22" s="30">
        <f>I22-J22</f>
        <v>7</v>
      </c>
      <c r="L22" s="32">
        <f>J22/I22</f>
        <v>0.125</v>
      </c>
      <c r="M22" s="40"/>
      <c r="N22" s="37"/>
      <c r="O22" s="35"/>
      <c r="P22" s="31"/>
      <c r="Q22" s="40"/>
      <c r="R22" s="29"/>
      <c r="S22" s="30"/>
      <c r="T22" s="32"/>
      <c r="U22" s="37"/>
      <c r="V22" s="37"/>
      <c r="W22" s="37"/>
      <c r="X22" s="38"/>
    </row>
    <row r="23" spans="1:24" x14ac:dyDescent="0.2">
      <c r="A23" s="256"/>
      <c r="B23" s="258"/>
      <c r="C23" s="258"/>
      <c r="D23" s="27" t="s">
        <v>41</v>
      </c>
      <c r="E23" s="39"/>
      <c r="F23" s="29"/>
      <c r="G23" s="30"/>
      <c r="H23" s="31"/>
      <c r="I23" s="30"/>
      <c r="J23" s="29"/>
      <c r="K23" s="30"/>
      <c r="L23" s="32"/>
      <c r="M23" s="40"/>
      <c r="N23" s="37"/>
      <c r="O23" s="35"/>
      <c r="P23" s="31"/>
      <c r="Q23" s="40"/>
      <c r="R23" s="29"/>
      <c r="S23" s="30"/>
      <c r="T23" s="32"/>
      <c r="U23" s="37"/>
      <c r="V23" s="37"/>
      <c r="W23" s="37"/>
      <c r="X23" s="38"/>
    </row>
    <row r="24" spans="1:24" x14ac:dyDescent="0.2">
      <c r="A24" s="256"/>
      <c r="B24" s="258"/>
      <c r="C24" s="258"/>
      <c r="D24" s="27" t="s">
        <v>42</v>
      </c>
      <c r="E24" s="39">
        <v>33</v>
      </c>
      <c r="F24" s="29">
        <v>30</v>
      </c>
      <c r="G24" s="30">
        <f t="shared" ref="G24:G25" si="10">E24-F24</f>
        <v>3</v>
      </c>
      <c r="H24" s="31">
        <f t="shared" ref="H24:H25" si="11">F24/E24</f>
        <v>0.90909090909090906</v>
      </c>
      <c r="I24" s="30">
        <v>48</v>
      </c>
      <c r="J24" s="29">
        <v>29</v>
      </c>
      <c r="K24" s="30">
        <f t="shared" ref="K24:K25" si="12">I24-J24</f>
        <v>19</v>
      </c>
      <c r="L24" s="32">
        <f t="shared" ref="L24:L25" si="13">J24/I24</f>
        <v>0.60416666666666663</v>
      </c>
      <c r="M24" s="40">
        <v>6</v>
      </c>
      <c r="N24" s="37">
        <v>0</v>
      </c>
      <c r="O24" s="35">
        <f>M24-N24</f>
        <v>6</v>
      </c>
      <c r="P24" s="31">
        <f>N24/M24</f>
        <v>0</v>
      </c>
      <c r="Q24" s="40">
        <v>10</v>
      </c>
      <c r="R24" s="29">
        <v>3</v>
      </c>
      <c r="S24" s="30">
        <f>Q24-R24</f>
        <v>7</v>
      </c>
      <c r="T24" s="32">
        <f>R24/Q24</f>
        <v>0.3</v>
      </c>
      <c r="U24" s="37"/>
      <c r="V24" s="37"/>
      <c r="W24" s="37"/>
      <c r="X24" s="38"/>
    </row>
    <row r="25" spans="1:24" x14ac:dyDescent="0.2">
      <c r="A25" s="256"/>
      <c r="B25" s="258"/>
      <c r="C25" s="258"/>
      <c r="D25" s="27" t="s">
        <v>43</v>
      </c>
      <c r="E25" s="39">
        <v>62</v>
      </c>
      <c r="F25" s="29">
        <v>43</v>
      </c>
      <c r="G25" s="30">
        <f t="shared" si="10"/>
        <v>19</v>
      </c>
      <c r="H25" s="31">
        <f t="shared" si="11"/>
        <v>0.69354838709677424</v>
      </c>
      <c r="I25" s="41">
        <v>90</v>
      </c>
      <c r="J25" s="42">
        <v>85</v>
      </c>
      <c r="K25" s="30">
        <f t="shared" si="12"/>
        <v>5</v>
      </c>
      <c r="L25" s="32">
        <f t="shared" si="13"/>
        <v>0.94444444444444442</v>
      </c>
      <c r="M25" s="40"/>
      <c r="N25" s="29"/>
      <c r="O25" s="35"/>
      <c r="P25" s="31"/>
      <c r="Q25" s="30"/>
      <c r="R25" s="29"/>
      <c r="S25" s="30"/>
      <c r="T25" s="32"/>
      <c r="U25" s="37"/>
      <c r="V25" s="37"/>
      <c r="W25" s="37"/>
      <c r="X25" s="38"/>
    </row>
    <row r="26" spans="1:24" x14ac:dyDescent="0.2">
      <c r="A26" s="256"/>
      <c r="B26" s="258"/>
      <c r="C26" s="258"/>
      <c r="D26" s="27" t="s">
        <v>44</v>
      </c>
      <c r="E26" s="39"/>
      <c r="F26" s="29"/>
      <c r="G26" s="30"/>
      <c r="H26" s="31"/>
      <c r="I26" s="43"/>
      <c r="J26" s="42"/>
      <c r="K26" s="30"/>
      <c r="L26" s="32"/>
      <c r="M26" s="40"/>
      <c r="N26" s="29"/>
      <c r="O26" s="35"/>
      <c r="P26" s="31"/>
      <c r="Q26" s="30"/>
      <c r="R26" s="29"/>
      <c r="S26" s="30"/>
      <c r="T26" s="32"/>
      <c r="U26" s="37"/>
      <c r="V26" s="37"/>
      <c r="W26" s="37"/>
      <c r="X26" s="38"/>
    </row>
    <row r="27" spans="1:24" x14ac:dyDescent="0.2">
      <c r="A27" s="256"/>
      <c r="B27" s="258"/>
      <c r="C27" s="258" t="s">
        <v>31</v>
      </c>
      <c r="D27" s="27" t="s">
        <v>45</v>
      </c>
      <c r="E27" s="39">
        <v>17</v>
      </c>
      <c r="F27" s="29">
        <v>17</v>
      </c>
      <c r="G27" s="30">
        <f>E27-F27</f>
        <v>0</v>
      </c>
      <c r="H27" s="31">
        <f>F27/E27</f>
        <v>1</v>
      </c>
      <c r="I27" s="30">
        <v>20</v>
      </c>
      <c r="J27" s="29">
        <v>11</v>
      </c>
      <c r="K27" s="30">
        <f>I27-J27</f>
        <v>9</v>
      </c>
      <c r="L27" s="32">
        <f>J27/I27</f>
        <v>0.55000000000000004</v>
      </c>
      <c r="M27" s="40"/>
      <c r="N27" s="37"/>
      <c r="O27" s="35"/>
      <c r="P27" s="31"/>
      <c r="Q27" s="40"/>
      <c r="R27" s="29"/>
      <c r="S27" s="30"/>
      <c r="T27" s="32"/>
      <c r="U27" s="37"/>
      <c r="V27" s="37"/>
      <c r="W27" s="37"/>
      <c r="X27" s="38"/>
    </row>
    <row r="28" spans="1:24" x14ac:dyDescent="0.2">
      <c r="A28" s="256"/>
      <c r="B28" s="258"/>
      <c r="C28" s="258"/>
      <c r="D28" s="27" t="s">
        <v>46</v>
      </c>
      <c r="E28" s="39"/>
      <c r="F28" s="29"/>
      <c r="G28" s="30"/>
      <c r="H28" s="31"/>
      <c r="I28" s="30"/>
      <c r="J28" s="42"/>
      <c r="K28" s="30"/>
      <c r="L28" s="32"/>
      <c r="M28" s="40"/>
      <c r="N28" s="37"/>
      <c r="O28" s="35"/>
      <c r="P28" s="31"/>
      <c r="Q28" s="40"/>
      <c r="R28" s="29"/>
      <c r="S28" s="30"/>
      <c r="T28" s="32"/>
      <c r="U28" s="37"/>
      <c r="V28" s="37"/>
      <c r="W28" s="37"/>
      <c r="X28" s="38"/>
    </row>
    <row r="29" spans="1:24" x14ac:dyDescent="0.2">
      <c r="A29" s="256"/>
      <c r="B29" s="258"/>
      <c r="C29" s="258" t="s">
        <v>31</v>
      </c>
      <c r="D29" s="27" t="s">
        <v>47</v>
      </c>
      <c r="E29" s="39">
        <v>52</v>
      </c>
      <c r="F29" s="29">
        <v>26</v>
      </c>
      <c r="G29" s="30">
        <f t="shared" ref="G29:G30" si="14">E29-F29</f>
        <v>26</v>
      </c>
      <c r="H29" s="31">
        <f t="shared" ref="H29:H30" si="15">F29/E29</f>
        <v>0.5</v>
      </c>
      <c r="I29" s="30">
        <v>32</v>
      </c>
      <c r="J29" s="29">
        <v>14</v>
      </c>
      <c r="K29" s="30">
        <f>I29-J29</f>
        <v>18</v>
      </c>
      <c r="L29" s="32">
        <f>J29/I29</f>
        <v>0.4375</v>
      </c>
      <c r="M29" s="40"/>
      <c r="N29" s="37"/>
      <c r="O29" s="35"/>
      <c r="P29" s="31"/>
      <c r="Q29" s="40"/>
      <c r="R29" s="29"/>
      <c r="S29" s="30"/>
      <c r="T29" s="32"/>
      <c r="U29" s="37"/>
      <c r="V29" s="37"/>
      <c r="W29" s="37"/>
      <c r="X29" s="38"/>
    </row>
    <row r="30" spans="1:24" x14ac:dyDescent="0.2">
      <c r="A30" s="256"/>
      <c r="B30" s="258"/>
      <c r="C30" s="26" t="s">
        <v>48</v>
      </c>
      <c r="D30" s="27" t="s">
        <v>49</v>
      </c>
      <c r="E30" s="39">
        <v>10</v>
      </c>
      <c r="F30" s="29">
        <v>6</v>
      </c>
      <c r="G30" s="30">
        <f t="shared" si="14"/>
        <v>4</v>
      </c>
      <c r="H30" s="31">
        <f t="shared" si="15"/>
        <v>0.6</v>
      </c>
      <c r="I30" s="30"/>
      <c r="J30" s="29"/>
      <c r="K30" s="30"/>
      <c r="L30" s="32"/>
      <c r="M30" s="40"/>
      <c r="N30" s="37"/>
      <c r="O30" s="35"/>
      <c r="P30" s="31"/>
      <c r="Q30" s="40"/>
      <c r="R30" s="29"/>
      <c r="S30" s="30"/>
      <c r="T30" s="32"/>
      <c r="U30" s="37"/>
      <c r="V30" s="37"/>
      <c r="W30" s="37"/>
      <c r="X30" s="38"/>
    </row>
    <row r="31" spans="1:24" x14ac:dyDescent="0.2">
      <c r="A31" s="256"/>
      <c r="B31" s="258"/>
      <c r="C31" s="26" t="s">
        <v>50</v>
      </c>
      <c r="D31" s="27" t="s">
        <v>51</v>
      </c>
      <c r="E31" s="39"/>
      <c r="F31" s="29"/>
      <c r="G31" s="30"/>
      <c r="H31" s="31"/>
      <c r="I31" s="30"/>
      <c r="J31" s="29"/>
      <c r="K31" s="30"/>
      <c r="L31" s="32"/>
      <c r="M31" s="40"/>
      <c r="N31" s="37"/>
      <c r="O31" s="35"/>
      <c r="P31" s="31"/>
      <c r="Q31" s="40"/>
      <c r="R31" s="29"/>
      <c r="S31" s="30"/>
      <c r="T31" s="32"/>
      <c r="U31" s="37"/>
      <c r="V31" s="37">
        <v>1</v>
      </c>
      <c r="W31" s="37"/>
      <c r="X31" s="38"/>
    </row>
    <row r="32" spans="1:24" x14ac:dyDescent="0.2">
      <c r="A32" s="256"/>
      <c r="B32" s="258"/>
      <c r="C32" s="258" t="s">
        <v>52</v>
      </c>
      <c r="D32" s="27" t="s">
        <v>53</v>
      </c>
      <c r="E32" s="39"/>
      <c r="F32" s="29"/>
      <c r="G32" s="30"/>
      <c r="H32" s="31"/>
      <c r="I32" s="30"/>
      <c r="J32" s="29"/>
      <c r="K32" s="30"/>
      <c r="L32" s="32"/>
      <c r="M32" s="40"/>
      <c r="N32" s="37"/>
      <c r="O32" s="35"/>
      <c r="P32" s="31"/>
      <c r="Q32" s="40"/>
      <c r="R32" s="29"/>
      <c r="S32" s="30"/>
      <c r="T32" s="32"/>
      <c r="U32" s="37">
        <v>1</v>
      </c>
      <c r="V32" s="37"/>
      <c r="W32" s="37"/>
      <c r="X32" s="38"/>
    </row>
    <row r="33" spans="1:24" x14ac:dyDescent="0.2">
      <c r="A33" s="256"/>
      <c r="B33" s="258"/>
      <c r="C33" s="258"/>
      <c r="D33" s="27" t="s">
        <v>54</v>
      </c>
      <c r="E33" s="39"/>
      <c r="F33" s="29"/>
      <c r="G33" s="30"/>
      <c r="H33" s="31"/>
      <c r="I33" s="30"/>
      <c r="J33" s="29"/>
      <c r="K33" s="30"/>
      <c r="L33" s="32"/>
      <c r="M33" s="40"/>
      <c r="N33" s="37"/>
      <c r="O33" s="35"/>
      <c r="P33" s="31"/>
      <c r="Q33" s="40"/>
      <c r="R33" s="29"/>
      <c r="S33" s="30"/>
      <c r="T33" s="32"/>
      <c r="U33" s="37"/>
      <c r="V33" s="37"/>
      <c r="W33" s="37">
        <v>1</v>
      </c>
      <c r="X33" s="38">
        <v>3</v>
      </c>
    </row>
    <row r="34" spans="1:24" x14ac:dyDescent="0.2">
      <c r="A34" s="256"/>
      <c r="B34" s="258"/>
      <c r="C34" s="258"/>
      <c r="D34" s="27" t="s">
        <v>55</v>
      </c>
      <c r="E34" s="39">
        <v>8</v>
      </c>
      <c r="F34" s="29">
        <v>8</v>
      </c>
      <c r="G34" s="30">
        <f t="shared" ref="G34:G35" si="16">E34-F34</f>
        <v>0</v>
      </c>
      <c r="H34" s="31">
        <f t="shared" ref="H34:H35" si="17">F34/E34</f>
        <v>1</v>
      </c>
      <c r="I34" s="30">
        <v>10</v>
      </c>
      <c r="J34" s="29">
        <v>9</v>
      </c>
      <c r="K34" s="30">
        <f t="shared" ref="K34:K35" si="18">I34-J34</f>
        <v>1</v>
      </c>
      <c r="L34" s="32">
        <f t="shared" ref="L34:L35" si="19">J34/I34</f>
        <v>0.9</v>
      </c>
      <c r="M34" s="40"/>
      <c r="N34" s="37"/>
      <c r="O34" s="35"/>
      <c r="P34" s="31"/>
      <c r="Q34" s="40"/>
      <c r="R34" s="29"/>
      <c r="S34" s="30"/>
      <c r="T34" s="32"/>
      <c r="U34" s="37"/>
      <c r="V34" s="37"/>
      <c r="W34" s="37"/>
      <c r="X34" s="38"/>
    </row>
    <row r="35" spans="1:24" x14ac:dyDescent="0.2">
      <c r="A35" s="256"/>
      <c r="B35" s="258"/>
      <c r="C35" s="258" t="s">
        <v>52</v>
      </c>
      <c r="D35" s="27" t="s">
        <v>56</v>
      </c>
      <c r="E35" s="39">
        <v>125</v>
      </c>
      <c r="F35" s="29">
        <v>111</v>
      </c>
      <c r="G35" s="30">
        <f t="shared" si="16"/>
        <v>14</v>
      </c>
      <c r="H35" s="31">
        <f t="shared" si="17"/>
        <v>0.88800000000000001</v>
      </c>
      <c r="I35" s="30">
        <v>212</v>
      </c>
      <c r="J35" s="29">
        <v>56</v>
      </c>
      <c r="K35" s="30">
        <f t="shared" si="18"/>
        <v>156</v>
      </c>
      <c r="L35" s="32">
        <f t="shared" si="19"/>
        <v>0.26415094339622641</v>
      </c>
      <c r="M35" s="40"/>
      <c r="N35" s="37"/>
      <c r="O35" s="35"/>
      <c r="P35" s="31"/>
      <c r="Q35" s="40"/>
      <c r="R35" s="29"/>
      <c r="S35" s="30"/>
      <c r="T35" s="32"/>
      <c r="U35" s="37">
        <v>5</v>
      </c>
      <c r="V35" s="37">
        <v>10</v>
      </c>
      <c r="W35" s="37"/>
      <c r="X35" s="38"/>
    </row>
    <row r="36" spans="1:24" x14ac:dyDescent="0.2">
      <c r="A36" s="256"/>
      <c r="B36" s="258"/>
      <c r="C36" s="26" t="s">
        <v>57</v>
      </c>
      <c r="D36" s="27" t="s">
        <v>58</v>
      </c>
      <c r="E36" s="39"/>
      <c r="F36" s="29"/>
      <c r="G36" s="30"/>
      <c r="H36" s="31"/>
      <c r="I36" s="30"/>
      <c r="J36" s="29"/>
      <c r="K36" s="30"/>
      <c r="L36" s="32"/>
      <c r="M36" s="40"/>
      <c r="N36" s="37"/>
      <c r="O36" s="35"/>
      <c r="P36" s="31"/>
      <c r="Q36" s="40"/>
      <c r="R36" s="29"/>
      <c r="S36" s="30"/>
      <c r="T36" s="32"/>
      <c r="U36" s="37"/>
      <c r="V36" s="37"/>
      <c r="W36" s="37"/>
      <c r="X36" s="38"/>
    </row>
    <row r="37" spans="1:24" x14ac:dyDescent="0.2">
      <c r="A37" s="256"/>
      <c r="B37" s="258"/>
      <c r="C37" s="26" t="s">
        <v>59</v>
      </c>
      <c r="D37" s="27" t="s">
        <v>60</v>
      </c>
      <c r="E37" s="39"/>
      <c r="F37" s="29"/>
      <c r="G37" s="30"/>
      <c r="H37" s="31"/>
      <c r="I37" s="30"/>
      <c r="J37" s="29"/>
      <c r="K37" s="30"/>
      <c r="L37" s="32"/>
      <c r="M37" s="40"/>
      <c r="N37" s="37"/>
      <c r="O37" s="35"/>
      <c r="P37" s="31"/>
      <c r="Q37" s="40"/>
      <c r="R37" s="29"/>
      <c r="S37" s="30"/>
      <c r="T37" s="32"/>
      <c r="U37" s="37"/>
      <c r="V37" s="37"/>
      <c r="W37" s="37"/>
      <c r="X37" s="38"/>
    </row>
    <row r="38" spans="1:24" x14ac:dyDescent="0.2">
      <c r="A38" s="256"/>
      <c r="B38" s="258"/>
      <c r="C38" s="26" t="s">
        <v>61</v>
      </c>
      <c r="D38" s="27" t="s">
        <v>49</v>
      </c>
      <c r="E38" s="39"/>
      <c r="F38" s="29"/>
      <c r="G38" s="30"/>
      <c r="H38" s="31"/>
      <c r="I38" s="30"/>
      <c r="J38" s="29"/>
      <c r="K38" s="30"/>
      <c r="L38" s="32"/>
      <c r="M38" s="40"/>
      <c r="N38" s="37"/>
      <c r="O38" s="35"/>
      <c r="P38" s="31"/>
      <c r="Q38" s="40"/>
      <c r="R38" s="29"/>
      <c r="S38" s="30"/>
      <c r="T38" s="32"/>
      <c r="U38" s="37"/>
      <c r="V38" s="37"/>
      <c r="W38" s="37"/>
      <c r="X38" s="38"/>
    </row>
    <row r="39" spans="1:24" x14ac:dyDescent="0.2">
      <c r="A39" s="256"/>
      <c r="B39" s="258"/>
      <c r="C39" s="26" t="s">
        <v>62</v>
      </c>
      <c r="D39" s="27" t="s">
        <v>63</v>
      </c>
      <c r="E39" s="39"/>
      <c r="F39" s="29"/>
      <c r="G39" s="30"/>
      <c r="H39" s="31"/>
      <c r="I39" s="30"/>
      <c r="J39" s="29"/>
      <c r="K39" s="30"/>
      <c r="L39" s="32"/>
      <c r="M39" s="40"/>
      <c r="N39" s="37"/>
      <c r="O39" s="35"/>
      <c r="P39" s="31"/>
      <c r="Q39" s="40"/>
      <c r="R39" s="29"/>
      <c r="S39" s="30"/>
      <c r="T39" s="32"/>
      <c r="U39" s="37"/>
      <c r="V39" s="37">
        <v>1</v>
      </c>
      <c r="W39" s="37"/>
      <c r="X39" s="38"/>
    </row>
    <row r="40" spans="1:24" x14ac:dyDescent="0.2">
      <c r="A40" s="256"/>
      <c r="B40" s="258"/>
      <c r="C40" s="26" t="s">
        <v>64</v>
      </c>
      <c r="D40" s="27" t="s">
        <v>65</v>
      </c>
      <c r="E40" s="39"/>
      <c r="F40" s="29"/>
      <c r="G40" s="30"/>
      <c r="H40" s="31"/>
      <c r="I40" s="30"/>
      <c r="J40" s="29"/>
      <c r="K40" s="30"/>
      <c r="L40" s="32"/>
      <c r="M40" s="40"/>
      <c r="N40" s="37"/>
      <c r="O40" s="35"/>
      <c r="P40" s="31"/>
      <c r="Q40" s="40"/>
      <c r="R40" s="29"/>
      <c r="S40" s="30"/>
      <c r="T40" s="32"/>
      <c r="U40" s="37"/>
      <c r="V40" s="37">
        <v>3</v>
      </c>
      <c r="W40" s="37"/>
      <c r="X40" s="38"/>
    </row>
    <row r="41" spans="1:24" x14ac:dyDescent="0.2">
      <c r="A41" s="256"/>
      <c r="B41" s="258"/>
      <c r="C41" s="26" t="s">
        <v>66</v>
      </c>
      <c r="D41" s="27" t="s">
        <v>67</v>
      </c>
      <c r="E41" s="39"/>
      <c r="F41" s="29"/>
      <c r="G41" s="30"/>
      <c r="H41" s="31"/>
      <c r="I41" s="30"/>
      <c r="J41" s="29"/>
      <c r="K41" s="30"/>
      <c r="L41" s="32"/>
      <c r="M41" s="40"/>
      <c r="N41" s="37"/>
      <c r="O41" s="35"/>
      <c r="P41" s="31"/>
      <c r="Q41" s="40"/>
      <c r="R41" s="29"/>
      <c r="S41" s="30"/>
      <c r="T41" s="32"/>
      <c r="U41" s="37"/>
      <c r="V41" s="37"/>
      <c r="W41" s="37"/>
      <c r="X41" s="38"/>
    </row>
    <row r="42" spans="1:24" x14ac:dyDescent="0.2">
      <c r="A42" s="256"/>
      <c r="B42" s="258"/>
      <c r="C42" s="26" t="s">
        <v>68</v>
      </c>
      <c r="D42" s="27" t="s">
        <v>69</v>
      </c>
      <c r="E42" s="39"/>
      <c r="F42" s="29"/>
      <c r="G42" s="30"/>
      <c r="H42" s="31"/>
      <c r="I42" s="30"/>
      <c r="J42" s="29"/>
      <c r="K42" s="30"/>
      <c r="L42" s="32"/>
      <c r="M42" s="40"/>
      <c r="N42" s="37"/>
      <c r="O42" s="35"/>
      <c r="P42" s="31"/>
      <c r="Q42" s="40"/>
      <c r="R42" s="29"/>
      <c r="S42" s="30"/>
      <c r="T42" s="32"/>
      <c r="U42" s="37"/>
      <c r="V42" s="37">
        <v>4</v>
      </c>
      <c r="W42" s="37"/>
      <c r="X42" s="38"/>
    </row>
    <row r="43" spans="1:24" x14ac:dyDescent="0.2">
      <c r="A43" s="256"/>
      <c r="B43" s="258"/>
      <c r="C43" s="26" t="s">
        <v>70</v>
      </c>
      <c r="D43" s="27" t="s">
        <v>71</v>
      </c>
      <c r="E43" s="39"/>
      <c r="F43" s="29"/>
      <c r="G43" s="30"/>
      <c r="H43" s="31"/>
      <c r="I43" s="30"/>
      <c r="J43" s="29"/>
      <c r="K43" s="30"/>
      <c r="L43" s="32"/>
      <c r="M43" s="40"/>
      <c r="N43" s="37"/>
      <c r="O43" s="35"/>
      <c r="P43" s="31"/>
      <c r="Q43" s="40"/>
      <c r="R43" s="29"/>
      <c r="S43" s="30"/>
      <c r="T43" s="32"/>
      <c r="U43" s="37"/>
      <c r="V43" s="37"/>
      <c r="W43" s="37"/>
      <c r="X43" s="38"/>
    </row>
    <row r="44" spans="1:24" x14ac:dyDescent="0.2">
      <c r="A44" s="256"/>
      <c r="B44" s="258"/>
      <c r="C44" s="26" t="s">
        <v>72</v>
      </c>
      <c r="D44" s="27" t="s">
        <v>73</v>
      </c>
      <c r="E44" s="39"/>
      <c r="F44" s="29"/>
      <c r="G44" s="30"/>
      <c r="H44" s="31"/>
      <c r="I44" s="30"/>
      <c r="J44" s="29"/>
      <c r="K44" s="30"/>
      <c r="L44" s="32"/>
      <c r="M44" s="40"/>
      <c r="N44" s="37"/>
      <c r="O44" s="35"/>
      <c r="P44" s="31"/>
      <c r="Q44" s="40"/>
      <c r="R44" s="29"/>
      <c r="S44" s="30"/>
      <c r="T44" s="32"/>
      <c r="U44" s="37"/>
      <c r="V44" s="37">
        <v>1</v>
      </c>
      <c r="W44" s="37"/>
      <c r="X44" s="38"/>
    </row>
    <row r="45" spans="1:24" x14ac:dyDescent="0.2">
      <c r="A45" s="256"/>
      <c r="B45" s="258"/>
      <c r="C45" s="26" t="s">
        <v>74</v>
      </c>
      <c r="D45" s="27" t="s">
        <v>75</v>
      </c>
      <c r="E45" s="39"/>
      <c r="F45" s="29"/>
      <c r="G45" s="30"/>
      <c r="H45" s="31"/>
      <c r="I45" s="30"/>
      <c r="J45" s="29"/>
      <c r="K45" s="30"/>
      <c r="L45" s="32"/>
      <c r="M45" s="40"/>
      <c r="N45" s="37"/>
      <c r="O45" s="35"/>
      <c r="P45" s="31"/>
      <c r="Q45" s="40"/>
      <c r="R45" s="29"/>
      <c r="S45" s="30"/>
      <c r="T45" s="32"/>
      <c r="U45" s="37"/>
      <c r="V45" s="37"/>
      <c r="W45" s="37"/>
      <c r="X45" s="38"/>
    </row>
    <row r="46" spans="1:24" x14ac:dyDescent="0.2">
      <c r="A46" s="256"/>
      <c r="B46" s="258"/>
      <c r="C46" s="26" t="s">
        <v>76</v>
      </c>
      <c r="D46" s="27" t="s">
        <v>49</v>
      </c>
      <c r="E46" s="39"/>
      <c r="F46" s="29"/>
      <c r="G46" s="30"/>
      <c r="H46" s="31"/>
      <c r="I46" s="30"/>
      <c r="J46" s="29"/>
      <c r="K46" s="30"/>
      <c r="L46" s="32"/>
      <c r="M46" s="40"/>
      <c r="N46" s="37"/>
      <c r="O46" s="35"/>
      <c r="P46" s="31"/>
      <c r="Q46" s="40"/>
      <c r="R46" s="29"/>
      <c r="S46" s="30"/>
      <c r="T46" s="32"/>
      <c r="U46" s="37"/>
      <c r="V46" s="37"/>
      <c r="W46" s="37"/>
      <c r="X46" s="38"/>
    </row>
    <row r="47" spans="1:24" x14ac:dyDescent="0.2">
      <c r="A47" s="256"/>
      <c r="B47" s="258"/>
      <c r="C47" s="26" t="s">
        <v>77</v>
      </c>
      <c r="D47" s="27" t="s">
        <v>78</v>
      </c>
      <c r="E47" s="39"/>
      <c r="F47" s="29"/>
      <c r="G47" s="30"/>
      <c r="H47" s="31"/>
      <c r="I47" s="30"/>
      <c r="J47" s="29"/>
      <c r="K47" s="30"/>
      <c r="L47" s="32"/>
      <c r="M47" s="40"/>
      <c r="N47" s="37"/>
      <c r="O47" s="35"/>
      <c r="P47" s="31"/>
      <c r="Q47" s="40"/>
      <c r="R47" s="29"/>
      <c r="S47" s="30"/>
      <c r="T47" s="32"/>
      <c r="U47" s="37"/>
      <c r="V47" s="37">
        <v>1</v>
      </c>
      <c r="W47" s="37"/>
      <c r="X47" s="38"/>
    </row>
    <row r="48" spans="1:24" x14ac:dyDescent="0.2">
      <c r="A48" s="256"/>
      <c r="B48" s="258"/>
      <c r="C48" s="258" t="s">
        <v>79</v>
      </c>
      <c r="D48" s="27" t="s">
        <v>80</v>
      </c>
      <c r="E48" s="39"/>
      <c r="F48" s="29"/>
      <c r="G48" s="30"/>
      <c r="H48" s="31"/>
      <c r="I48" s="30"/>
      <c r="J48" s="29"/>
      <c r="K48" s="30"/>
      <c r="L48" s="32"/>
      <c r="M48" s="40"/>
      <c r="N48" s="37"/>
      <c r="O48" s="35"/>
      <c r="P48" s="31"/>
      <c r="Q48" s="40"/>
      <c r="R48" s="29"/>
      <c r="S48" s="30"/>
      <c r="T48" s="32"/>
      <c r="U48" s="37"/>
      <c r="V48" s="37"/>
      <c r="W48" s="37"/>
      <c r="X48" s="38"/>
    </row>
    <row r="49" spans="1:28" x14ac:dyDescent="0.2">
      <c r="A49" s="256"/>
      <c r="B49" s="258"/>
      <c r="C49" s="258"/>
      <c r="D49" s="27" t="s">
        <v>81</v>
      </c>
      <c r="E49" s="39"/>
      <c r="F49" s="29"/>
      <c r="G49" s="30"/>
      <c r="H49" s="31"/>
      <c r="I49" s="30"/>
      <c r="J49" s="29"/>
      <c r="K49" s="30"/>
      <c r="L49" s="32"/>
      <c r="M49" s="40"/>
      <c r="N49" s="37"/>
      <c r="O49" s="35"/>
      <c r="P49" s="31"/>
      <c r="Q49" s="40"/>
      <c r="R49" s="29"/>
      <c r="S49" s="30"/>
      <c r="T49" s="32"/>
      <c r="U49" s="37"/>
      <c r="V49" s="37"/>
      <c r="W49" s="37"/>
      <c r="X49" s="38"/>
      <c r="Y49"/>
      <c r="Z49"/>
      <c r="AA49"/>
      <c r="AB49"/>
    </row>
    <row r="50" spans="1:28" x14ac:dyDescent="0.2">
      <c r="A50" s="256"/>
      <c r="B50" s="258" t="s">
        <v>82</v>
      </c>
      <c r="C50" s="258" t="s">
        <v>83</v>
      </c>
      <c r="D50" s="27" t="s">
        <v>492</v>
      </c>
      <c r="E50" s="39">
        <v>30</v>
      </c>
      <c r="F50" s="29">
        <v>29</v>
      </c>
      <c r="G50" s="30">
        <f>E50-F50</f>
        <v>1</v>
      </c>
      <c r="H50" s="31">
        <f>F50/E50</f>
        <v>0.96666666666666667</v>
      </c>
      <c r="I50" s="30">
        <v>34</v>
      </c>
      <c r="J50" s="29">
        <v>23</v>
      </c>
      <c r="K50" s="30">
        <f>I50-J50</f>
        <v>11</v>
      </c>
      <c r="L50" s="32">
        <f>J50/I50</f>
        <v>0.67647058823529416</v>
      </c>
      <c r="M50" s="40"/>
      <c r="N50" s="37"/>
      <c r="O50" s="35"/>
      <c r="P50" s="31"/>
      <c r="Q50" s="40"/>
      <c r="R50" s="29"/>
      <c r="S50" s="30"/>
      <c r="T50" s="32"/>
      <c r="U50" s="37">
        <v>2</v>
      </c>
      <c r="V50" s="37">
        <v>1</v>
      </c>
      <c r="W50" s="37"/>
      <c r="X50" s="38"/>
    </row>
    <row r="51" spans="1:28" x14ac:dyDescent="0.2">
      <c r="A51" s="256"/>
      <c r="B51" s="258"/>
      <c r="C51" s="258" t="s">
        <v>83</v>
      </c>
      <c r="D51" s="27" t="s">
        <v>85</v>
      </c>
      <c r="E51" s="39"/>
      <c r="F51" s="29"/>
      <c r="G51" s="30"/>
      <c r="H51" s="31"/>
      <c r="I51" s="30"/>
      <c r="J51" s="29"/>
      <c r="K51" s="30"/>
      <c r="L51" s="32"/>
      <c r="M51" s="40"/>
      <c r="N51" s="37"/>
      <c r="O51" s="35"/>
      <c r="P51" s="31"/>
      <c r="Q51" s="40"/>
      <c r="R51" s="29"/>
      <c r="S51" s="30"/>
      <c r="T51" s="32"/>
      <c r="U51" s="37"/>
      <c r="V51" s="37"/>
      <c r="W51" s="37"/>
      <c r="X51" s="38"/>
    </row>
    <row r="52" spans="1:28" x14ac:dyDescent="0.2">
      <c r="A52" s="256"/>
      <c r="B52" s="258"/>
      <c r="C52" s="258"/>
      <c r="D52" s="27" t="s">
        <v>86</v>
      </c>
      <c r="E52" s="39"/>
      <c r="F52" s="29"/>
      <c r="G52" s="30"/>
      <c r="H52" s="31"/>
      <c r="I52" s="30"/>
      <c r="J52" s="29"/>
      <c r="K52" s="30"/>
      <c r="L52" s="32"/>
      <c r="M52" s="40"/>
      <c r="N52" s="37"/>
      <c r="O52" s="35"/>
      <c r="P52" s="31"/>
      <c r="Q52" s="40"/>
      <c r="R52" s="29"/>
      <c r="S52" s="30"/>
      <c r="T52" s="32"/>
      <c r="U52" s="37"/>
      <c r="V52" s="37"/>
      <c r="W52" s="37"/>
      <c r="X52" s="38"/>
    </row>
    <row r="53" spans="1:28" x14ac:dyDescent="0.2">
      <c r="A53" s="256"/>
      <c r="B53" s="258"/>
      <c r="C53" s="258"/>
      <c r="D53" s="27" t="s">
        <v>87</v>
      </c>
      <c r="E53" s="39"/>
      <c r="F53" s="29"/>
      <c r="G53" s="30"/>
      <c r="H53" s="31"/>
      <c r="I53" s="30"/>
      <c r="J53" s="29"/>
      <c r="K53" s="30"/>
      <c r="L53" s="32"/>
      <c r="M53" s="40"/>
      <c r="N53" s="37"/>
      <c r="O53" s="35"/>
      <c r="P53" s="31"/>
      <c r="Q53" s="40"/>
      <c r="R53" s="29"/>
      <c r="S53" s="30"/>
      <c r="T53" s="32"/>
      <c r="U53" s="37"/>
      <c r="V53" s="37"/>
      <c r="W53" s="37"/>
      <c r="X53" s="38"/>
    </row>
    <row r="54" spans="1:28" x14ac:dyDescent="0.2">
      <c r="A54" s="256"/>
      <c r="B54" s="258"/>
      <c r="C54" s="258"/>
      <c r="D54" s="27" t="s">
        <v>88</v>
      </c>
      <c r="E54" s="39"/>
      <c r="F54" s="29"/>
      <c r="G54" s="30"/>
      <c r="H54" s="31"/>
      <c r="I54" s="30"/>
      <c r="J54" s="29"/>
      <c r="K54" s="30"/>
      <c r="L54" s="32"/>
      <c r="M54" s="40"/>
      <c r="N54" s="37"/>
      <c r="O54" s="35"/>
      <c r="P54" s="31"/>
      <c r="Q54" s="40"/>
      <c r="R54" s="29"/>
      <c r="S54" s="30"/>
      <c r="T54" s="32"/>
      <c r="U54" s="37"/>
      <c r="V54" s="37"/>
      <c r="W54" s="37"/>
      <c r="X54" s="38"/>
    </row>
    <row r="55" spans="1:28" x14ac:dyDescent="0.2">
      <c r="A55" s="256"/>
      <c r="B55" s="258"/>
      <c r="C55" s="258"/>
      <c r="D55" s="27" t="s">
        <v>89</v>
      </c>
      <c r="E55" s="39"/>
      <c r="F55" s="29"/>
      <c r="G55" s="30"/>
      <c r="H55" s="31"/>
      <c r="I55" s="30"/>
      <c r="J55" s="29"/>
      <c r="K55" s="30"/>
      <c r="L55" s="32"/>
      <c r="M55" s="40"/>
      <c r="N55" s="37"/>
      <c r="O55" s="35"/>
      <c r="P55" s="31"/>
      <c r="Q55" s="40"/>
      <c r="R55" s="29"/>
      <c r="S55" s="30"/>
      <c r="T55" s="32"/>
      <c r="U55" s="37"/>
      <c r="V55" s="37"/>
      <c r="W55" s="37"/>
      <c r="X55" s="38"/>
    </row>
    <row r="56" spans="1:28" x14ac:dyDescent="0.2">
      <c r="A56" s="256"/>
      <c r="B56" s="258"/>
      <c r="C56" s="26" t="s">
        <v>90</v>
      </c>
      <c r="D56" s="27" t="s">
        <v>91</v>
      </c>
      <c r="E56" s="39"/>
      <c r="F56" s="29"/>
      <c r="G56" s="30"/>
      <c r="H56" s="31"/>
      <c r="I56" s="30"/>
      <c r="J56" s="29"/>
      <c r="K56" s="30"/>
      <c r="L56" s="32"/>
      <c r="M56" s="40"/>
      <c r="N56" s="37"/>
      <c r="O56" s="35"/>
      <c r="P56" s="31"/>
      <c r="Q56" s="40"/>
      <c r="R56" s="29"/>
      <c r="S56" s="30"/>
      <c r="T56" s="32"/>
      <c r="U56" s="37"/>
      <c r="V56" s="37"/>
      <c r="W56" s="37"/>
      <c r="X56" s="38"/>
    </row>
    <row r="57" spans="1:28" x14ac:dyDescent="0.2">
      <c r="A57" s="256"/>
      <c r="B57" s="258"/>
      <c r="C57" s="26" t="s">
        <v>92</v>
      </c>
      <c r="D57" s="27" t="s">
        <v>93</v>
      </c>
      <c r="E57" s="39"/>
      <c r="F57" s="29"/>
      <c r="G57" s="30"/>
      <c r="H57" s="31"/>
      <c r="I57" s="30"/>
      <c r="J57" s="29"/>
      <c r="K57" s="30"/>
      <c r="L57" s="32"/>
      <c r="M57" s="40"/>
      <c r="N57" s="37"/>
      <c r="O57" s="35"/>
      <c r="P57" s="31"/>
      <c r="Q57" s="40"/>
      <c r="R57" s="29"/>
      <c r="S57" s="30"/>
      <c r="T57" s="32"/>
      <c r="U57" s="37"/>
      <c r="V57" s="37"/>
      <c r="W57" s="37"/>
      <c r="X57" s="38"/>
    </row>
    <row r="58" spans="1:28" x14ac:dyDescent="0.2">
      <c r="A58" s="256"/>
      <c r="B58" s="258"/>
      <c r="C58" s="26" t="s">
        <v>94</v>
      </c>
      <c r="D58" s="27" t="s">
        <v>49</v>
      </c>
      <c r="E58" s="39"/>
      <c r="F58" s="29"/>
      <c r="G58" s="30"/>
      <c r="H58" s="31"/>
      <c r="I58" s="30"/>
      <c r="J58" s="29"/>
      <c r="K58" s="30"/>
      <c r="L58" s="32"/>
      <c r="M58" s="40"/>
      <c r="N58" s="37"/>
      <c r="O58" s="35"/>
      <c r="P58" s="31"/>
      <c r="Q58" s="40"/>
      <c r="R58" s="29"/>
      <c r="S58" s="30"/>
      <c r="T58" s="32"/>
      <c r="U58" s="37"/>
      <c r="V58" s="37"/>
      <c r="W58" s="37"/>
      <c r="X58" s="38"/>
    </row>
    <row r="59" spans="1:28" x14ac:dyDescent="0.2">
      <c r="A59" s="256"/>
      <c r="B59" s="258"/>
      <c r="C59" s="26" t="s">
        <v>95</v>
      </c>
      <c r="D59" s="27" t="s">
        <v>96</v>
      </c>
      <c r="E59" s="39"/>
      <c r="F59" s="29"/>
      <c r="G59" s="30"/>
      <c r="H59" s="31"/>
      <c r="I59" s="30"/>
      <c r="J59" s="29"/>
      <c r="K59" s="30"/>
      <c r="L59" s="32"/>
      <c r="M59" s="40"/>
      <c r="N59" s="37"/>
      <c r="O59" s="35"/>
      <c r="P59" s="31"/>
      <c r="Q59" s="40"/>
      <c r="R59" s="29"/>
      <c r="S59" s="30"/>
      <c r="T59" s="32"/>
      <c r="U59" s="37"/>
      <c r="V59" s="37"/>
      <c r="W59" s="37"/>
      <c r="X59" s="38"/>
    </row>
    <row r="60" spans="1:28" x14ac:dyDescent="0.2">
      <c r="A60" s="256"/>
      <c r="B60" s="258"/>
      <c r="C60" s="26" t="s">
        <v>97</v>
      </c>
      <c r="D60" s="27" t="s">
        <v>32</v>
      </c>
      <c r="E60" s="39"/>
      <c r="F60" s="29"/>
      <c r="G60" s="30"/>
      <c r="H60" s="31"/>
      <c r="I60" s="30"/>
      <c r="J60" s="29"/>
      <c r="K60" s="30"/>
      <c r="L60" s="32"/>
      <c r="M60" s="40"/>
      <c r="N60" s="37"/>
      <c r="O60" s="35"/>
      <c r="P60" s="31"/>
      <c r="Q60" s="40"/>
      <c r="R60" s="29"/>
      <c r="S60" s="30"/>
      <c r="T60" s="32"/>
      <c r="U60" s="37"/>
      <c r="V60" s="37"/>
      <c r="W60" s="37"/>
      <c r="X60" s="38"/>
    </row>
    <row r="61" spans="1:28" x14ac:dyDescent="0.2">
      <c r="A61" s="256"/>
      <c r="B61" s="258" t="s">
        <v>98</v>
      </c>
      <c r="C61" s="26" t="s">
        <v>99</v>
      </c>
      <c r="D61" s="27" t="s">
        <v>100</v>
      </c>
      <c r="E61" s="39"/>
      <c r="F61" s="29"/>
      <c r="G61" s="30"/>
      <c r="H61" s="31"/>
      <c r="I61" s="30"/>
      <c r="J61" s="29"/>
      <c r="K61" s="30"/>
      <c r="L61" s="32"/>
      <c r="M61" s="40"/>
      <c r="N61" s="37"/>
      <c r="O61" s="35"/>
      <c r="P61" s="31"/>
      <c r="Q61" s="40"/>
      <c r="R61" s="29"/>
      <c r="S61" s="30"/>
      <c r="T61" s="32"/>
      <c r="U61" s="37"/>
      <c r="V61" s="37"/>
      <c r="W61" s="37"/>
      <c r="X61" s="38"/>
    </row>
    <row r="62" spans="1:28" x14ac:dyDescent="0.2">
      <c r="A62" s="256"/>
      <c r="B62" s="258"/>
      <c r="C62" s="26" t="s">
        <v>101</v>
      </c>
      <c r="D62" s="27" t="s">
        <v>102</v>
      </c>
      <c r="E62" s="39"/>
      <c r="F62" s="29"/>
      <c r="G62" s="30"/>
      <c r="H62" s="31"/>
      <c r="I62" s="30"/>
      <c r="J62" s="29"/>
      <c r="K62" s="30"/>
      <c r="L62" s="32"/>
      <c r="M62" s="40"/>
      <c r="N62" s="37"/>
      <c r="O62" s="35"/>
      <c r="P62" s="31"/>
      <c r="Q62" s="40"/>
      <c r="R62" s="29"/>
      <c r="S62" s="30"/>
      <c r="T62" s="32"/>
      <c r="U62" s="37"/>
      <c r="V62" s="37"/>
      <c r="W62" s="37"/>
      <c r="X62" s="38"/>
    </row>
    <row r="63" spans="1:28" x14ac:dyDescent="0.2">
      <c r="A63" s="256"/>
      <c r="B63" s="258"/>
      <c r="C63" s="26" t="s">
        <v>103</v>
      </c>
      <c r="D63" s="27" t="s">
        <v>104</v>
      </c>
      <c r="E63" s="39"/>
      <c r="F63" s="29"/>
      <c r="G63" s="30"/>
      <c r="H63" s="31"/>
      <c r="I63" s="30"/>
      <c r="J63" s="29"/>
      <c r="K63" s="30"/>
      <c r="L63" s="32"/>
      <c r="M63" s="40"/>
      <c r="N63" s="37"/>
      <c r="O63" s="35"/>
      <c r="P63" s="31"/>
      <c r="Q63" s="40"/>
      <c r="R63" s="29"/>
      <c r="S63" s="30"/>
      <c r="T63" s="32"/>
      <c r="U63" s="37"/>
      <c r="V63" s="37">
        <v>3</v>
      </c>
      <c r="W63" s="37"/>
      <c r="X63" s="38"/>
    </row>
    <row r="64" spans="1:28" x14ac:dyDescent="0.2">
      <c r="A64" s="256"/>
      <c r="B64" s="258"/>
      <c r="C64" s="26" t="s">
        <v>105</v>
      </c>
      <c r="D64" s="27" t="s">
        <v>106</v>
      </c>
      <c r="E64" s="39"/>
      <c r="F64" s="29"/>
      <c r="G64" s="30"/>
      <c r="H64" s="31"/>
      <c r="I64" s="30"/>
      <c r="J64" s="29"/>
      <c r="K64" s="30"/>
      <c r="L64" s="32"/>
      <c r="M64" s="40"/>
      <c r="N64" s="37"/>
      <c r="O64" s="35"/>
      <c r="P64" s="31"/>
      <c r="Q64" s="40"/>
      <c r="R64" s="29"/>
      <c r="S64" s="30"/>
      <c r="T64" s="32"/>
      <c r="U64" s="37"/>
      <c r="V64" s="37"/>
      <c r="W64" s="37"/>
      <c r="X64" s="38"/>
    </row>
    <row r="65" spans="1:24" x14ac:dyDescent="0.2">
      <c r="A65" s="256"/>
      <c r="B65" s="258"/>
      <c r="C65" s="26" t="s">
        <v>107</v>
      </c>
      <c r="D65" s="27" t="s">
        <v>108</v>
      </c>
      <c r="E65" s="39">
        <v>4</v>
      </c>
      <c r="F65" s="29">
        <v>0</v>
      </c>
      <c r="G65" s="30">
        <f>E65-F65</f>
        <v>4</v>
      </c>
      <c r="H65" s="31">
        <f>F65/E65</f>
        <v>0</v>
      </c>
      <c r="I65" s="30">
        <v>4</v>
      </c>
      <c r="J65" s="29">
        <v>0</v>
      </c>
      <c r="K65" s="30">
        <f>I65-J65</f>
        <v>4</v>
      </c>
      <c r="L65" s="32">
        <f>J65/I65</f>
        <v>0</v>
      </c>
      <c r="M65" s="40"/>
      <c r="N65" s="37"/>
      <c r="O65" s="35"/>
      <c r="P65" s="31"/>
      <c r="Q65" s="40"/>
      <c r="R65" s="29"/>
      <c r="S65" s="30"/>
      <c r="T65" s="32"/>
      <c r="U65" s="37"/>
      <c r="V65" s="37">
        <v>2</v>
      </c>
      <c r="W65" s="37"/>
      <c r="X65" s="38"/>
    </row>
    <row r="66" spans="1:24" x14ac:dyDescent="0.2">
      <c r="A66" s="256"/>
      <c r="B66" s="258" t="s">
        <v>109</v>
      </c>
      <c r="C66" s="258" t="s">
        <v>110</v>
      </c>
      <c r="D66" s="27" t="s">
        <v>111</v>
      </c>
      <c r="E66" s="39"/>
      <c r="F66" s="29"/>
      <c r="G66" s="30"/>
      <c r="H66" s="31"/>
      <c r="I66" s="30"/>
      <c r="J66" s="29"/>
      <c r="K66" s="30"/>
      <c r="L66" s="32"/>
      <c r="M66" s="40"/>
      <c r="N66" s="37"/>
      <c r="O66" s="35"/>
      <c r="P66" s="31"/>
      <c r="Q66" s="40"/>
      <c r="R66" s="29"/>
      <c r="S66" s="30"/>
      <c r="T66" s="32"/>
      <c r="U66" s="37"/>
      <c r="V66" s="37"/>
      <c r="W66" s="37"/>
      <c r="X66" s="38"/>
    </row>
    <row r="67" spans="1:24" x14ac:dyDescent="0.2">
      <c r="A67" s="256"/>
      <c r="B67" s="258"/>
      <c r="C67" s="258"/>
      <c r="D67" s="27" t="s">
        <v>112</v>
      </c>
      <c r="E67" s="39">
        <v>20</v>
      </c>
      <c r="F67" s="29">
        <v>5</v>
      </c>
      <c r="G67" s="30">
        <f>E67-F67</f>
        <v>15</v>
      </c>
      <c r="H67" s="31">
        <f>F67/E67</f>
        <v>0.25</v>
      </c>
      <c r="I67" s="30">
        <v>60</v>
      </c>
      <c r="J67" s="29">
        <v>7</v>
      </c>
      <c r="K67" s="30">
        <f>I67-J67</f>
        <v>53</v>
      </c>
      <c r="L67" s="32">
        <f>J67/I67</f>
        <v>0.11666666666666667</v>
      </c>
      <c r="M67" s="40"/>
      <c r="N67" s="37"/>
      <c r="O67" s="35"/>
      <c r="P67" s="31"/>
      <c r="Q67" s="40"/>
      <c r="R67" s="29"/>
      <c r="S67" s="30"/>
      <c r="T67" s="32"/>
      <c r="U67" s="37"/>
      <c r="V67" s="37"/>
      <c r="W67" s="37"/>
      <c r="X67" s="38"/>
    </row>
    <row r="68" spans="1:24" x14ac:dyDescent="0.2">
      <c r="A68" s="256"/>
      <c r="B68" s="258"/>
      <c r="C68" s="258"/>
      <c r="D68" s="27" t="s">
        <v>113</v>
      </c>
      <c r="E68" s="39"/>
      <c r="F68" s="29"/>
      <c r="G68" s="30"/>
      <c r="H68" s="31"/>
      <c r="I68" s="30"/>
      <c r="J68" s="29"/>
      <c r="K68" s="30"/>
      <c r="L68" s="32"/>
      <c r="M68" s="40"/>
      <c r="N68" s="37"/>
      <c r="O68" s="35"/>
      <c r="P68" s="31"/>
      <c r="Q68" s="40"/>
      <c r="R68" s="29"/>
      <c r="S68" s="30"/>
      <c r="T68" s="32"/>
      <c r="U68" s="37"/>
      <c r="V68" s="37"/>
      <c r="W68" s="37"/>
      <c r="X68" s="38"/>
    </row>
    <row r="69" spans="1:24" x14ac:dyDescent="0.2">
      <c r="A69" s="256"/>
      <c r="B69" s="258"/>
      <c r="C69" s="26" t="s">
        <v>114</v>
      </c>
      <c r="D69" s="27" t="s">
        <v>115</v>
      </c>
      <c r="E69" s="39"/>
      <c r="F69" s="29"/>
      <c r="G69" s="30"/>
      <c r="H69" s="31"/>
      <c r="I69" s="30"/>
      <c r="J69" s="29"/>
      <c r="K69" s="30"/>
      <c r="L69" s="32"/>
      <c r="M69" s="40"/>
      <c r="N69" s="37"/>
      <c r="O69" s="35"/>
      <c r="P69" s="31"/>
      <c r="Q69" s="40"/>
      <c r="R69" s="29"/>
      <c r="S69" s="30"/>
      <c r="T69" s="32"/>
      <c r="U69" s="37"/>
      <c r="V69" s="37"/>
      <c r="W69" s="37"/>
      <c r="X69" s="38"/>
    </row>
    <row r="70" spans="1:24" x14ac:dyDescent="0.2">
      <c r="A70" s="256"/>
      <c r="B70" s="258"/>
      <c r="C70" s="26" t="s">
        <v>116</v>
      </c>
      <c r="D70" s="27" t="s">
        <v>117</v>
      </c>
      <c r="E70" s="39"/>
      <c r="F70" s="29"/>
      <c r="G70" s="30"/>
      <c r="H70" s="31"/>
      <c r="I70" s="30"/>
      <c r="J70" s="29"/>
      <c r="K70" s="30"/>
      <c r="L70" s="32"/>
      <c r="M70" s="40"/>
      <c r="N70" s="37"/>
      <c r="O70" s="35"/>
      <c r="P70" s="31"/>
      <c r="Q70" s="40"/>
      <c r="R70" s="29"/>
      <c r="S70" s="30"/>
      <c r="T70" s="32"/>
      <c r="U70" s="37"/>
      <c r="V70" s="37"/>
      <c r="W70" s="37"/>
      <c r="X70" s="38"/>
    </row>
    <row r="71" spans="1:24" x14ac:dyDescent="0.2">
      <c r="A71" s="256"/>
      <c r="B71" s="258"/>
      <c r="C71" s="26" t="s">
        <v>118</v>
      </c>
      <c r="D71" s="27" t="s">
        <v>119</v>
      </c>
      <c r="E71" s="39">
        <v>10</v>
      </c>
      <c r="F71" s="29">
        <v>5</v>
      </c>
      <c r="G71" s="30">
        <f>E71-F71</f>
        <v>5</v>
      </c>
      <c r="H71" s="31">
        <f>F71/E71</f>
        <v>0.5</v>
      </c>
      <c r="I71" s="30">
        <v>20</v>
      </c>
      <c r="J71" s="29">
        <v>4</v>
      </c>
      <c r="K71" s="30">
        <f>I71-J71</f>
        <v>16</v>
      </c>
      <c r="L71" s="32">
        <f>J71/I71</f>
        <v>0.2</v>
      </c>
      <c r="M71" s="40"/>
      <c r="N71" s="37"/>
      <c r="O71" s="35"/>
      <c r="P71" s="31"/>
      <c r="Q71" s="40"/>
      <c r="R71" s="29"/>
      <c r="S71" s="30"/>
      <c r="T71" s="32"/>
      <c r="U71" s="37"/>
      <c r="V71" s="37">
        <v>1</v>
      </c>
      <c r="W71" s="37"/>
      <c r="X71" s="38"/>
    </row>
    <row r="72" spans="1:24" x14ac:dyDescent="0.2">
      <c r="A72" s="256"/>
      <c r="B72" s="258"/>
      <c r="C72" s="26" t="s">
        <v>120</v>
      </c>
      <c r="D72" s="27" t="s">
        <v>121</v>
      </c>
      <c r="E72" s="39"/>
      <c r="F72" s="29"/>
      <c r="G72" s="30"/>
      <c r="H72" s="31"/>
      <c r="I72" s="30"/>
      <c r="J72" s="29"/>
      <c r="K72" s="30"/>
      <c r="L72" s="32"/>
      <c r="M72" s="40"/>
      <c r="N72" s="37"/>
      <c r="O72" s="35"/>
      <c r="P72" s="31"/>
      <c r="Q72" s="40"/>
      <c r="R72" s="29"/>
      <c r="S72" s="30"/>
      <c r="T72" s="32"/>
      <c r="U72" s="37"/>
      <c r="V72" s="37"/>
      <c r="W72" s="37"/>
      <c r="X72" s="38"/>
    </row>
    <row r="73" spans="1:24" x14ac:dyDescent="0.2">
      <c r="A73" s="256"/>
      <c r="B73" s="258" t="s">
        <v>122</v>
      </c>
      <c r="C73" s="258" t="s">
        <v>123</v>
      </c>
      <c r="D73" s="27" t="s">
        <v>124</v>
      </c>
      <c r="E73" s="39">
        <v>4</v>
      </c>
      <c r="F73" s="29">
        <v>1</v>
      </c>
      <c r="G73" s="30">
        <f t="shared" ref="G73:G74" si="20">E73-F73</f>
        <v>3</v>
      </c>
      <c r="H73" s="31">
        <f t="shared" ref="H73:H74" si="21">F73/E73</f>
        <v>0.25</v>
      </c>
      <c r="I73" s="30">
        <v>8</v>
      </c>
      <c r="J73" s="29">
        <v>2</v>
      </c>
      <c r="K73" s="30">
        <f t="shared" ref="K73:K74" si="22">I73-J73</f>
        <v>6</v>
      </c>
      <c r="L73" s="32">
        <f t="shared" ref="L73:L74" si="23">J73/I73</f>
        <v>0.25</v>
      </c>
      <c r="M73" s="40"/>
      <c r="N73" s="37"/>
      <c r="O73" s="35"/>
      <c r="P73" s="31"/>
      <c r="Q73" s="40"/>
      <c r="R73" s="29"/>
      <c r="S73" s="30"/>
      <c r="T73" s="32"/>
      <c r="U73" s="37"/>
      <c r="V73" s="37">
        <v>2</v>
      </c>
      <c r="W73" s="37"/>
      <c r="X73" s="38"/>
    </row>
    <row r="74" spans="1:24" x14ac:dyDescent="0.2">
      <c r="A74" s="256"/>
      <c r="B74" s="258"/>
      <c r="C74" s="258" t="s">
        <v>123</v>
      </c>
      <c r="D74" s="27" t="s">
        <v>125</v>
      </c>
      <c r="E74" s="39">
        <v>2</v>
      </c>
      <c r="F74" s="29">
        <v>0</v>
      </c>
      <c r="G74" s="30">
        <f t="shared" si="20"/>
        <v>2</v>
      </c>
      <c r="H74" s="31">
        <f t="shared" si="21"/>
        <v>0</v>
      </c>
      <c r="I74" s="30">
        <v>4</v>
      </c>
      <c r="J74" s="29">
        <v>0</v>
      </c>
      <c r="K74" s="30">
        <f t="shared" si="22"/>
        <v>4</v>
      </c>
      <c r="L74" s="32">
        <f t="shared" si="23"/>
        <v>0</v>
      </c>
      <c r="M74" s="40"/>
      <c r="N74" s="37"/>
      <c r="O74" s="35"/>
      <c r="P74" s="31"/>
      <c r="Q74" s="40"/>
      <c r="R74" s="29"/>
      <c r="S74" s="30"/>
      <c r="T74" s="32"/>
      <c r="U74" s="37"/>
      <c r="V74" s="37"/>
      <c r="W74" s="37"/>
      <c r="X74" s="38"/>
    </row>
    <row r="75" spans="1:24" x14ac:dyDescent="0.2">
      <c r="A75" s="256"/>
      <c r="B75" s="258"/>
      <c r="C75" s="26" t="s">
        <v>126</v>
      </c>
      <c r="D75" s="27" t="s">
        <v>127</v>
      </c>
      <c r="E75" s="39"/>
      <c r="F75" s="29"/>
      <c r="G75" s="30"/>
      <c r="H75" s="31"/>
      <c r="I75" s="30"/>
      <c r="J75" s="29"/>
      <c r="K75" s="30"/>
      <c r="L75" s="32"/>
      <c r="M75" s="40"/>
      <c r="N75" s="37"/>
      <c r="O75" s="35"/>
      <c r="P75" s="31"/>
      <c r="Q75" s="40"/>
      <c r="R75" s="29"/>
      <c r="S75" s="30"/>
      <c r="T75" s="32"/>
      <c r="U75" s="37"/>
      <c r="V75" s="37"/>
      <c r="W75" s="37"/>
      <c r="X75" s="38"/>
    </row>
    <row r="76" spans="1:24" x14ac:dyDescent="0.2">
      <c r="A76" s="256"/>
      <c r="B76" s="258"/>
      <c r="C76" s="26" t="s">
        <v>128</v>
      </c>
      <c r="D76" s="27" t="s">
        <v>129</v>
      </c>
      <c r="E76" s="39"/>
      <c r="F76" s="29"/>
      <c r="G76" s="30"/>
      <c r="H76" s="31"/>
      <c r="I76" s="30"/>
      <c r="J76" s="29"/>
      <c r="K76" s="30"/>
      <c r="L76" s="32"/>
      <c r="M76" s="40"/>
      <c r="N76" s="37"/>
      <c r="O76" s="35"/>
      <c r="P76" s="31"/>
      <c r="Q76" s="40"/>
      <c r="R76" s="29"/>
      <c r="S76" s="30"/>
      <c r="T76" s="32"/>
      <c r="U76" s="37"/>
      <c r="V76" s="37"/>
      <c r="W76" s="37"/>
      <c r="X76" s="38"/>
    </row>
    <row r="77" spans="1:24" x14ac:dyDescent="0.2">
      <c r="A77" s="256"/>
      <c r="B77" s="258"/>
      <c r="C77" s="26" t="s">
        <v>130</v>
      </c>
      <c r="D77" s="27" t="s">
        <v>131</v>
      </c>
      <c r="E77" s="39"/>
      <c r="F77" s="29"/>
      <c r="G77" s="30"/>
      <c r="H77" s="31"/>
      <c r="I77" s="30"/>
      <c r="J77" s="29"/>
      <c r="K77" s="30"/>
      <c r="L77" s="32"/>
      <c r="M77" s="40"/>
      <c r="N77" s="37"/>
      <c r="O77" s="35"/>
      <c r="P77" s="31"/>
      <c r="Q77" s="40"/>
      <c r="R77" s="29"/>
      <c r="S77" s="30"/>
      <c r="T77" s="32"/>
      <c r="U77" s="37"/>
      <c r="V77" s="37"/>
      <c r="W77" s="37"/>
      <c r="X77" s="38"/>
    </row>
    <row r="78" spans="1:24" x14ac:dyDescent="0.2">
      <c r="A78" s="256"/>
      <c r="B78" s="258"/>
      <c r="C78" s="26" t="s">
        <v>132</v>
      </c>
      <c r="D78" s="27" t="s">
        <v>133</v>
      </c>
      <c r="E78" s="39"/>
      <c r="F78" s="29"/>
      <c r="G78" s="30"/>
      <c r="H78" s="31"/>
      <c r="I78" s="30"/>
      <c r="J78" s="29"/>
      <c r="K78" s="30"/>
      <c r="L78" s="32"/>
      <c r="M78" s="40"/>
      <c r="N78" s="37"/>
      <c r="O78" s="35"/>
      <c r="P78" s="31"/>
      <c r="Q78" s="40"/>
      <c r="R78" s="29"/>
      <c r="S78" s="30"/>
      <c r="T78" s="32"/>
      <c r="U78" s="37"/>
      <c r="V78" s="37"/>
      <c r="W78" s="37"/>
      <c r="X78" s="38"/>
    </row>
    <row r="79" spans="1:24" x14ac:dyDescent="0.2">
      <c r="A79" s="256"/>
      <c r="B79" s="258" t="s">
        <v>134</v>
      </c>
      <c r="C79" s="26" t="s">
        <v>135</v>
      </c>
      <c r="D79" s="27" t="s">
        <v>136</v>
      </c>
      <c r="E79" s="39"/>
      <c r="F79" s="29"/>
      <c r="G79" s="30"/>
      <c r="H79" s="31"/>
      <c r="I79" s="30"/>
      <c r="J79" s="29"/>
      <c r="K79" s="30"/>
      <c r="L79" s="32"/>
      <c r="M79" s="40"/>
      <c r="N79" s="37"/>
      <c r="O79" s="35"/>
      <c r="P79" s="31"/>
      <c r="Q79" s="40"/>
      <c r="R79" s="29"/>
      <c r="S79" s="30"/>
      <c r="T79" s="32"/>
      <c r="U79" s="37"/>
      <c r="V79" s="37">
        <v>1</v>
      </c>
      <c r="W79" s="37"/>
      <c r="X79" s="38"/>
    </row>
    <row r="80" spans="1:24" x14ac:dyDescent="0.2">
      <c r="A80" s="256"/>
      <c r="B80" s="258"/>
      <c r="C80" s="258" t="s">
        <v>137</v>
      </c>
      <c r="D80" s="27" t="s">
        <v>138</v>
      </c>
      <c r="E80" s="39">
        <v>20</v>
      </c>
      <c r="F80" s="29">
        <v>9</v>
      </c>
      <c r="G80" s="30">
        <f t="shared" ref="G80:G84" si="24">E80-F80</f>
        <v>11</v>
      </c>
      <c r="H80" s="31">
        <f t="shared" ref="H80:H84" si="25">F80/E80</f>
        <v>0.45</v>
      </c>
      <c r="I80" s="30">
        <v>20</v>
      </c>
      <c r="J80" s="29">
        <v>6</v>
      </c>
      <c r="K80" s="30">
        <f t="shared" ref="K80:K84" si="26">I80-J80</f>
        <v>14</v>
      </c>
      <c r="L80" s="32">
        <f t="shared" ref="L80:L84" si="27">J80/I80</f>
        <v>0.3</v>
      </c>
      <c r="M80" s="40"/>
      <c r="N80" s="37"/>
      <c r="O80" s="35"/>
      <c r="P80" s="31"/>
      <c r="Q80" s="40"/>
      <c r="R80" s="29"/>
      <c r="S80" s="30"/>
      <c r="T80" s="32"/>
      <c r="U80" s="37"/>
      <c r="V80" s="37"/>
      <c r="W80" s="37"/>
      <c r="X80" s="38"/>
    </row>
    <row r="81" spans="1:64" x14ac:dyDescent="0.2">
      <c r="A81" s="256"/>
      <c r="B81" s="258"/>
      <c r="C81" s="258"/>
      <c r="D81" s="27" t="s">
        <v>139</v>
      </c>
      <c r="E81" s="39">
        <v>4</v>
      </c>
      <c r="F81" s="29">
        <v>4</v>
      </c>
      <c r="G81" s="30">
        <f t="shared" si="24"/>
        <v>0</v>
      </c>
      <c r="H81" s="31">
        <f t="shared" si="25"/>
        <v>1</v>
      </c>
      <c r="I81" s="30">
        <v>6</v>
      </c>
      <c r="J81" s="29">
        <v>2</v>
      </c>
      <c r="K81" s="30">
        <f t="shared" si="26"/>
        <v>4</v>
      </c>
      <c r="L81" s="32">
        <f t="shared" si="27"/>
        <v>0.33333333333333331</v>
      </c>
      <c r="M81" s="40"/>
      <c r="N81" s="37"/>
      <c r="O81" s="35"/>
      <c r="P81" s="31"/>
      <c r="Q81" s="40">
        <v>2</v>
      </c>
      <c r="R81" s="29">
        <v>0</v>
      </c>
      <c r="S81" s="30">
        <f t="shared" ref="S81:S83" si="28">Q81-R81</f>
        <v>2</v>
      </c>
      <c r="T81" s="32">
        <f t="shared" ref="T81:T83" si="29">R81/Q81</f>
        <v>0</v>
      </c>
      <c r="U81" s="37">
        <v>1</v>
      </c>
      <c r="V81" s="37"/>
      <c r="W81" s="37"/>
      <c r="X81" s="38"/>
    </row>
    <row r="82" spans="1:64" x14ac:dyDescent="0.2">
      <c r="A82" s="259" t="s">
        <v>140</v>
      </c>
      <c r="B82" s="259"/>
      <c r="C82" s="259"/>
      <c r="D82" s="259"/>
      <c r="E82" s="44">
        <f>SUM(E10:E81)</f>
        <v>560</v>
      </c>
      <c r="F82" s="45">
        <f>SUM(F10:F81)</f>
        <v>398</v>
      </c>
      <c r="G82" s="45">
        <f t="shared" si="24"/>
        <v>162</v>
      </c>
      <c r="H82" s="10">
        <f t="shared" si="25"/>
        <v>0.71071428571428574</v>
      </c>
      <c r="I82" s="9">
        <f>SUM(I10:I81)</f>
        <v>754</v>
      </c>
      <c r="J82" s="9">
        <f>SUM(J10:J81)</f>
        <v>359</v>
      </c>
      <c r="K82" s="9">
        <f t="shared" si="26"/>
        <v>395</v>
      </c>
      <c r="L82" s="46">
        <f t="shared" si="27"/>
        <v>0.47612732095490717</v>
      </c>
      <c r="M82" s="45">
        <f>SUM(M10:M81)</f>
        <v>16</v>
      </c>
      <c r="N82" s="45">
        <f>SUM(N10:N81)</f>
        <v>8</v>
      </c>
      <c r="O82" s="47">
        <f t="shared" ref="O82:O83" si="30">M82-N82</f>
        <v>8</v>
      </c>
      <c r="P82" s="10">
        <f t="shared" ref="P82:P83" si="31">N82/M82</f>
        <v>0.5</v>
      </c>
      <c r="Q82" s="45">
        <f>SUM(Q10:Q81)</f>
        <v>22</v>
      </c>
      <c r="R82" s="45">
        <f>SUM(R10:R81)</f>
        <v>8</v>
      </c>
      <c r="S82" s="9">
        <f t="shared" si="28"/>
        <v>14</v>
      </c>
      <c r="T82" s="46">
        <f t="shared" si="29"/>
        <v>0.36363636363636365</v>
      </c>
      <c r="U82" s="45">
        <f>SUM(U10:U81)</f>
        <v>9</v>
      </c>
      <c r="V82" s="45">
        <f>SUM(V10:V81)</f>
        <v>36</v>
      </c>
      <c r="W82" s="45">
        <f>SUM(W10:W81)</f>
        <v>2</v>
      </c>
      <c r="X82" s="48">
        <f>SUM(X10:X81)</f>
        <v>13</v>
      </c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</row>
    <row r="83" spans="1:64" x14ac:dyDescent="0.2">
      <c r="A83" s="260" t="s">
        <v>141</v>
      </c>
      <c r="B83" s="261" t="s">
        <v>142</v>
      </c>
      <c r="C83" s="261" t="s">
        <v>143</v>
      </c>
      <c r="D83" s="51" t="s">
        <v>144</v>
      </c>
      <c r="E83" s="52">
        <v>7</v>
      </c>
      <c r="F83" s="53">
        <v>3</v>
      </c>
      <c r="G83" s="54">
        <f t="shared" si="24"/>
        <v>4</v>
      </c>
      <c r="H83" s="55">
        <f t="shared" si="25"/>
        <v>0.42857142857142855</v>
      </c>
      <c r="I83" s="54">
        <v>7</v>
      </c>
      <c r="J83" s="53">
        <v>2</v>
      </c>
      <c r="K83" s="56">
        <f t="shared" si="26"/>
        <v>5</v>
      </c>
      <c r="L83" s="57">
        <f t="shared" si="27"/>
        <v>0.2857142857142857</v>
      </c>
      <c r="M83" s="54">
        <v>2</v>
      </c>
      <c r="N83" s="53">
        <v>1</v>
      </c>
      <c r="O83" s="56">
        <f t="shared" si="30"/>
        <v>1</v>
      </c>
      <c r="P83" s="55">
        <f t="shared" si="31"/>
        <v>0.5</v>
      </c>
      <c r="Q83" s="54">
        <v>3</v>
      </c>
      <c r="R83" s="53">
        <v>0</v>
      </c>
      <c r="S83" s="56">
        <f t="shared" si="28"/>
        <v>3</v>
      </c>
      <c r="T83" s="57">
        <f t="shared" si="29"/>
        <v>0</v>
      </c>
      <c r="U83" s="58"/>
      <c r="V83" s="53"/>
      <c r="W83" s="53"/>
      <c r="X83" s="5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</row>
    <row r="84" spans="1:64" x14ac:dyDescent="0.2">
      <c r="A84" s="260"/>
      <c r="B84" s="261"/>
      <c r="C84" s="261"/>
      <c r="D84" s="51" t="s">
        <v>145</v>
      </c>
      <c r="E84" s="60">
        <v>5</v>
      </c>
      <c r="F84" s="61">
        <v>3</v>
      </c>
      <c r="G84" s="62">
        <f t="shared" si="24"/>
        <v>2</v>
      </c>
      <c r="H84" s="63">
        <f t="shared" si="25"/>
        <v>0.6</v>
      </c>
      <c r="I84" s="62">
        <v>15</v>
      </c>
      <c r="J84" s="61">
        <v>2</v>
      </c>
      <c r="K84" s="64">
        <f t="shared" si="26"/>
        <v>13</v>
      </c>
      <c r="L84" s="65">
        <f t="shared" si="27"/>
        <v>0.13333333333333333</v>
      </c>
      <c r="M84" s="62"/>
      <c r="N84" s="61"/>
      <c r="O84" s="64"/>
      <c r="P84" s="63"/>
      <c r="Q84" s="62"/>
      <c r="R84" s="61"/>
      <c r="S84" s="64"/>
      <c r="T84" s="65"/>
      <c r="U84" s="66"/>
      <c r="V84" s="61"/>
      <c r="W84" s="61"/>
      <c r="X84" s="67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</row>
    <row r="85" spans="1:64" x14ac:dyDescent="0.2">
      <c r="A85" s="260"/>
      <c r="B85" s="261"/>
      <c r="C85" s="261"/>
      <c r="D85" s="51" t="s">
        <v>146</v>
      </c>
      <c r="E85" s="60"/>
      <c r="F85" s="61"/>
      <c r="G85" s="62"/>
      <c r="H85" s="63"/>
      <c r="I85" s="62"/>
      <c r="J85" s="61"/>
      <c r="K85" s="64"/>
      <c r="L85" s="65"/>
      <c r="M85" s="62"/>
      <c r="N85" s="61"/>
      <c r="O85" s="64"/>
      <c r="P85" s="63"/>
      <c r="Q85" s="62"/>
      <c r="R85" s="61"/>
      <c r="S85" s="64"/>
      <c r="T85" s="65"/>
      <c r="U85" s="66"/>
      <c r="V85" s="61"/>
      <c r="W85" s="61"/>
      <c r="X85" s="67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</row>
    <row r="86" spans="1:64" x14ac:dyDescent="0.2">
      <c r="A86" s="260"/>
      <c r="B86" s="261"/>
      <c r="C86" s="50" t="s">
        <v>147</v>
      </c>
      <c r="D86" s="51" t="s">
        <v>148</v>
      </c>
      <c r="E86" s="60"/>
      <c r="F86" s="61"/>
      <c r="G86" s="62"/>
      <c r="H86" s="63"/>
      <c r="I86" s="62"/>
      <c r="J86" s="61"/>
      <c r="K86" s="64"/>
      <c r="L86" s="65"/>
      <c r="M86" s="62"/>
      <c r="N86" s="61"/>
      <c r="O86" s="64"/>
      <c r="P86" s="63"/>
      <c r="Q86" s="62"/>
      <c r="R86" s="61"/>
      <c r="S86" s="64"/>
      <c r="T86" s="65"/>
      <c r="U86" s="66"/>
      <c r="V86" s="61"/>
      <c r="W86" s="61"/>
      <c r="X86" s="67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</row>
    <row r="87" spans="1:64" x14ac:dyDescent="0.2">
      <c r="A87" s="260"/>
      <c r="B87" s="261"/>
      <c r="C87" s="50" t="s">
        <v>149</v>
      </c>
      <c r="D87" s="51" t="s">
        <v>150</v>
      </c>
      <c r="E87" s="60">
        <v>10</v>
      </c>
      <c r="F87" s="61">
        <v>6</v>
      </c>
      <c r="G87" s="62">
        <f>E87-F87</f>
        <v>4</v>
      </c>
      <c r="H87" s="63">
        <f>F87/E87</f>
        <v>0.6</v>
      </c>
      <c r="I87" s="62">
        <v>20</v>
      </c>
      <c r="J87" s="61">
        <v>8</v>
      </c>
      <c r="K87" s="64">
        <f>I87-J87</f>
        <v>12</v>
      </c>
      <c r="L87" s="65">
        <f>J87/I87</f>
        <v>0.4</v>
      </c>
      <c r="M87" s="62"/>
      <c r="N87" s="61"/>
      <c r="O87" s="64"/>
      <c r="P87" s="63"/>
      <c r="Q87" s="62"/>
      <c r="R87" s="61"/>
      <c r="S87" s="64"/>
      <c r="T87" s="65"/>
      <c r="U87" s="66"/>
      <c r="V87" s="61"/>
      <c r="W87" s="61"/>
      <c r="X87" s="67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</row>
    <row r="88" spans="1:64" x14ac:dyDescent="0.2">
      <c r="A88" s="260"/>
      <c r="B88" s="261"/>
      <c r="C88" s="50" t="s">
        <v>151</v>
      </c>
      <c r="D88" s="51" t="s">
        <v>152</v>
      </c>
      <c r="E88" s="60"/>
      <c r="F88" s="61"/>
      <c r="G88" s="62"/>
      <c r="H88" s="63"/>
      <c r="I88" s="62"/>
      <c r="J88" s="61"/>
      <c r="K88" s="64"/>
      <c r="L88" s="65"/>
      <c r="M88" s="62"/>
      <c r="N88" s="61"/>
      <c r="O88" s="64"/>
      <c r="P88" s="63"/>
      <c r="Q88" s="62"/>
      <c r="R88" s="61"/>
      <c r="S88" s="64"/>
      <c r="T88" s="65"/>
      <c r="U88" s="66"/>
      <c r="V88" s="61">
        <v>1</v>
      </c>
      <c r="W88" s="61"/>
      <c r="X88" s="67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</row>
    <row r="89" spans="1:64" x14ac:dyDescent="0.2">
      <c r="A89" s="260"/>
      <c r="B89" s="261"/>
      <c r="C89" s="50" t="s">
        <v>153</v>
      </c>
      <c r="D89" s="51" t="s">
        <v>154</v>
      </c>
      <c r="E89" s="60">
        <v>10</v>
      </c>
      <c r="F89" s="61">
        <v>0</v>
      </c>
      <c r="G89" s="62">
        <f>E89-F89</f>
        <v>10</v>
      </c>
      <c r="H89" s="63">
        <f>F89/E89</f>
        <v>0</v>
      </c>
      <c r="I89" s="62">
        <v>7</v>
      </c>
      <c r="J89" s="61">
        <v>0</v>
      </c>
      <c r="K89" s="64">
        <f>I89-J89</f>
        <v>7</v>
      </c>
      <c r="L89" s="65">
        <f>J89/I89</f>
        <v>0</v>
      </c>
      <c r="M89" s="62"/>
      <c r="N89" s="61"/>
      <c r="O89" s="64"/>
      <c r="P89" s="63"/>
      <c r="Q89" s="62"/>
      <c r="R89" s="61"/>
      <c r="S89" s="64"/>
      <c r="T89" s="65"/>
      <c r="U89" s="66"/>
      <c r="V89" s="61"/>
      <c r="W89" s="61"/>
      <c r="X89" s="67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</row>
    <row r="90" spans="1:64" x14ac:dyDescent="0.2">
      <c r="A90" s="260"/>
      <c r="B90" s="261"/>
      <c r="C90" s="50" t="s">
        <v>155</v>
      </c>
      <c r="D90" s="51" t="s">
        <v>156</v>
      </c>
      <c r="E90" s="60"/>
      <c r="F90" s="61"/>
      <c r="G90" s="62"/>
      <c r="H90" s="63"/>
      <c r="I90" s="62"/>
      <c r="J90" s="61"/>
      <c r="K90" s="64"/>
      <c r="L90" s="65"/>
      <c r="M90" s="62"/>
      <c r="N90" s="61"/>
      <c r="O90" s="64"/>
      <c r="P90" s="63"/>
      <c r="Q90" s="62"/>
      <c r="R90" s="61"/>
      <c r="S90" s="64"/>
      <c r="T90" s="65"/>
      <c r="U90" s="66"/>
      <c r="V90" s="61">
        <v>1</v>
      </c>
      <c r="W90" s="61"/>
      <c r="X90" s="67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</row>
    <row r="91" spans="1:64" x14ac:dyDescent="0.2">
      <c r="A91" s="260"/>
      <c r="B91" s="261" t="s">
        <v>157</v>
      </c>
      <c r="C91" s="50" t="s">
        <v>158</v>
      </c>
      <c r="D91" s="51" t="s">
        <v>159</v>
      </c>
      <c r="E91" s="60"/>
      <c r="F91" s="61"/>
      <c r="G91" s="62"/>
      <c r="H91" s="63"/>
      <c r="I91" s="62"/>
      <c r="J91" s="61"/>
      <c r="K91" s="64"/>
      <c r="L91" s="65"/>
      <c r="M91" s="62"/>
      <c r="N91" s="61"/>
      <c r="O91" s="64"/>
      <c r="P91" s="63"/>
      <c r="Q91" s="62"/>
      <c r="R91" s="61"/>
      <c r="S91" s="64"/>
      <c r="T91" s="65"/>
      <c r="U91" s="66"/>
      <c r="V91" s="61"/>
      <c r="W91" s="61"/>
      <c r="X91" s="67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</row>
    <row r="92" spans="1:64" x14ac:dyDescent="0.2">
      <c r="A92" s="260"/>
      <c r="B92" s="261"/>
      <c r="C92" s="50" t="s">
        <v>160</v>
      </c>
      <c r="D92" s="51" t="s">
        <v>161</v>
      </c>
      <c r="E92" s="60"/>
      <c r="F92" s="61"/>
      <c r="G92" s="62"/>
      <c r="H92" s="63"/>
      <c r="I92" s="62"/>
      <c r="J92" s="61"/>
      <c r="K92" s="64"/>
      <c r="L92" s="65"/>
      <c r="M92" s="62"/>
      <c r="N92" s="61"/>
      <c r="O92" s="64"/>
      <c r="P92" s="63"/>
      <c r="Q92" s="62"/>
      <c r="R92" s="61"/>
      <c r="S92" s="64"/>
      <c r="T92" s="65"/>
      <c r="U92" s="66"/>
      <c r="V92" s="61"/>
      <c r="W92" s="61"/>
      <c r="X92" s="67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</row>
    <row r="93" spans="1:64" x14ac:dyDescent="0.2">
      <c r="A93" s="260"/>
      <c r="B93" s="261"/>
      <c r="C93" s="50" t="s">
        <v>162</v>
      </c>
      <c r="D93" s="51" t="s">
        <v>163</v>
      </c>
      <c r="E93" s="60"/>
      <c r="F93" s="61"/>
      <c r="G93" s="62"/>
      <c r="H93" s="63"/>
      <c r="I93" s="62"/>
      <c r="J93" s="61"/>
      <c r="K93" s="64"/>
      <c r="L93" s="65"/>
      <c r="M93" s="62"/>
      <c r="N93" s="61"/>
      <c r="O93" s="64"/>
      <c r="P93" s="63"/>
      <c r="Q93" s="62"/>
      <c r="R93" s="61"/>
      <c r="S93" s="64"/>
      <c r="T93" s="65"/>
      <c r="U93" s="66"/>
      <c r="V93" s="61"/>
      <c r="W93" s="61"/>
      <c r="X93" s="67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</row>
    <row r="94" spans="1:64" x14ac:dyDescent="0.2">
      <c r="A94" s="260"/>
      <c r="B94" s="261"/>
      <c r="C94" s="50" t="s">
        <v>164</v>
      </c>
      <c r="D94" s="51" t="s">
        <v>165</v>
      </c>
      <c r="E94" s="60"/>
      <c r="F94" s="61"/>
      <c r="G94" s="62"/>
      <c r="H94" s="63"/>
      <c r="I94" s="62"/>
      <c r="J94" s="61"/>
      <c r="K94" s="64"/>
      <c r="L94" s="65"/>
      <c r="M94" s="62"/>
      <c r="N94" s="61"/>
      <c r="O94" s="64"/>
      <c r="P94" s="63"/>
      <c r="Q94" s="62"/>
      <c r="R94" s="61"/>
      <c r="S94" s="64"/>
      <c r="T94" s="65"/>
      <c r="U94" s="66"/>
      <c r="V94" s="61"/>
      <c r="W94" s="61"/>
      <c r="X94" s="67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</row>
    <row r="95" spans="1:64" x14ac:dyDescent="0.2">
      <c r="A95" s="260"/>
      <c r="B95" s="261"/>
      <c r="C95" s="50" t="s">
        <v>166</v>
      </c>
      <c r="D95" s="51" t="s">
        <v>167</v>
      </c>
      <c r="E95" s="60"/>
      <c r="F95" s="61"/>
      <c r="G95" s="62"/>
      <c r="H95" s="63"/>
      <c r="I95" s="62"/>
      <c r="J95" s="61"/>
      <c r="K95" s="64"/>
      <c r="L95" s="65"/>
      <c r="M95" s="62"/>
      <c r="N95" s="61"/>
      <c r="O95" s="64"/>
      <c r="P95" s="63"/>
      <c r="Q95" s="62"/>
      <c r="R95" s="61"/>
      <c r="S95" s="64"/>
      <c r="T95" s="65"/>
      <c r="U95" s="66"/>
      <c r="V95" s="61"/>
      <c r="W95" s="61"/>
      <c r="X95" s="67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</row>
    <row r="96" spans="1:64" x14ac:dyDescent="0.2">
      <c r="A96" s="260"/>
      <c r="B96" s="261"/>
      <c r="C96" s="50" t="s">
        <v>168</v>
      </c>
      <c r="D96" s="51" t="s">
        <v>169</v>
      </c>
      <c r="E96" s="60"/>
      <c r="F96" s="61"/>
      <c r="G96" s="62"/>
      <c r="H96" s="63"/>
      <c r="I96" s="62"/>
      <c r="J96" s="61"/>
      <c r="K96" s="64"/>
      <c r="L96" s="65"/>
      <c r="M96" s="62"/>
      <c r="N96" s="61"/>
      <c r="O96" s="64"/>
      <c r="P96" s="63"/>
      <c r="Q96" s="62"/>
      <c r="R96" s="61"/>
      <c r="S96" s="64"/>
      <c r="T96" s="65"/>
      <c r="U96" s="66"/>
      <c r="V96" s="61"/>
      <c r="W96" s="61"/>
      <c r="X96" s="67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</row>
    <row r="97" spans="1:64" x14ac:dyDescent="0.2">
      <c r="A97" s="260"/>
      <c r="B97" s="261"/>
      <c r="C97" s="50" t="s">
        <v>170</v>
      </c>
      <c r="D97" s="51" t="s">
        <v>171</v>
      </c>
      <c r="E97" s="60"/>
      <c r="F97" s="61"/>
      <c r="G97" s="62"/>
      <c r="H97" s="63"/>
      <c r="I97" s="62"/>
      <c r="J97" s="61"/>
      <c r="K97" s="64"/>
      <c r="L97" s="65"/>
      <c r="M97" s="62"/>
      <c r="N97" s="61"/>
      <c r="O97" s="64"/>
      <c r="P97" s="63"/>
      <c r="Q97" s="62"/>
      <c r="R97" s="61"/>
      <c r="S97" s="64"/>
      <c r="T97" s="65"/>
      <c r="U97" s="66"/>
      <c r="V97" s="61"/>
      <c r="W97" s="61"/>
      <c r="X97" s="67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</row>
    <row r="98" spans="1:64" x14ac:dyDescent="0.2">
      <c r="A98" s="260"/>
      <c r="B98" s="261"/>
      <c r="C98" s="261" t="s">
        <v>172</v>
      </c>
      <c r="D98" s="51" t="s">
        <v>173</v>
      </c>
      <c r="E98" s="60"/>
      <c r="F98" s="61"/>
      <c r="G98" s="62"/>
      <c r="H98" s="63"/>
      <c r="I98" s="62"/>
      <c r="J98" s="61"/>
      <c r="K98" s="64"/>
      <c r="L98" s="65"/>
      <c r="M98" s="62"/>
      <c r="N98" s="61"/>
      <c r="O98" s="64"/>
      <c r="P98" s="63"/>
      <c r="Q98" s="62"/>
      <c r="R98" s="61"/>
      <c r="S98" s="64"/>
      <c r="T98" s="65"/>
      <c r="U98" s="66"/>
      <c r="V98" s="61"/>
      <c r="W98" s="61"/>
      <c r="X98" s="67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</row>
    <row r="99" spans="1:64" x14ac:dyDescent="0.2">
      <c r="A99" s="260"/>
      <c r="B99" s="261"/>
      <c r="C99" s="261"/>
      <c r="D99" s="51" t="s">
        <v>174</v>
      </c>
      <c r="E99" s="60"/>
      <c r="F99" s="61"/>
      <c r="G99" s="62"/>
      <c r="H99" s="63"/>
      <c r="I99" s="62"/>
      <c r="J99" s="61"/>
      <c r="K99" s="64"/>
      <c r="L99" s="65"/>
      <c r="M99" s="62"/>
      <c r="N99" s="61"/>
      <c r="O99" s="64"/>
      <c r="P99" s="63"/>
      <c r="Q99" s="62"/>
      <c r="R99" s="61"/>
      <c r="S99" s="64"/>
      <c r="T99" s="65"/>
      <c r="U99" s="66"/>
      <c r="V99" s="61"/>
      <c r="W99" s="61"/>
      <c r="X99" s="67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</row>
    <row r="100" spans="1:64" x14ac:dyDescent="0.2">
      <c r="A100" s="260"/>
      <c r="B100" s="261"/>
      <c r="C100" s="261"/>
      <c r="D100" s="51" t="s">
        <v>175</v>
      </c>
      <c r="E100" s="60">
        <v>10</v>
      </c>
      <c r="F100" s="61">
        <v>4</v>
      </c>
      <c r="G100" s="62">
        <f>E100-F100</f>
        <v>6</v>
      </c>
      <c r="H100" s="63">
        <f>F100/E100</f>
        <v>0.4</v>
      </c>
      <c r="I100" s="62">
        <v>10</v>
      </c>
      <c r="J100" s="61">
        <v>3</v>
      </c>
      <c r="K100" s="64">
        <f>I100-J100</f>
        <v>7</v>
      </c>
      <c r="L100" s="65">
        <f>J100/I100</f>
        <v>0.3</v>
      </c>
      <c r="M100" s="62"/>
      <c r="N100" s="61"/>
      <c r="O100" s="64"/>
      <c r="P100" s="63"/>
      <c r="Q100" s="62"/>
      <c r="R100" s="61"/>
      <c r="S100" s="64"/>
      <c r="T100" s="65"/>
      <c r="U100" s="66"/>
      <c r="V100" s="61">
        <v>3</v>
      </c>
      <c r="W100" s="61"/>
      <c r="X100" s="67"/>
    </row>
    <row r="101" spans="1:64" x14ac:dyDescent="0.2">
      <c r="A101" s="260"/>
      <c r="B101" s="261"/>
      <c r="C101" s="50" t="s">
        <v>176</v>
      </c>
      <c r="D101" s="51" t="s">
        <v>177</v>
      </c>
      <c r="E101" s="60"/>
      <c r="F101" s="61"/>
      <c r="G101" s="62"/>
      <c r="H101" s="63"/>
      <c r="I101" s="62"/>
      <c r="J101" s="61"/>
      <c r="K101" s="64"/>
      <c r="L101" s="65"/>
      <c r="M101" s="62"/>
      <c r="N101" s="61"/>
      <c r="O101" s="64"/>
      <c r="P101" s="63"/>
      <c r="Q101" s="62"/>
      <c r="R101" s="61"/>
      <c r="S101" s="64"/>
      <c r="T101" s="65"/>
      <c r="U101" s="66"/>
      <c r="V101" s="61">
        <v>4</v>
      </c>
      <c r="W101" s="61"/>
      <c r="X101" s="67"/>
    </row>
    <row r="102" spans="1:64" x14ac:dyDescent="0.2">
      <c r="A102" s="260"/>
      <c r="B102" s="261" t="s">
        <v>178</v>
      </c>
      <c r="C102" s="50" t="s">
        <v>179</v>
      </c>
      <c r="D102" s="51" t="s">
        <v>180</v>
      </c>
      <c r="E102" s="60"/>
      <c r="F102" s="61"/>
      <c r="G102" s="62"/>
      <c r="H102" s="63"/>
      <c r="I102" s="62"/>
      <c r="J102" s="61"/>
      <c r="K102" s="64"/>
      <c r="L102" s="65"/>
      <c r="M102" s="62"/>
      <c r="N102" s="61"/>
      <c r="O102" s="64"/>
      <c r="P102" s="63"/>
      <c r="Q102" s="62"/>
      <c r="R102" s="61"/>
      <c r="S102" s="64"/>
      <c r="T102" s="65"/>
      <c r="U102" s="66"/>
      <c r="V102" s="61">
        <v>1</v>
      </c>
      <c r="W102" s="61"/>
      <c r="X102" s="67"/>
    </row>
    <row r="103" spans="1:64" x14ac:dyDescent="0.2">
      <c r="A103" s="260"/>
      <c r="B103" s="261"/>
      <c r="C103" s="50" t="s">
        <v>181</v>
      </c>
      <c r="D103" s="51" t="s">
        <v>182</v>
      </c>
      <c r="E103" s="60"/>
      <c r="F103" s="61"/>
      <c r="G103" s="62"/>
      <c r="H103" s="63"/>
      <c r="I103" s="62"/>
      <c r="J103" s="61"/>
      <c r="K103" s="64"/>
      <c r="L103" s="65"/>
      <c r="M103" s="62"/>
      <c r="N103" s="61"/>
      <c r="O103" s="64"/>
      <c r="P103" s="63"/>
      <c r="Q103" s="62"/>
      <c r="R103" s="61"/>
      <c r="S103" s="64"/>
      <c r="T103" s="65"/>
      <c r="U103" s="66"/>
      <c r="V103" s="61">
        <v>1</v>
      </c>
      <c r="W103" s="61"/>
      <c r="X103" s="67"/>
    </row>
    <row r="104" spans="1:64" x14ac:dyDescent="0.2">
      <c r="A104" s="260"/>
      <c r="B104" s="261"/>
      <c r="C104" s="50" t="s">
        <v>183</v>
      </c>
      <c r="D104" s="51" t="s">
        <v>184</v>
      </c>
      <c r="E104" s="60"/>
      <c r="F104" s="61"/>
      <c r="G104" s="62"/>
      <c r="H104" s="63"/>
      <c r="I104" s="62"/>
      <c r="J104" s="61"/>
      <c r="K104" s="64"/>
      <c r="L104" s="65"/>
      <c r="M104" s="62"/>
      <c r="N104" s="61"/>
      <c r="O104" s="64"/>
      <c r="P104" s="63"/>
      <c r="Q104" s="62"/>
      <c r="R104" s="61"/>
      <c r="S104" s="64"/>
      <c r="T104" s="65"/>
      <c r="U104" s="66"/>
      <c r="V104" s="61"/>
      <c r="W104" s="61"/>
      <c r="X104" s="67"/>
    </row>
    <row r="105" spans="1:64" x14ac:dyDescent="0.2">
      <c r="A105" s="260"/>
      <c r="B105" s="261"/>
      <c r="C105" s="50" t="s">
        <v>185</v>
      </c>
      <c r="D105" s="51" t="s">
        <v>186</v>
      </c>
      <c r="E105" s="60"/>
      <c r="F105" s="61"/>
      <c r="G105" s="62"/>
      <c r="H105" s="63"/>
      <c r="I105" s="62"/>
      <c r="J105" s="61"/>
      <c r="K105" s="64"/>
      <c r="L105" s="65"/>
      <c r="M105" s="62"/>
      <c r="N105" s="61"/>
      <c r="O105" s="64"/>
      <c r="P105" s="63"/>
      <c r="Q105" s="62"/>
      <c r="R105" s="61"/>
      <c r="S105" s="64"/>
      <c r="T105" s="65"/>
      <c r="U105" s="66"/>
      <c r="V105" s="61"/>
      <c r="W105" s="61"/>
      <c r="X105" s="67"/>
    </row>
    <row r="106" spans="1:64" x14ac:dyDescent="0.2">
      <c r="A106" s="260"/>
      <c r="B106" s="261"/>
      <c r="C106" s="261" t="s">
        <v>187</v>
      </c>
      <c r="D106" s="51" t="s">
        <v>188</v>
      </c>
      <c r="E106" s="60">
        <v>30</v>
      </c>
      <c r="F106" s="61">
        <v>29</v>
      </c>
      <c r="G106" s="62">
        <f>E106-F106</f>
        <v>1</v>
      </c>
      <c r="H106" s="63">
        <f>F106/E106</f>
        <v>0.96666666666666667</v>
      </c>
      <c r="I106" s="62">
        <v>52</v>
      </c>
      <c r="J106" s="61">
        <v>30</v>
      </c>
      <c r="K106" s="64">
        <f>I106-J106</f>
        <v>22</v>
      </c>
      <c r="L106" s="65">
        <f>J106/I106</f>
        <v>0.57692307692307687</v>
      </c>
      <c r="M106" s="62"/>
      <c r="N106" s="61"/>
      <c r="O106" s="64"/>
      <c r="P106" s="63"/>
      <c r="Q106" s="62"/>
      <c r="R106" s="61"/>
      <c r="S106" s="64"/>
      <c r="T106" s="65"/>
      <c r="U106" s="66">
        <v>11</v>
      </c>
      <c r="V106" s="61">
        <v>23</v>
      </c>
      <c r="W106" s="61"/>
      <c r="X106" s="67">
        <v>1</v>
      </c>
    </row>
    <row r="107" spans="1:64" x14ac:dyDescent="0.2">
      <c r="A107" s="260"/>
      <c r="B107" s="261"/>
      <c r="C107" s="261"/>
      <c r="D107" s="51" t="s">
        <v>189</v>
      </c>
      <c r="E107" s="60"/>
      <c r="F107" s="61"/>
      <c r="G107" s="62"/>
      <c r="H107" s="63"/>
      <c r="I107" s="62"/>
      <c r="J107" s="61"/>
      <c r="K107" s="64"/>
      <c r="L107" s="65"/>
      <c r="M107" s="62"/>
      <c r="N107" s="61"/>
      <c r="O107" s="64"/>
      <c r="P107" s="63"/>
      <c r="Q107" s="62"/>
      <c r="R107" s="61"/>
      <c r="S107" s="64"/>
      <c r="T107" s="65"/>
      <c r="U107" s="66">
        <v>7</v>
      </c>
      <c r="V107" s="61">
        <v>1</v>
      </c>
      <c r="W107" s="61"/>
      <c r="X107" s="67">
        <v>1</v>
      </c>
    </row>
    <row r="108" spans="1:64" x14ac:dyDescent="0.2">
      <c r="A108" s="260"/>
      <c r="B108" s="261" t="s">
        <v>190</v>
      </c>
      <c r="C108" s="50" t="s">
        <v>191</v>
      </c>
      <c r="D108" s="51" t="s">
        <v>192</v>
      </c>
      <c r="E108" s="60"/>
      <c r="F108" s="61"/>
      <c r="G108" s="62"/>
      <c r="H108" s="63"/>
      <c r="I108" s="62"/>
      <c r="J108" s="61"/>
      <c r="K108" s="64"/>
      <c r="L108" s="65"/>
      <c r="M108" s="62"/>
      <c r="N108" s="61"/>
      <c r="O108" s="64"/>
      <c r="P108" s="63"/>
      <c r="Q108" s="62"/>
      <c r="R108" s="61"/>
      <c r="S108" s="64"/>
      <c r="T108" s="65"/>
      <c r="U108" s="66"/>
      <c r="V108" s="61">
        <v>2</v>
      </c>
      <c r="W108" s="61"/>
      <c r="X108" s="67"/>
    </row>
    <row r="109" spans="1:64" x14ac:dyDescent="0.2">
      <c r="A109" s="260"/>
      <c r="B109" s="261"/>
      <c r="C109" s="261" t="s">
        <v>193</v>
      </c>
      <c r="D109" s="51" t="s">
        <v>194</v>
      </c>
      <c r="E109" s="60">
        <v>30</v>
      </c>
      <c r="F109" s="61">
        <v>18</v>
      </c>
      <c r="G109" s="62">
        <f t="shared" ref="G109:G111" si="32">E109-F109</f>
        <v>12</v>
      </c>
      <c r="H109" s="63">
        <f t="shared" ref="H109:H111" si="33">F109/E109</f>
        <v>0.6</v>
      </c>
      <c r="I109" s="62">
        <v>27</v>
      </c>
      <c r="J109" s="61">
        <v>16</v>
      </c>
      <c r="K109" s="64">
        <f t="shared" ref="K109:K111" si="34">I109-J109</f>
        <v>11</v>
      </c>
      <c r="L109" s="65">
        <f t="shared" ref="L109:L111" si="35">J109/I109</f>
        <v>0.59259259259259256</v>
      </c>
      <c r="M109" s="62"/>
      <c r="N109" s="61"/>
      <c r="O109" s="64"/>
      <c r="P109" s="63"/>
      <c r="Q109" s="62"/>
      <c r="R109" s="61"/>
      <c r="S109" s="64"/>
      <c r="T109" s="65"/>
      <c r="U109" s="66"/>
      <c r="V109" s="61"/>
      <c r="W109" s="61"/>
      <c r="X109" s="67">
        <v>2</v>
      </c>
    </row>
    <row r="110" spans="1:64" x14ac:dyDescent="0.2">
      <c r="A110" s="260"/>
      <c r="B110" s="261"/>
      <c r="C110" s="261"/>
      <c r="D110" s="68" t="s">
        <v>195</v>
      </c>
      <c r="E110" s="60">
        <v>14</v>
      </c>
      <c r="F110" s="61">
        <v>8</v>
      </c>
      <c r="G110" s="62">
        <f t="shared" si="32"/>
        <v>6</v>
      </c>
      <c r="H110" s="63">
        <f t="shared" si="33"/>
        <v>0.5714285714285714</v>
      </c>
      <c r="I110" s="62">
        <v>28</v>
      </c>
      <c r="J110" s="61">
        <v>9</v>
      </c>
      <c r="K110" s="64">
        <f t="shared" si="34"/>
        <v>19</v>
      </c>
      <c r="L110" s="65">
        <f t="shared" si="35"/>
        <v>0.32142857142857145</v>
      </c>
      <c r="M110" s="62"/>
      <c r="N110" s="61"/>
      <c r="O110" s="64"/>
      <c r="P110" s="63"/>
      <c r="Q110" s="62"/>
      <c r="R110" s="61"/>
      <c r="S110" s="64"/>
      <c r="T110" s="65"/>
      <c r="U110" s="66"/>
      <c r="V110" s="61"/>
      <c r="W110" s="61"/>
      <c r="X110" s="67"/>
    </row>
    <row r="111" spans="1:64" x14ac:dyDescent="0.2">
      <c r="A111" s="260"/>
      <c r="B111" s="261"/>
      <c r="C111" s="261" t="s">
        <v>193</v>
      </c>
      <c r="D111" s="51" t="s">
        <v>196</v>
      </c>
      <c r="E111" s="60">
        <v>2</v>
      </c>
      <c r="F111" s="61">
        <v>0</v>
      </c>
      <c r="G111" s="62">
        <f t="shared" si="32"/>
        <v>2</v>
      </c>
      <c r="H111" s="63">
        <f t="shared" si="33"/>
        <v>0</v>
      </c>
      <c r="I111" s="62">
        <v>4</v>
      </c>
      <c r="J111" s="61">
        <v>1</v>
      </c>
      <c r="K111" s="64">
        <f t="shared" si="34"/>
        <v>3</v>
      </c>
      <c r="L111" s="65">
        <f t="shared" si="35"/>
        <v>0.25</v>
      </c>
      <c r="M111" s="62"/>
      <c r="N111" s="61"/>
      <c r="O111" s="64"/>
      <c r="P111" s="63"/>
      <c r="Q111" s="62"/>
      <c r="R111" s="61"/>
      <c r="S111" s="64"/>
      <c r="T111" s="65"/>
      <c r="U111" s="66"/>
      <c r="V111" s="61"/>
      <c r="W111" s="61"/>
      <c r="X111" s="67"/>
    </row>
    <row r="112" spans="1:64" x14ac:dyDescent="0.2">
      <c r="A112" s="260"/>
      <c r="B112" s="261"/>
      <c r="C112" s="261"/>
      <c r="D112" s="51" t="s">
        <v>197</v>
      </c>
      <c r="E112" s="60"/>
      <c r="F112" s="61"/>
      <c r="G112" s="62"/>
      <c r="H112" s="63"/>
      <c r="I112" s="62"/>
      <c r="J112" s="61"/>
      <c r="K112" s="64"/>
      <c r="L112" s="65"/>
      <c r="M112" s="62"/>
      <c r="N112" s="61"/>
      <c r="O112" s="64"/>
      <c r="P112" s="63"/>
      <c r="Q112" s="62"/>
      <c r="R112" s="61"/>
      <c r="S112" s="64"/>
      <c r="T112" s="65"/>
      <c r="U112" s="66"/>
      <c r="V112" s="61"/>
      <c r="W112" s="61"/>
      <c r="X112" s="67"/>
    </row>
    <row r="113" spans="1:24" x14ac:dyDescent="0.2">
      <c r="A113" s="260"/>
      <c r="B113" s="261"/>
      <c r="C113" s="261"/>
      <c r="D113" s="51" t="s">
        <v>198</v>
      </c>
      <c r="E113" s="60"/>
      <c r="F113" s="61"/>
      <c r="G113" s="62"/>
      <c r="H113" s="63"/>
      <c r="I113" s="62"/>
      <c r="J113" s="61"/>
      <c r="K113" s="64"/>
      <c r="L113" s="65"/>
      <c r="M113" s="62"/>
      <c r="N113" s="61"/>
      <c r="O113" s="64"/>
      <c r="P113" s="63"/>
      <c r="Q113" s="62"/>
      <c r="R113" s="61"/>
      <c r="S113" s="64"/>
      <c r="T113" s="65"/>
      <c r="U113" s="66"/>
      <c r="V113" s="61">
        <v>1</v>
      </c>
      <c r="W113" s="61"/>
      <c r="X113" s="67"/>
    </row>
    <row r="114" spans="1:24" x14ac:dyDescent="0.2">
      <c r="A114" s="260"/>
      <c r="B114" s="261"/>
      <c r="C114" s="261"/>
      <c r="D114" s="51" t="s">
        <v>199</v>
      </c>
      <c r="E114" s="60"/>
      <c r="F114" s="61"/>
      <c r="G114" s="62"/>
      <c r="H114" s="63"/>
      <c r="I114" s="62"/>
      <c r="J114" s="61"/>
      <c r="K114" s="64"/>
      <c r="L114" s="65"/>
      <c r="M114" s="62"/>
      <c r="N114" s="61"/>
      <c r="O114" s="64"/>
      <c r="P114" s="63"/>
      <c r="Q114" s="62"/>
      <c r="R114" s="61"/>
      <c r="S114" s="64"/>
      <c r="T114" s="65"/>
      <c r="U114" s="66"/>
      <c r="V114" s="61"/>
      <c r="W114" s="61"/>
      <c r="X114" s="67"/>
    </row>
    <row r="115" spans="1:24" x14ac:dyDescent="0.2">
      <c r="A115" s="260"/>
      <c r="B115" s="261"/>
      <c r="C115" s="50" t="s">
        <v>200</v>
      </c>
      <c r="D115" s="51" t="s">
        <v>201</v>
      </c>
      <c r="E115" s="60"/>
      <c r="F115" s="61"/>
      <c r="G115" s="62"/>
      <c r="H115" s="63"/>
      <c r="I115" s="62"/>
      <c r="J115" s="61"/>
      <c r="K115" s="64"/>
      <c r="L115" s="65"/>
      <c r="M115" s="62"/>
      <c r="N115" s="61"/>
      <c r="O115" s="64"/>
      <c r="P115" s="63"/>
      <c r="Q115" s="62"/>
      <c r="R115" s="61"/>
      <c r="S115" s="64"/>
      <c r="T115" s="65"/>
      <c r="U115" s="66"/>
      <c r="V115" s="61"/>
      <c r="W115" s="61"/>
      <c r="X115" s="67"/>
    </row>
    <row r="116" spans="1:24" x14ac:dyDescent="0.2">
      <c r="A116" s="260"/>
      <c r="B116" s="261"/>
      <c r="C116" s="50" t="s">
        <v>202</v>
      </c>
      <c r="D116" s="51" t="s">
        <v>49</v>
      </c>
      <c r="E116" s="60"/>
      <c r="F116" s="61"/>
      <c r="G116" s="62"/>
      <c r="H116" s="63"/>
      <c r="I116" s="62"/>
      <c r="J116" s="61"/>
      <c r="K116" s="64"/>
      <c r="L116" s="65"/>
      <c r="M116" s="62"/>
      <c r="N116" s="61"/>
      <c r="O116" s="64"/>
      <c r="P116" s="63"/>
      <c r="Q116" s="62"/>
      <c r="R116" s="61"/>
      <c r="S116" s="64"/>
      <c r="T116" s="65"/>
      <c r="U116" s="66"/>
      <c r="V116" s="61">
        <v>1</v>
      </c>
      <c r="W116" s="61"/>
      <c r="X116" s="67"/>
    </row>
    <row r="117" spans="1:24" x14ac:dyDescent="0.2">
      <c r="A117" s="260"/>
      <c r="B117" s="261"/>
      <c r="C117" s="50" t="s">
        <v>203</v>
      </c>
      <c r="D117" s="51" t="s">
        <v>204</v>
      </c>
      <c r="E117" s="60"/>
      <c r="F117" s="61"/>
      <c r="G117" s="62"/>
      <c r="H117" s="63"/>
      <c r="I117" s="62"/>
      <c r="J117" s="61"/>
      <c r="K117" s="64"/>
      <c r="L117" s="65"/>
      <c r="M117" s="62"/>
      <c r="N117" s="61"/>
      <c r="O117" s="64"/>
      <c r="P117" s="63"/>
      <c r="Q117" s="62"/>
      <c r="R117" s="61"/>
      <c r="S117" s="64"/>
      <c r="T117" s="65"/>
      <c r="U117" s="66"/>
      <c r="V117" s="61">
        <v>1</v>
      </c>
      <c r="W117" s="61"/>
      <c r="X117" s="67"/>
    </row>
    <row r="118" spans="1:24" x14ac:dyDescent="0.2">
      <c r="A118" s="260"/>
      <c r="B118" s="261"/>
      <c r="C118" s="50" t="s">
        <v>205</v>
      </c>
      <c r="D118" s="51" t="s">
        <v>206</v>
      </c>
      <c r="E118" s="60"/>
      <c r="F118" s="61"/>
      <c r="G118" s="62"/>
      <c r="H118" s="63"/>
      <c r="I118" s="62"/>
      <c r="J118" s="61"/>
      <c r="K118" s="64"/>
      <c r="L118" s="65"/>
      <c r="M118" s="62"/>
      <c r="N118" s="61"/>
      <c r="O118" s="64"/>
      <c r="P118" s="63"/>
      <c r="Q118" s="62"/>
      <c r="R118" s="61"/>
      <c r="S118" s="64"/>
      <c r="T118" s="65"/>
      <c r="U118" s="66"/>
      <c r="V118" s="61"/>
      <c r="W118" s="61"/>
      <c r="X118" s="67"/>
    </row>
    <row r="119" spans="1:24" x14ac:dyDescent="0.2">
      <c r="A119" s="260"/>
      <c r="B119" s="261"/>
      <c r="C119" s="261" t="s">
        <v>207</v>
      </c>
      <c r="D119" s="51" t="s">
        <v>186</v>
      </c>
      <c r="E119" s="60"/>
      <c r="F119" s="61"/>
      <c r="G119" s="62"/>
      <c r="H119" s="63"/>
      <c r="I119" s="62"/>
      <c r="J119" s="61"/>
      <c r="K119" s="64"/>
      <c r="L119" s="65"/>
      <c r="M119" s="62"/>
      <c r="N119" s="61"/>
      <c r="O119" s="64"/>
      <c r="P119" s="63"/>
      <c r="Q119" s="62"/>
      <c r="R119" s="61"/>
      <c r="S119" s="64"/>
      <c r="T119" s="65"/>
      <c r="U119" s="66"/>
      <c r="V119" s="61"/>
      <c r="W119" s="61"/>
      <c r="X119" s="67"/>
    </row>
    <row r="120" spans="1:24" x14ac:dyDescent="0.2">
      <c r="A120" s="260"/>
      <c r="B120" s="261"/>
      <c r="C120" s="261"/>
      <c r="D120" s="51" t="s">
        <v>208</v>
      </c>
      <c r="E120" s="60"/>
      <c r="F120" s="61"/>
      <c r="G120" s="62"/>
      <c r="H120" s="63"/>
      <c r="I120" s="62"/>
      <c r="J120" s="61"/>
      <c r="K120" s="64"/>
      <c r="L120" s="65"/>
      <c r="M120" s="62"/>
      <c r="N120" s="61"/>
      <c r="O120" s="64"/>
      <c r="P120" s="63"/>
      <c r="Q120" s="62"/>
      <c r="R120" s="61"/>
      <c r="S120" s="64"/>
      <c r="T120" s="65"/>
      <c r="U120" s="66"/>
      <c r="V120" s="61"/>
      <c r="W120" s="61"/>
      <c r="X120" s="67"/>
    </row>
    <row r="121" spans="1:24" x14ac:dyDescent="0.2">
      <c r="A121" s="260"/>
      <c r="B121" s="261"/>
      <c r="C121" s="261"/>
      <c r="D121" s="51" t="s">
        <v>209</v>
      </c>
      <c r="E121" s="60"/>
      <c r="F121" s="61"/>
      <c r="G121" s="62"/>
      <c r="H121" s="63"/>
      <c r="I121" s="62"/>
      <c r="J121" s="61"/>
      <c r="K121" s="64"/>
      <c r="L121" s="65"/>
      <c r="M121" s="62"/>
      <c r="N121" s="61"/>
      <c r="O121" s="64"/>
      <c r="P121" s="63"/>
      <c r="Q121" s="62"/>
      <c r="R121" s="61"/>
      <c r="S121" s="64"/>
      <c r="T121" s="65"/>
      <c r="U121" s="66"/>
      <c r="V121" s="61"/>
      <c r="W121" s="61"/>
      <c r="X121" s="67"/>
    </row>
    <row r="122" spans="1:24" x14ac:dyDescent="0.2">
      <c r="A122" s="260"/>
      <c r="B122" s="261"/>
      <c r="C122" s="50" t="s">
        <v>210</v>
      </c>
      <c r="D122" s="51" t="s">
        <v>211</v>
      </c>
      <c r="E122" s="60"/>
      <c r="F122" s="61"/>
      <c r="G122" s="62"/>
      <c r="H122" s="63"/>
      <c r="I122" s="62"/>
      <c r="J122" s="61"/>
      <c r="K122" s="64"/>
      <c r="L122" s="65"/>
      <c r="M122" s="62"/>
      <c r="N122" s="61"/>
      <c r="O122" s="64"/>
      <c r="P122" s="63"/>
      <c r="Q122" s="62"/>
      <c r="R122" s="61"/>
      <c r="S122" s="64"/>
      <c r="T122" s="65"/>
      <c r="U122" s="66"/>
      <c r="V122" s="61">
        <v>1</v>
      </c>
      <c r="W122" s="61"/>
      <c r="X122" s="67"/>
    </row>
    <row r="123" spans="1:24" x14ac:dyDescent="0.2">
      <c r="A123" s="260"/>
      <c r="B123" s="261"/>
      <c r="C123" s="50" t="s">
        <v>212</v>
      </c>
      <c r="D123" s="51" t="s">
        <v>49</v>
      </c>
      <c r="E123" s="60"/>
      <c r="F123" s="61"/>
      <c r="G123" s="62"/>
      <c r="H123" s="63"/>
      <c r="I123" s="62"/>
      <c r="J123" s="61"/>
      <c r="K123" s="64"/>
      <c r="L123" s="65"/>
      <c r="M123" s="62"/>
      <c r="N123" s="61"/>
      <c r="O123" s="64"/>
      <c r="P123" s="63"/>
      <c r="Q123" s="62"/>
      <c r="R123" s="61"/>
      <c r="S123" s="64"/>
      <c r="T123" s="65"/>
      <c r="U123" s="66"/>
      <c r="V123" s="61">
        <v>1</v>
      </c>
      <c r="W123" s="61"/>
      <c r="X123" s="67"/>
    </row>
    <row r="124" spans="1:24" x14ac:dyDescent="0.2">
      <c r="A124" s="260"/>
      <c r="B124" s="261"/>
      <c r="C124" s="50" t="s">
        <v>213</v>
      </c>
      <c r="D124" s="51" t="s">
        <v>125</v>
      </c>
      <c r="E124" s="60"/>
      <c r="F124" s="61"/>
      <c r="G124" s="62"/>
      <c r="H124" s="63"/>
      <c r="I124" s="62"/>
      <c r="J124" s="61"/>
      <c r="K124" s="64"/>
      <c r="L124" s="65"/>
      <c r="M124" s="62"/>
      <c r="N124" s="61"/>
      <c r="O124" s="64"/>
      <c r="P124" s="63"/>
      <c r="Q124" s="62"/>
      <c r="R124" s="61"/>
      <c r="S124" s="64"/>
      <c r="T124" s="65"/>
      <c r="U124" s="66"/>
      <c r="V124" s="61"/>
      <c r="W124" s="61"/>
      <c r="X124" s="67"/>
    </row>
    <row r="125" spans="1:24" x14ac:dyDescent="0.2">
      <c r="A125" s="260"/>
      <c r="B125" s="261"/>
      <c r="C125" s="50" t="s">
        <v>214</v>
      </c>
      <c r="D125" s="51" t="s">
        <v>215</v>
      </c>
      <c r="E125" s="60"/>
      <c r="F125" s="61"/>
      <c r="G125" s="62"/>
      <c r="H125" s="63"/>
      <c r="I125" s="62"/>
      <c r="J125" s="61"/>
      <c r="K125" s="64"/>
      <c r="L125" s="65"/>
      <c r="M125" s="62"/>
      <c r="N125" s="61"/>
      <c r="O125" s="64"/>
      <c r="P125" s="63"/>
      <c r="Q125" s="62"/>
      <c r="R125" s="61"/>
      <c r="S125" s="64"/>
      <c r="T125" s="65"/>
      <c r="U125" s="66"/>
      <c r="V125" s="61">
        <v>2</v>
      </c>
      <c r="W125" s="61"/>
      <c r="X125" s="67"/>
    </row>
    <row r="126" spans="1:24" x14ac:dyDescent="0.2">
      <c r="A126" s="260"/>
      <c r="B126" s="261"/>
      <c r="C126" s="50" t="s">
        <v>216</v>
      </c>
      <c r="D126" s="51" t="s">
        <v>217</v>
      </c>
      <c r="E126" s="60"/>
      <c r="F126" s="61"/>
      <c r="G126" s="62"/>
      <c r="H126" s="63"/>
      <c r="I126" s="62"/>
      <c r="J126" s="61"/>
      <c r="K126" s="64"/>
      <c r="L126" s="65"/>
      <c r="M126" s="62"/>
      <c r="N126" s="61"/>
      <c r="O126" s="64"/>
      <c r="P126" s="63"/>
      <c r="Q126" s="62"/>
      <c r="R126" s="61"/>
      <c r="S126" s="64"/>
      <c r="T126" s="65"/>
      <c r="U126" s="66"/>
      <c r="V126" s="61"/>
      <c r="W126" s="61"/>
      <c r="X126" s="67"/>
    </row>
    <row r="127" spans="1:24" x14ac:dyDescent="0.2">
      <c r="A127" s="260"/>
      <c r="B127" s="261"/>
      <c r="C127" s="50" t="s">
        <v>218</v>
      </c>
      <c r="D127" s="51" t="s">
        <v>49</v>
      </c>
      <c r="E127" s="60"/>
      <c r="F127" s="61"/>
      <c r="G127" s="62"/>
      <c r="H127" s="63"/>
      <c r="I127" s="62"/>
      <c r="J127" s="61"/>
      <c r="K127" s="64"/>
      <c r="L127" s="65"/>
      <c r="M127" s="62"/>
      <c r="N127" s="61"/>
      <c r="O127" s="64"/>
      <c r="P127" s="63"/>
      <c r="Q127" s="62"/>
      <c r="R127" s="61"/>
      <c r="S127" s="64"/>
      <c r="T127" s="65"/>
      <c r="U127" s="66"/>
      <c r="V127" s="61"/>
      <c r="W127" s="61"/>
      <c r="X127" s="67"/>
    </row>
    <row r="128" spans="1:24" x14ac:dyDescent="0.2">
      <c r="A128" s="260"/>
      <c r="B128" s="261" t="s">
        <v>219</v>
      </c>
      <c r="C128" s="50" t="s">
        <v>220</v>
      </c>
      <c r="D128" s="51" t="s">
        <v>221</v>
      </c>
      <c r="E128" s="60">
        <v>14</v>
      </c>
      <c r="F128" s="61">
        <v>8</v>
      </c>
      <c r="G128" s="62">
        <f t="shared" ref="G128:G129" si="36">E128-F128</f>
        <v>6</v>
      </c>
      <c r="H128" s="63">
        <f t="shared" ref="H128:H129" si="37">F128/E128</f>
        <v>0.5714285714285714</v>
      </c>
      <c r="I128" s="62">
        <v>14</v>
      </c>
      <c r="J128" s="61">
        <v>2</v>
      </c>
      <c r="K128" s="64">
        <f>I128-J128</f>
        <v>12</v>
      </c>
      <c r="L128" s="65">
        <f>J128/I128</f>
        <v>0.14285714285714285</v>
      </c>
      <c r="M128" s="62"/>
      <c r="N128" s="61"/>
      <c r="O128" s="64"/>
      <c r="P128" s="63"/>
      <c r="Q128" s="62"/>
      <c r="R128" s="61"/>
      <c r="S128" s="64"/>
      <c r="T128" s="65"/>
      <c r="U128" s="66"/>
      <c r="V128" s="61">
        <v>1</v>
      </c>
      <c r="W128" s="61"/>
      <c r="X128" s="67"/>
    </row>
    <row r="129" spans="1:64" x14ac:dyDescent="0.2">
      <c r="A129" s="260"/>
      <c r="B129" s="261"/>
      <c r="C129" s="50" t="s">
        <v>222</v>
      </c>
      <c r="D129" s="51" t="s">
        <v>223</v>
      </c>
      <c r="E129" s="60">
        <v>24</v>
      </c>
      <c r="F129" s="61">
        <v>9</v>
      </c>
      <c r="G129" s="62">
        <f t="shared" si="36"/>
        <v>15</v>
      </c>
      <c r="H129" s="63">
        <f t="shared" si="37"/>
        <v>0.375</v>
      </c>
      <c r="I129" s="62"/>
      <c r="J129" s="61"/>
      <c r="K129" s="64"/>
      <c r="L129" s="65"/>
      <c r="M129" s="62"/>
      <c r="N129" s="61"/>
      <c r="O129" s="64"/>
      <c r="P129" s="63"/>
      <c r="Q129" s="62"/>
      <c r="R129" s="61"/>
      <c r="S129" s="64"/>
      <c r="T129" s="65"/>
      <c r="U129" s="66"/>
      <c r="V129" s="61"/>
      <c r="W129" s="61"/>
      <c r="X129" s="67"/>
    </row>
    <row r="130" spans="1:64" x14ac:dyDescent="0.2">
      <c r="A130" s="260"/>
      <c r="B130" s="261"/>
      <c r="C130" s="50" t="s">
        <v>224</v>
      </c>
      <c r="D130" s="51" t="s">
        <v>225</v>
      </c>
      <c r="E130" s="60"/>
      <c r="F130" s="61"/>
      <c r="G130" s="62"/>
      <c r="H130" s="63"/>
      <c r="I130" s="62"/>
      <c r="J130" s="61"/>
      <c r="K130" s="64"/>
      <c r="L130" s="65"/>
      <c r="M130" s="62"/>
      <c r="N130" s="61"/>
      <c r="O130" s="64"/>
      <c r="P130" s="63"/>
      <c r="Q130" s="62"/>
      <c r="R130" s="61"/>
      <c r="S130" s="64"/>
      <c r="T130" s="65"/>
      <c r="U130" s="66"/>
      <c r="V130" s="61"/>
      <c r="W130" s="61"/>
      <c r="X130" s="67"/>
    </row>
    <row r="131" spans="1:64" x14ac:dyDescent="0.2">
      <c r="A131" s="260"/>
      <c r="B131" s="261"/>
      <c r="C131" s="50" t="s">
        <v>226</v>
      </c>
      <c r="D131" s="51" t="s">
        <v>184</v>
      </c>
      <c r="E131" s="60"/>
      <c r="F131" s="61"/>
      <c r="G131" s="62"/>
      <c r="H131" s="63"/>
      <c r="I131" s="62"/>
      <c r="J131" s="61"/>
      <c r="K131" s="64"/>
      <c r="L131" s="65"/>
      <c r="M131" s="62"/>
      <c r="N131" s="61"/>
      <c r="O131" s="64"/>
      <c r="P131" s="63"/>
      <c r="Q131" s="62"/>
      <c r="R131" s="61"/>
      <c r="S131" s="64"/>
      <c r="T131" s="65"/>
      <c r="U131" s="66"/>
      <c r="V131" s="61"/>
      <c r="W131" s="61"/>
      <c r="X131" s="67"/>
    </row>
    <row r="132" spans="1:64" x14ac:dyDescent="0.2">
      <c r="A132" s="260"/>
      <c r="B132" s="261"/>
      <c r="C132" s="50" t="s">
        <v>227</v>
      </c>
      <c r="D132" s="51" t="s">
        <v>49</v>
      </c>
      <c r="E132" s="60"/>
      <c r="F132" s="61"/>
      <c r="G132" s="62"/>
      <c r="H132" s="63"/>
      <c r="I132" s="62"/>
      <c r="J132" s="61"/>
      <c r="K132" s="64"/>
      <c r="L132" s="65"/>
      <c r="M132" s="62"/>
      <c r="N132" s="61"/>
      <c r="O132" s="64"/>
      <c r="P132" s="63"/>
      <c r="Q132" s="62"/>
      <c r="R132" s="61"/>
      <c r="S132" s="64"/>
      <c r="T132" s="65"/>
      <c r="U132" s="66"/>
      <c r="V132" s="61"/>
      <c r="W132" s="61"/>
      <c r="X132" s="67"/>
    </row>
    <row r="133" spans="1:64" x14ac:dyDescent="0.2">
      <c r="A133" s="260"/>
      <c r="B133" s="261"/>
      <c r="C133" s="50" t="s">
        <v>228</v>
      </c>
      <c r="D133" s="51" t="s">
        <v>184</v>
      </c>
      <c r="E133" s="60"/>
      <c r="F133" s="61"/>
      <c r="G133" s="62"/>
      <c r="H133" s="63"/>
      <c r="I133" s="62"/>
      <c r="J133" s="61"/>
      <c r="K133" s="64"/>
      <c r="L133" s="65"/>
      <c r="M133" s="62"/>
      <c r="N133" s="61"/>
      <c r="O133" s="64"/>
      <c r="P133" s="63"/>
      <c r="Q133" s="62"/>
      <c r="R133" s="61"/>
      <c r="S133" s="64"/>
      <c r="T133" s="65"/>
      <c r="U133" s="66"/>
      <c r="V133" s="61"/>
      <c r="W133" s="61"/>
      <c r="X133" s="67"/>
    </row>
    <row r="134" spans="1:64" x14ac:dyDescent="0.2">
      <c r="A134" s="260"/>
      <c r="B134" s="261"/>
      <c r="C134" s="50" t="s">
        <v>229</v>
      </c>
      <c r="D134" s="51" t="s">
        <v>49</v>
      </c>
      <c r="E134" s="60"/>
      <c r="F134" s="61"/>
      <c r="G134" s="62"/>
      <c r="H134" s="63"/>
      <c r="I134" s="62"/>
      <c r="J134" s="61"/>
      <c r="K134" s="64"/>
      <c r="L134" s="65"/>
      <c r="M134" s="62"/>
      <c r="N134" s="61"/>
      <c r="O134" s="64"/>
      <c r="P134" s="63"/>
      <c r="Q134" s="62"/>
      <c r="R134" s="61"/>
      <c r="S134" s="64"/>
      <c r="T134" s="65"/>
      <c r="U134" s="66"/>
      <c r="V134" s="61">
        <v>2</v>
      </c>
      <c r="W134" s="61"/>
      <c r="X134" s="67"/>
    </row>
    <row r="135" spans="1:64" x14ac:dyDescent="0.2">
      <c r="A135" s="260"/>
      <c r="B135" s="261"/>
      <c r="C135" s="50" t="s">
        <v>230</v>
      </c>
      <c r="D135" s="51" t="s">
        <v>231</v>
      </c>
      <c r="E135" s="60"/>
      <c r="F135" s="61"/>
      <c r="G135" s="62"/>
      <c r="H135" s="63"/>
      <c r="I135" s="62"/>
      <c r="J135" s="61"/>
      <c r="K135" s="64"/>
      <c r="L135" s="65"/>
      <c r="M135" s="62"/>
      <c r="N135" s="61"/>
      <c r="O135" s="64"/>
      <c r="P135" s="63"/>
      <c r="Q135" s="62"/>
      <c r="R135" s="61"/>
      <c r="S135" s="64"/>
      <c r="T135" s="65"/>
      <c r="U135" s="66"/>
      <c r="V135" s="61"/>
      <c r="W135" s="61"/>
      <c r="X135" s="67"/>
    </row>
    <row r="136" spans="1:64" x14ac:dyDescent="0.2">
      <c r="A136" s="260"/>
      <c r="B136" s="261"/>
      <c r="C136" s="50" t="s">
        <v>232</v>
      </c>
      <c r="D136" s="51" t="s">
        <v>233</v>
      </c>
      <c r="E136" s="60"/>
      <c r="F136" s="61"/>
      <c r="G136" s="62"/>
      <c r="H136" s="63"/>
      <c r="I136" s="62"/>
      <c r="J136" s="61"/>
      <c r="K136" s="64"/>
      <c r="L136" s="65"/>
      <c r="M136" s="62"/>
      <c r="N136" s="61"/>
      <c r="O136" s="64"/>
      <c r="P136" s="63"/>
      <c r="Q136" s="62"/>
      <c r="R136" s="61"/>
      <c r="S136" s="64"/>
      <c r="T136" s="65"/>
      <c r="U136" s="66"/>
      <c r="V136" s="61">
        <v>2</v>
      </c>
      <c r="W136" s="61"/>
      <c r="X136" s="67"/>
    </row>
    <row r="137" spans="1:64" x14ac:dyDescent="0.2">
      <c r="A137" s="262" t="s">
        <v>234</v>
      </c>
      <c r="B137" s="262"/>
      <c r="C137" s="262"/>
      <c r="D137" s="262"/>
      <c r="E137" s="69">
        <f>SUM(E83:E136)</f>
        <v>156</v>
      </c>
      <c r="F137" s="70">
        <f>SUM(F83:F136)</f>
        <v>88</v>
      </c>
      <c r="G137" s="70">
        <f t="shared" ref="G137:G138" si="38">E137-F137</f>
        <v>68</v>
      </c>
      <c r="H137" s="71">
        <f t="shared" ref="H137:H138" si="39">F137/E137</f>
        <v>0.5641025641025641</v>
      </c>
      <c r="I137" s="70">
        <f>SUM(I83:I136)</f>
        <v>184</v>
      </c>
      <c r="J137" s="70">
        <f>SUM(J83:J136)</f>
        <v>73</v>
      </c>
      <c r="K137" s="72">
        <f t="shared" ref="K137:K138" si="40">I137-J137</f>
        <v>111</v>
      </c>
      <c r="L137" s="73">
        <f t="shared" ref="L137:L138" si="41">J137/I137</f>
        <v>0.39673913043478259</v>
      </c>
      <c r="M137" s="70">
        <f>SUM(M83:M136)</f>
        <v>2</v>
      </c>
      <c r="N137" s="70">
        <f>SUM(N83:N136)</f>
        <v>1</v>
      </c>
      <c r="O137" s="72">
        <f>(M137-N137)</f>
        <v>1</v>
      </c>
      <c r="P137" s="71">
        <f>N137/M137</f>
        <v>0.5</v>
      </c>
      <c r="Q137" s="70">
        <f>SUM(Q83:Q136)</f>
        <v>3</v>
      </c>
      <c r="R137" s="70">
        <f>SUM(R83:R136)</f>
        <v>0</v>
      </c>
      <c r="S137" s="72">
        <f>Q137-R137</f>
        <v>3</v>
      </c>
      <c r="T137" s="73">
        <f>R137/Q137</f>
        <v>0</v>
      </c>
      <c r="U137" s="69">
        <f>SUM(U83:U136)</f>
        <v>18</v>
      </c>
      <c r="V137" s="70">
        <f>SUM(V83:V136)</f>
        <v>49</v>
      </c>
      <c r="W137" s="70">
        <f>SUM(W83:W136)</f>
        <v>0</v>
      </c>
      <c r="X137" s="74">
        <f>SUM(X83:X136)</f>
        <v>4</v>
      </c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64" x14ac:dyDescent="0.2">
      <c r="A138" s="256" t="s">
        <v>235</v>
      </c>
      <c r="B138" s="263" t="s">
        <v>236</v>
      </c>
      <c r="C138" s="263" t="s">
        <v>237</v>
      </c>
      <c r="D138" s="75" t="s">
        <v>238</v>
      </c>
      <c r="E138" s="76">
        <v>15</v>
      </c>
      <c r="F138" s="77">
        <v>8</v>
      </c>
      <c r="G138" s="78">
        <f t="shared" si="38"/>
        <v>7</v>
      </c>
      <c r="H138" s="79">
        <f t="shared" si="39"/>
        <v>0.53333333333333333</v>
      </c>
      <c r="I138" s="78">
        <v>10</v>
      </c>
      <c r="J138" s="77">
        <v>3</v>
      </c>
      <c r="K138" s="80">
        <f t="shared" si="40"/>
        <v>7</v>
      </c>
      <c r="L138" s="81">
        <f t="shared" si="41"/>
        <v>0.3</v>
      </c>
      <c r="M138" s="78"/>
      <c r="N138" s="77"/>
      <c r="O138" s="80"/>
      <c r="P138" s="79"/>
      <c r="Q138" s="78"/>
      <c r="R138" s="77"/>
      <c r="S138" s="80"/>
      <c r="T138" s="81"/>
      <c r="U138" s="82"/>
      <c r="V138" s="83">
        <v>3</v>
      </c>
      <c r="W138" s="83"/>
      <c r="X138" s="84"/>
    </row>
    <row r="139" spans="1:64" x14ac:dyDescent="0.2">
      <c r="A139" s="256"/>
      <c r="B139" s="263"/>
      <c r="C139" s="263"/>
      <c r="D139" s="85" t="s">
        <v>239</v>
      </c>
      <c r="E139" s="86"/>
      <c r="F139" s="83"/>
      <c r="G139" s="87"/>
      <c r="H139" s="88"/>
      <c r="I139" s="87"/>
      <c r="J139" s="83"/>
      <c r="K139" s="89"/>
      <c r="L139" s="90"/>
      <c r="M139" s="87"/>
      <c r="N139" s="83"/>
      <c r="O139" s="89"/>
      <c r="P139" s="88"/>
      <c r="Q139" s="87"/>
      <c r="R139" s="83"/>
      <c r="S139" s="89"/>
      <c r="T139" s="90"/>
      <c r="U139" s="82">
        <v>1</v>
      </c>
      <c r="V139" s="83"/>
      <c r="W139" s="83"/>
      <c r="X139" s="84"/>
    </row>
    <row r="140" spans="1:64" x14ac:dyDescent="0.2">
      <c r="A140" s="256"/>
      <c r="B140" s="263"/>
      <c r="C140" s="91" t="s">
        <v>240</v>
      </c>
      <c r="D140" s="85" t="s">
        <v>241</v>
      </c>
      <c r="E140" s="86"/>
      <c r="F140" s="83"/>
      <c r="G140" s="87"/>
      <c r="H140" s="88"/>
      <c r="I140" s="87"/>
      <c r="J140" s="83"/>
      <c r="K140" s="89"/>
      <c r="L140" s="90"/>
      <c r="M140" s="87"/>
      <c r="N140" s="83"/>
      <c r="O140" s="89"/>
      <c r="P140" s="88"/>
      <c r="Q140" s="87"/>
      <c r="R140" s="83"/>
      <c r="S140" s="89"/>
      <c r="T140" s="90"/>
      <c r="U140" s="82"/>
      <c r="V140" s="83"/>
      <c r="W140" s="83"/>
      <c r="X140" s="84"/>
    </row>
    <row r="141" spans="1:64" x14ac:dyDescent="0.2">
      <c r="A141" s="256"/>
      <c r="B141" s="263"/>
      <c r="C141" s="91" t="s">
        <v>242</v>
      </c>
      <c r="D141" s="85" t="s">
        <v>243</v>
      </c>
      <c r="E141" s="86">
        <v>10</v>
      </c>
      <c r="F141" s="83">
        <v>3</v>
      </c>
      <c r="G141" s="87">
        <f>E141-F141</f>
        <v>7</v>
      </c>
      <c r="H141" s="88">
        <f>F141/E141</f>
        <v>0.3</v>
      </c>
      <c r="I141" s="87">
        <v>5</v>
      </c>
      <c r="J141" s="83">
        <v>4</v>
      </c>
      <c r="K141" s="89">
        <f>I141-J141</f>
        <v>1</v>
      </c>
      <c r="L141" s="90">
        <f>J141/I141</f>
        <v>0.8</v>
      </c>
      <c r="M141" s="87"/>
      <c r="N141" s="83"/>
      <c r="O141" s="89"/>
      <c r="P141" s="88"/>
      <c r="Q141" s="87"/>
      <c r="R141" s="83"/>
      <c r="S141" s="89"/>
      <c r="T141" s="90"/>
      <c r="U141" s="82"/>
      <c r="V141" s="83"/>
      <c r="W141" s="83"/>
      <c r="X141" s="84"/>
    </row>
    <row r="142" spans="1:64" x14ac:dyDescent="0.2">
      <c r="A142" s="256"/>
      <c r="B142" s="263"/>
      <c r="C142" s="91" t="s">
        <v>244</v>
      </c>
      <c r="D142" s="85" t="s">
        <v>49</v>
      </c>
      <c r="E142" s="86"/>
      <c r="F142" s="83"/>
      <c r="G142" s="87"/>
      <c r="H142" s="88"/>
      <c r="I142" s="87"/>
      <c r="J142" s="83"/>
      <c r="K142" s="89"/>
      <c r="L142" s="90"/>
      <c r="M142" s="87"/>
      <c r="N142" s="83"/>
      <c r="O142" s="89"/>
      <c r="P142" s="88"/>
      <c r="Q142" s="87"/>
      <c r="R142" s="83"/>
      <c r="S142" s="89"/>
      <c r="T142" s="90"/>
      <c r="U142" s="82"/>
      <c r="V142" s="83">
        <v>1</v>
      </c>
      <c r="W142" s="83"/>
      <c r="X142" s="84"/>
    </row>
    <row r="143" spans="1:64" x14ac:dyDescent="0.2">
      <c r="A143" s="256"/>
      <c r="B143" s="263"/>
      <c r="C143" s="91" t="s">
        <v>245</v>
      </c>
      <c r="D143" s="85" t="s">
        <v>246</v>
      </c>
      <c r="E143" s="86"/>
      <c r="F143" s="83"/>
      <c r="G143" s="87"/>
      <c r="H143" s="88"/>
      <c r="I143" s="87"/>
      <c r="J143" s="83"/>
      <c r="K143" s="89"/>
      <c r="L143" s="90"/>
      <c r="M143" s="87"/>
      <c r="N143" s="83"/>
      <c r="O143" s="89"/>
      <c r="P143" s="88"/>
      <c r="Q143" s="87"/>
      <c r="R143" s="83"/>
      <c r="S143" s="89"/>
      <c r="T143" s="90"/>
      <c r="U143" s="82"/>
      <c r="V143" s="83"/>
      <c r="W143" s="83"/>
      <c r="X143" s="84"/>
    </row>
    <row r="144" spans="1:64" x14ac:dyDescent="0.2">
      <c r="A144" s="256"/>
      <c r="B144" s="263"/>
      <c r="C144" s="91" t="s">
        <v>247</v>
      </c>
      <c r="D144" s="85" t="s">
        <v>248</v>
      </c>
      <c r="E144" s="86"/>
      <c r="F144" s="83"/>
      <c r="G144" s="87"/>
      <c r="H144" s="88"/>
      <c r="I144" s="87"/>
      <c r="J144" s="83"/>
      <c r="K144" s="89"/>
      <c r="L144" s="90"/>
      <c r="M144" s="87"/>
      <c r="N144" s="83"/>
      <c r="O144" s="89"/>
      <c r="P144" s="88"/>
      <c r="Q144" s="87"/>
      <c r="R144" s="83"/>
      <c r="S144" s="89"/>
      <c r="T144" s="90"/>
      <c r="U144" s="82"/>
      <c r="V144" s="83"/>
      <c r="W144" s="83"/>
      <c r="X144" s="84"/>
    </row>
    <row r="145" spans="1:24" x14ac:dyDescent="0.2">
      <c r="A145" s="256"/>
      <c r="B145" s="263"/>
      <c r="C145" s="91" t="s">
        <v>249</v>
      </c>
      <c r="D145" s="85" t="s">
        <v>58</v>
      </c>
      <c r="E145" s="86"/>
      <c r="F145" s="83"/>
      <c r="G145" s="87"/>
      <c r="H145" s="88"/>
      <c r="I145" s="87"/>
      <c r="J145" s="83"/>
      <c r="K145" s="89"/>
      <c r="L145" s="90"/>
      <c r="M145" s="87"/>
      <c r="N145" s="83"/>
      <c r="O145" s="89"/>
      <c r="P145" s="88"/>
      <c r="Q145" s="87"/>
      <c r="R145" s="83"/>
      <c r="S145" s="89"/>
      <c r="T145" s="90"/>
      <c r="U145" s="82"/>
      <c r="V145" s="83"/>
      <c r="W145" s="83"/>
      <c r="X145" s="84"/>
    </row>
    <row r="146" spans="1:24" x14ac:dyDescent="0.2">
      <c r="A146" s="256"/>
      <c r="B146" s="263"/>
      <c r="C146" s="91" t="s">
        <v>250</v>
      </c>
      <c r="D146" s="85" t="s">
        <v>251</v>
      </c>
      <c r="E146" s="86"/>
      <c r="F146" s="83"/>
      <c r="G146" s="87"/>
      <c r="H146" s="88"/>
      <c r="I146" s="87"/>
      <c r="J146" s="83"/>
      <c r="K146" s="89"/>
      <c r="L146" s="90"/>
      <c r="M146" s="87"/>
      <c r="N146" s="83"/>
      <c r="O146" s="89"/>
      <c r="P146" s="88"/>
      <c r="Q146" s="87"/>
      <c r="R146" s="83"/>
      <c r="S146" s="89"/>
      <c r="T146" s="90"/>
      <c r="U146" s="82"/>
      <c r="V146" s="83"/>
      <c r="W146" s="83"/>
      <c r="X146" s="84"/>
    </row>
    <row r="147" spans="1:24" x14ac:dyDescent="0.2">
      <c r="A147" s="256"/>
      <c r="B147" s="264" t="s">
        <v>252</v>
      </c>
      <c r="C147" s="264" t="s">
        <v>253</v>
      </c>
      <c r="D147" s="85" t="s">
        <v>254</v>
      </c>
      <c r="E147" s="86">
        <v>10</v>
      </c>
      <c r="F147" s="83">
        <v>3</v>
      </c>
      <c r="G147" s="87">
        <f t="shared" ref="G147:G148" si="42">E147-F147</f>
        <v>7</v>
      </c>
      <c r="H147" s="88">
        <f t="shared" ref="H147:H148" si="43">F147/E147</f>
        <v>0.3</v>
      </c>
      <c r="I147" s="87">
        <v>10</v>
      </c>
      <c r="J147" s="83">
        <v>5</v>
      </c>
      <c r="K147" s="89">
        <f t="shared" ref="K147:K148" si="44">I147-J147</f>
        <v>5</v>
      </c>
      <c r="L147" s="90">
        <f t="shared" ref="L147:L148" si="45">J147/I147</f>
        <v>0.5</v>
      </c>
      <c r="M147" s="87"/>
      <c r="N147" s="83"/>
      <c r="O147" s="89"/>
      <c r="P147" s="88"/>
      <c r="Q147" s="87"/>
      <c r="R147" s="83"/>
      <c r="S147" s="89"/>
      <c r="T147" s="90"/>
      <c r="U147" s="82">
        <v>1</v>
      </c>
      <c r="V147" s="83"/>
      <c r="W147" s="83"/>
      <c r="X147" s="84"/>
    </row>
    <row r="148" spans="1:24" x14ac:dyDescent="0.2">
      <c r="A148" s="256"/>
      <c r="B148" s="264"/>
      <c r="C148" s="264"/>
      <c r="D148" s="85" t="s">
        <v>255</v>
      </c>
      <c r="E148" s="86">
        <v>10</v>
      </c>
      <c r="F148" s="83">
        <v>4</v>
      </c>
      <c r="G148" s="87">
        <f t="shared" si="42"/>
        <v>6</v>
      </c>
      <c r="H148" s="88">
        <f t="shared" si="43"/>
        <v>0.4</v>
      </c>
      <c r="I148" s="87">
        <v>5</v>
      </c>
      <c r="J148" s="83">
        <v>2</v>
      </c>
      <c r="K148" s="89">
        <f t="shared" si="44"/>
        <v>3</v>
      </c>
      <c r="L148" s="90">
        <f t="shared" si="45"/>
        <v>0.4</v>
      </c>
      <c r="M148" s="87"/>
      <c r="N148" s="83"/>
      <c r="O148" s="89"/>
      <c r="P148" s="88"/>
      <c r="Q148" s="87"/>
      <c r="R148" s="83"/>
      <c r="S148" s="89"/>
      <c r="T148" s="90"/>
      <c r="U148" s="82"/>
      <c r="V148" s="83">
        <v>2</v>
      </c>
      <c r="W148" s="83"/>
      <c r="X148" s="84"/>
    </row>
    <row r="149" spans="1:24" x14ac:dyDescent="0.2">
      <c r="A149" s="256"/>
      <c r="B149" s="264"/>
      <c r="C149" s="264"/>
      <c r="D149" s="85" t="s">
        <v>256</v>
      </c>
      <c r="E149" s="86"/>
      <c r="F149" s="83"/>
      <c r="G149" s="87"/>
      <c r="H149" s="88"/>
      <c r="I149" s="87"/>
      <c r="J149" s="83"/>
      <c r="K149" s="89"/>
      <c r="L149" s="90"/>
      <c r="M149" s="87"/>
      <c r="N149" s="83"/>
      <c r="O149" s="89"/>
      <c r="P149" s="88"/>
      <c r="Q149" s="87"/>
      <c r="R149" s="83"/>
      <c r="S149" s="89"/>
      <c r="T149" s="90"/>
      <c r="U149" s="82"/>
      <c r="V149" s="83">
        <v>1</v>
      </c>
      <c r="W149" s="83"/>
      <c r="X149" s="84"/>
    </row>
    <row r="150" spans="1:24" x14ac:dyDescent="0.2">
      <c r="A150" s="256"/>
      <c r="B150" s="264"/>
      <c r="C150" s="264"/>
      <c r="D150" s="85" t="s">
        <v>257</v>
      </c>
      <c r="E150" s="86"/>
      <c r="F150" s="83"/>
      <c r="G150" s="87"/>
      <c r="H150" s="88"/>
      <c r="I150" s="87"/>
      <c r="J150" s="83"/>
      <c r="K150" s="89"/>
      <c r="L150" s="90"/>
      <c r="M150" s="87"/>
      <c r="N150" s="83"/>
      <c r="O150" s="89"/>
      <c r="P150" s="88"/>
      <c r="Q150" s="87"/>
      <c r="R150" s="83"/>
      <c r="S150" s="89"/>
      <c r="T150" s="90"/>
      <c r="U150" s="82">
        <v>1</v>
      </c>
      <c r="V150" s="83"/>
      <c r="W150" s="83"/>
      <c r="X150" s="84"/>
    </row>
    <row r="151" spans="1:24" x14ac:dyDescent="0.2">
      <c r="A151" s="256"/>
      <c r="B151" s="264" t="s">
        <v>258</v>
      </c>
      <c r="C151" s="91" t="s">
        <v>259</v>
      </c>
      <c r="D151" s="85" t="s">
        <v>260</v>
      </c>
      <c r="E151" s="86"/>
      <c r="F151" s="83"/>
      <c r="G151" s="87"/>
      <c r="H151" s="88"/>
      <c r="I151" s="87"/>
      <c r="J151" s="83"/>
      <c r="K151" s="89"/>
      <c r="L151" s="90"/>
      <c r="M151" s="87"/>
      <c r="N151" s="83"/>
      <c r="O151" s="89"/>
      <c r="P151" s="88"/>
      <c r="Q151" s="87"/>
      <c r="R151" s="83"/>
      <c r="S151" s="89"/>
      <c r="T151" s="90"/>
      <c r="U151" s="82"/>
      <c r="V151" s="83"/>
      <c r="W151" s="83"/>
      <c r="X151" s="84"/>
    </row>
    <row r="152" spans="1:24" x14ac:dyDescent="0.2">
      <c r="A152" s="256"/>
      <c r="B152" s="264"/>
      <c r="C152" s="91" t="s">
        <v>261</v>
      </c>
      <c r="D152" s="85" t="s">
        <v>49</v>
      </c>
      <c r="E152" s="86"/>
      <c r="F152" s="83"/>
      <c r="G152" s="87"/>
      <c r="H152" s="88"/>
      <c r="I152" s="87"/>
      <c r="J152" s="83"/>
      <c r="K152" s="89"/>
      <c r="L152" s="90"/>
      <c r="M152" s="87"/>
      <c r="N152" s="83"/>
      <c r="O152" s="89"/>
      <c r="P152" s="88"/>
      <c r="Q152" s="87"/>
      <c r="R152" s="83"/>
      <c r="S152" s="89"/>
      <c r="T152" s="90"/>
      <c r="U152" s="82"/>
      <c r="V152" s="83"/>
      <c r="W152" s="83"/>
      <c r="X152" s="84"/>
    </row>
    <row r="153" spans="1:24" x14ac:dyDescent="0.2">
      <c r="A153" s="256"/>
      <c r="B153" s="264"/>
      <c r="C153" s="91" t="s">
        <v>262</v>
      </c>
      <c r="D153" s="85" t="s">
        <v>263</v>
      </c>
      <c r="E153" s="86"/>
      <c r="F153" s="83"/>
      <c r="G153" s="87"/>
      <c r="H153" s="88"/>
      <c r="I153" s="87"/>
      <c r="J153" s="83"/>
      <c r="K153" s="89"/>
      <c r="L153" s="90"/>
      <c r="M153" s="87"/>
      <c r="N153" s="83"/>
      <c r="O153" s="89"/>
      <c r="P153" s="88"/>
      <c r="Q153" s="87"/>
      <c r="R153" s="83"/>
      <c r="S153" s="89"/>
      <c r="T153" s="90"/>
      <c r="U153" s="82"/>
      <c r="V153" s="83"/>
      <c r="W153" s="83"/>
      <c r="X153" s="84"/>
    </row>
    <row r="154" spans="1:24" x14ac:dyDescent="0.2">
      <c r="A154" s="256"/>
      <c r="B154" s="264"/>
      <c r="C154" s="91" t="s">
        <v>264</v>
      </c>
      <c r="D154" s="85" t="s">
        <v>184</v>
      </c>
      <c r="E154" s="86"/>
      <c r="F154" s="83"/>
      <c r="G154" s="87"/>
      <c r="H154" s="88"/>
      <c r="I154" s="87"/>
      <c r="J154" s="83"/>
      <c r="K154" s="89"/>
      <c r="L154" s="90"/>
      <c r="M154" s="87"/>
      <c r="N154" s="83"/>
      <c r="O154" s="89"/>
      <c r="P154" s="88"/>
      <c r="Q154" s="87"/>
      <c r="R154" s="83"/>
      <c r="S154" s="89"/>
      <c r="T154" s="90"/>
      <c r="U154" s="82"/>
      <c r="V154" s="83"/>
      <c r="W154" s="83"/>
      <c r="X154" s="84"/>
    </row>
    <row r="155" spans="1:24" x14ac:dyDescent="0.2">
      <c r="A155" s="256"/>
      <c r="B155" s="264"/>
      <c r="C155" s="91" t="s">
        <v>265</v>
      </c>
      <c r="D155" s="85" t="s">
        <v>266</v>
      </c>
      <c r="E155" s="86"/>
      <c r="F155" s="83"/>
      <c r="G155" s="87"/>
      <c r="H155" s="88"/>
      <c r="I155" s="87"/>
      <c r="J155" s="83"/>
      <c r="K155" s="89"/>
      <c r="L155" s="90"/>
      <c r="M155" s="87"/>
      <c r="N155" s="83"/>
      <c r="O155" s="89"/>
      <c r="P155" s="88"/>
      <c r="Q155" s="87"/>
      <c r="R155" s="83"/>
      <c r="S155" s="89"/>
      <c r="T155" s="90"/>
      <c r="U155" s="82"/>
      <c r="V155" s="83"/>
      <c r="W155" s="83"/>
      <c r="X155" s="84"/>
    </row>
    <row r="156" spans="1:24" x14ac:dyDescent="0.2">
      <c r="A156" s="256"/>
      <c r="B156" s="264"/>
      <c r="C156" s="264" t="s">
        <v>267</v>
      </c>
      <c r="D156" s="85" t="s">
        <v>268</v>
      </c>
      <c r="E156" s="86"/>
      <c r="F156" s="83"/>
      <c r="G156" s="87"/>
      <c r="H156" s="88"/>
      <c r="I156" s="87"/>
      <c r="J156" s="83"/>
      <c r="K156" s="89"/>
      <c r="L156" s="90"/>
      <c r="M156" s="87"/>
      <c r="N156" s="83"/>
      <c r="O156" s="89"/>
      <c r="P156" s="88"/>
      <c r="Q156" s="87"/>
      <c r="R156" s="83"/>
      <c r="S156" s="89"/>
      <c r="T156" s="90"/>
      <c r="U156" s="82"/>
      <c r="V156" s="83"/>
      <c r="W156" s="83"/>
      <c r="X156" s="84"/>
    </row>
    <row r="157" spans="1:24" x14ac:dyDescent="0.2">
      <c r="A157" s="256"/>
      <c r="B157" s="264"/>
      <c r="C157" s="264"/>
      <c r="D157" s="85" t="s">
        <v>269</v>
      </c>
      <c r="E157" s="86">
        <v>6</v>
      </c>
      <c r="F157" s="83">
        <v>1</v>
      </c>
      <c r="G157" s="87">
        <f t="shared" ref="G157:G158" si="46">E157-F157</f>
        <v>5</v>
      </c>
      <c r="H157" s="88">
        <f t="shared" ref="H157:H158" si="47">F157/E157</f>
        <v>0.16666666666666666</v>
      </c>
      <c r="I157" s="87">
        <v>6</v>
      </c>
      <c r="J157" s="83">
        <v>2</v>
      </c>
      <c r="K157" s="89">
        <f t="shared" ref="K157:K158" si="48">I157-J157</f>
        <v>4</v>
      </c>
      <c r="L157" s="90">
        <f t="shared" ref="L157:L158" si="49">J157/I157</f>
        <v>0.33333333333333331</v>
      </c>
      <c r="M157" s="87"/>
      <c r="N157" s="83"/>
      <c r="O157" s="89"/>
      <c r="P157" s="88"/>
      <c r="Q157" s="87"/>
      <c r="R157" s="83"/>
      <c r="S157" s="89"/>
      <c r="T157" s="90"/>
      <c r="U157" s="82">
        <v>1</v>
      </c>
      <c r="V157" s="83"/>
      <c r="W157" s="83"/>
      <c r="X157" s="84"/>
    </row>
    <row r="158" spans="1:24" x14ac:dyDescent="0.2">
      <c r="A158" s="256"/>
      <c r="B158" s="264" t="s">
        <v>270</v>
      </c>
      <c r="C158" s="91" t="s">
        <v>271</v>
      </c>
      <c r="D158" s="85" t="s">
        <v>272</v>
      </c>
      <c r="E158" s="86">
        <v>10</v>
      </c>
      <c r="F158" s="83">
        <v>0</v>
      </c>
      <c r="G158" s="87">
        <f t="shared" si="46"/>
        <v>10</v>
      </c>
      <c r="H158" s="88">
        <f t="shared" si="47"/>
        <v>0</v>
      </c>
      <c r="I158" s="87">
        <v>10</v>
      </c>
      <c r="J158" s="83">
        <v>1</v>
      </c>
      <c r="K158" s="89">
        <f t="shared" si="48"/>
        <v>9</v>
      </c>
      <c r="L158" s="90">
        <f t="shared" si="49"/>
        <v>0.1</v>
      </c>
      <c r="M158" s="87"/>
      <c r="N158" s="83"/>
      <c r="O158" s="89"/>
      <c r="P158" s="88"/>
      <c r="Q158" s="87"/>
      <c r="R158" s="83"/>
      <c r="S158" s="89"/>
      <c r="T158" s="90"/>
      <c r="U158" s="82"/>
      <c r="V158" s="83"/>
      <c r="W158" s="83"/>
      <c r="X158" s="84"/>
    </row>
    <row r="159" spans="1:24" x14ac:dyDescent="0.2">
      <c r="A159" s="256"/>
      <c r="B159" s="264"/>
      <c r="C159" s="91" t="s">
        <v>273</v>
      </c>
      <c r="D159" s="85" t="s">
        <v>274</v>
      </c>
      <c r="E159" s="86"/>
      <c r="F159" s="83"/>
      <c r="G159" s="87"/>
      <c r="H159" s="88"/>
      <c r="I159" s="87"/>
      <c r="J159" s="83"/>
      <c r="K159" s="89"/>
      <c r="L159" s="90"/>
      <c r="M159" s="87"/>
      <c r="N159" s="83"/>
      <c r="O159" s="89"/>
      <c r="P159" s="88"/>
      <c r="Q159" s="87"/>
      <c r="R159" s="83"/>
      <c r="S159" s="89"/>
      <c r="T159" s="90"/>
      <c r="U159" s="82"/>
      <c r="V159" s="83"/>
      <c r="W159" s="83"/>
      <c r="X159" s="84"/>
    </row>
    <row r="160" spans="1:24" x14ac:dyDescent="0.2">
      <c r="A160" s="256"/>
      <c r="B160" s="264"/>
      <c r="C160" s="91" t="s">
        <v>275</v>
      </c>
      <c r="D160" s="85" t="s">
        <v>49</v>
      </c>
      <c r="E160" s="86"/>
      <c r="F160" s="83"/>
      <c r="G160" s="87"/>
      <c r="H160" s="88"/>
      <c r="I160" s="87"/>
      <c r="J160" s="83"/>
      <c r="K160" s="89"/>
      <c r="L160" s="90"/>
      <c r="M160" s="87"/>
      <c r="N160" s="83"/>
      <c r="O160" s="89"/>
      <c r="P160" s="88"/>
      <c r="Q160" s="87"/>
      <c r="R160" s="83"/>
      <c r="S160" s="89"/>
      <c r="T160" s="90"/>
      <c r="U160" s="82"/>
      <c r="V160" s="83"/>
      <c r="W160" s="83"/>
      <c r="X160" s="84"/>
    </row>
    <row r="161" spans="1:29" x14ac:dyDescent="0.2">
      <c r="A161" s="256"/>
      <c r="B161" s="264"/>
      <c r="C161" s="91" t="s">
        <v>276</v>
      </c>
      <c r="D161" s="85" t="s">
        <v>49</v>
      </c>
      <c r="E161" s="86"/>
      <c r="F161" s="83"/>
      <c r="G161" s="87"/>
      <c r="H161" s="88"/>
      <c r="I161" s="87"/>
      <c r="J161" s="83"/>
      <c r="K161" s="89"/>
      <c r="L161" s="90"/>
      <c r="M161" s="87"/>
      <c r="N161" s="83"/>
      <c r="O161" s="89"/>
      <c r="P161" s="88"/>
      <c r="Q161" s="87"/>
      <c r="R161" s="83"/>
      <c r="S161" s="89"/>
      <c r="T161" s="90"/>
      <c r="U161" s="82"/>
      <c r="V161" s="83"/>
      <c r="W161" s="83"/>
      <c r="X161" s="84"/>
    </row>
    <row r="162" spans="1:29" x14ac:dyDescent="0.2">
      <c r="A162" s="256"/>
      <c r="B162" s="264"/>
      <c r="C162" s="91" t="s">
        <v>277</v>
      </c>
      <c r="D162" s="85" t="s">
        <v>49</v>
      </c>
      <c r="E162" s="86"/>
      <c r="F162" s="83"/>
      <c r="G162" s="87"/>
      <c r="H162" s="88"/>
      <c r="I162" s="87"/>
      <c r="J162" s="83"/>
      <c r="K162" s="89"/>
      <c r="L162" s="90"/>
      <c r="M162" s="87"/>
      <c r="N162" s="83"/>
      <c r="O162" s="89"/>
      <c r="P162" s="88"/>
      <c r="Q162" s="87"/>
      <c r="R162" s="83"/>
      <c r="S162" s="89"/>
      <c r="T162" s="90"/>
      <c r="U162" s="82"/>
      <c r="V162" s="83">
        <v>1</v>
      </c>
      <c r="W162" s="83"/>
      <c r="X162" s="84"/>
    </row>
    <row r="163" spans="1:29" x14ac:dyDescent="0.2">
      <c r="A163" s="256"/>
      <c r="B163" s="264"/>
      <c r="C163" s="264" t="s">
        <v>278</v>
      </c>
      <c r="D163" s="85" t="s">
        <v>279</v>
      </c>
      <c r="E163" s="86"/>
      <c r="F163" s="83"/>
      <c r="G163" s="87"/>
      <c r="H163" s="88"/>
      <c r="I163" s="87"/>
      <c r="J163" s="83"/>
      <c r="K163" s="89"/>
      <c r="L163" s="90"/>
      <c r="M163" s="87"/>
      <c r="N163" s="83"/>
      <c r="O163" s="89"/>
      <c r="P163" s="88"/>
      <c r="Q163" s="87"/>
      <c r="R163" s="83"/>
      <c r="S163" s="89"/>
      <c r="T163" s="90"/>
      <c r="U163" s="82"/>
      <c r="V163" s="83"/>
      <c r="W163" s="83"/>
      <c r="X163" s="84"/>
    </row>
    <row r="164" spans="1:29" x14ac:dyDescent="0.2">
      <c r="A164" s="256"/>
      <c r="B164" s="264"/>
      <c r="C164" s="264"/>
      <c r="D164" s="85" t="s">
        <v>280</v>
      </c>
      <c r="E164" s="86"/>
      <c r="F164" s="83"/>
      <c r="G164" s="87"/>
      <c r="H164" s="88"/>
      <c r="I164" s="87"/>
      <c r="J164" s="83"/>
      <c r="K164" s="89"/>
      <c r="L164" s="90"/>
      <c r="M164" s="87"/>
      <c r="N164" s="83"/>
      <c r="O164" s="89"/>
      <c r="P164" s="88"/>
      <c r="Q164" s="87"/>
      <c r="R164" s="83"/>
      <c r="S164" s="89"/>
      <c r="T164" s="90"/>
      <c r="U164" s="82"/>
      <c r="V164" s="83"/>
      <c r="W164" s="83"/>
      <c r="X164" s="84"/>
    </row>
    <row r="165" spans="1:29" x14ac:dyDescent="0.2">
      <c r="A165" s="256"/>
      <c r="B165" s="264"/>
      <c r="C165" s="91" t="s">
        <v>281</v>
      </c>
      <c r="D165" s="85" t="s">
        <v>49</v>
      </c>
      <c r="E165" s="86"/>
      <c r="F165" s="83"/>
      <c r="G165" s="87"/>
      <c r="H165" s="88"/>
      <c r="I165" s="87"/>
      <c r="J165" s="83"/>
      <c r="K165" s="89"/>
      <c r="L165" s="90"/>
      <c r="M165" s="87"/>
      <c r="N165" s="83"/>
      <c r="O165" s="89"/>
      <c r="P165" s="88"/>
      <c r="Q165" s="87"/>
      <c r="R165" s="83"/>
      <c r="S165" s="89"/>
      <c r="T165" s="90"/>
      <c r="U165" s="82"/>
      <c r="V165" s="83"/>
      <c r="W165" s="83"/>
      <c r="X165" s="84"/>
    </row>
    <row r="166" spans="1:29" x14ac:dyDescent="0.2">
      <c r="A166" s="256"/>
      <c r="B166" s="264"/>
      <c r="C166" s="91" t="s">
        <v>282</v>
      </c>
      <c r="D166" s="85" t="s">
        <v>49</v>
      </c>
      <c r="E166" s="86"/>
      <c r="F166" s="83"/>
      <c r="G166" s="87"/>
      <c r="H166" s="88"/>
      <c r="I166" s="87"/>
      <c r="J166" s="83"/>
      <c r="K166" s="89"/>
      <c r="L166" s="90"/>
      <c r="M166" s="87"/>
      <c r="N166" s="83"/>
      <c r="O166" s="89"/>
      <c r="P166" s="88"/>
      <c r="Q166" s="87"/>
      <c r="R166" s="83"/>
      <c r="S166" s="89"/>
      <c r="T166" s="90"/>
      <c r="U166" s="82"/>
      <c r="V166" s="83"/>
      <c r="W166" s="83"/>
      <c r="X166" s="84"/>
    </row>
    <row r="167" spans="1:29" x14ac:dyDescent="0.2">
      <c r="A167" s="256"/>
      <c r="B167" s="264"/>
      <c r="C167" s="91" t="s">
        <v>283</v>
      </c>
      <c r="D167" s="85" t="s">
        <v>49</v>
      </c>
      <c r="E167" s="86"/>
      <c r="F167" s="83"/>
      <c r="G167" s="87"/>
      <c r="H167" s="88"/>
      <c r="I167" s="87"/>
      <c r="J167" s="83"/>
      <c r="K167" s="89"/>
      <c r="L167" s="90"/>
      <c r="M167" s="87"/>
      <c r="N167" s="83"/>
      <c r="O167" s="89"/>
      <c r="P167" s="88"/>
      <c r="Q167" s="87"/>
      <c r="R167" s="83"/>
      <c r="S167" s="89"/>
      <c r="T167" s="90"/>
      <c r="U167" s="82"/>
      <c r="V167" s="83"/>
      <c r="W167" s="83"/>
      <c r="X167" s="84"/>
    </row>
    <row r="168" spans="1:29" x14ac:dyDescent="0.2">
      <c r="A168" s="256"/>
      <c r="B168" s="264"/>
      <c r="C168" s="91" t="s">
        <v>284</v>
      </c>
      <c r="D168" s="85" t="s">
        <v>285</v>
      </c>
      <c r="E168" s="86"/>
      <c r="F168" s="83"/>
      <c r="G168" s="87"/>
      <c r="H168" s="88"/>
      <c r="I168" s="87"/>
      <c r="J168" s="83"/>
      <c r="K168" s="89"/>
      <c r="L168" s="90"/>
      <c r="M168" s="87"/>
      <c r="N168" s="83"/>
      <c r="O168" s="89"/>
      <c r="P168" s="88"/>
      <c r="Q168" s="87"/>
      <c r="R168" s="83"/>
      <c r="S168" s="89"/>
      <c r="T168" s="90"/>
      <c r="U168" s="82"/>
      <c r="V168" s="83"/>
      <c r="W168" s="83"/>
      <c r="X168" s="84"/>
    </row>
    <row r="169" spans="1:29" x14ac:dyDescent="0.2">
      <c r="A169" s="256"/>
      <c r="B169" s="264"/>
      <c r="C169" s="91" t="s">
        <v>286</v>
      </c>
      <c r="D169" s="85" t="s">
        <v>287</v>
      </c>
      <c r="E169" s="86"/>
      <c r="F169" s="83"/>
      <c r="G169" s="87"/>
      <c r="H169" s="88"/>
      <c r="I169" s="87"/>
      <c r="J169" s="83"/>
      <c r="K169" s="89"/>
      <c r="L169" s="90"/>
      <c r="M169" s="87"/>
      <c r="N169" s="83"/>
      <c r="O169" s="89"/>
      <c r="P169" s="88"/>
      <c r="Q169" s="87"/>
      <c r="R169" s="83"/>
      <c r="S169" s="89"/>
      <c r="T169" s="90"/>
      <c r="U169" s="82"/>
      <c r="V169" s="83"/>
      <c r="W169" s="83"/>
      <c r="X169" s="84"/>
    </row>
    <row r="170" spans="1:29" x14ac:dyDescent="0.2">
      <c r="A170" s="256"/>
      <c r="B170" s="264" t="s">
        <v>288</v>
      </c>
      <c r="C170" s="91" t="s">
        <v>289</v>
      </c>
      <c r="D170" s="85" t="s">
        <v>290</v>
      </c>
      <c r="E170" s="86">
        <v>10</v>
      </c>
      <c r="F170" s="83">
        <v>5</v>
      </c>
      <c r="G170" s="87">
        <f t="shared" ref="G170:G173" si="50">E170-F170</f>
        <v>5</v>
      </c>
      <c r="H170" s="88">
        <f t="shared" ref="H170:H173" si="51">F170/E170</f>
        <v>0.5</v>
      </c>
      <c r="I170" s="87">
        <v>5</v>
      </c>
      <c r="J170" s="83">
        <v>0</v>
      </c>
      <c r="K170" s="89">
        <f t="shared" ref="K170:K172" si="52">I170-J170</f>
        <v>5</v>
      </c>
      <c r="L170" s="90">
        <f t="shared" ref="L170:L172" si="53">J170/I170</f>
        <v>0</v>
      </c>
      <c r="M170" s="87"/>
      <c r="N170" s="83"/>
      <c r="O170" s="89"/>
      <c r="P170" s="88"/>
      <c r="Q170" s="87"/>
      <c r="R170" s="83"/>
      <c r="S170" s="89"/>
      <c r="T170" s="90"/>
      <c r="U170" s="82"/>
      <c r="V170" s="83"/>
      <c r="W170" s="83"/>
      <c r="X170" s="84"/>
      <c r="AC170"/>
    </row>
    <row r="171" spans="1:29" x14ac:dyDescent="0.2">
      <c r="A171" s="256"/>
      <c r="B171" s="264"/>
      <c r="C171" s="264" t="s">
        <v>291</v>
      </c>
      <c r="D171" s="85" t="s">
        <v>292</v>
      </c>
      <c r="E171" s="86">
        <v>25</v>
      </c>
      <c r="F171" s="83">
        <v>13</v>
      </c>
      <c r="G171" s="87">
        <f t="shared" si="50"/>
        <v>12</v>
      </c>
      <c r="H171" s="88">
        <f t="shared" si="51"/>
        <v>0.52</v>
      </c>
      <c r="I171" s="87">
        <v>20</v>
      </c>
      <c r="J171" s="83">
        <v>8</v>
      </c>
      <c r="K171" s="89">
        <f t="shared" si="52"/>
        <v>12</v>
      </c>
      <c r="L171" s="90">
        <f t="shared" si="53"/>
        <v>0.4</v>
      </c>
      <c r="M171" s="87"/>
      <c r="N171" s="83"/>
      <c r="O171" s="89"/>
      <c r="P171" s="88"/>
      <c r="Q171" s="87"/>
      <c r="R171" s="83"/>
      <c r="S171" s="89"/>
      <c r="T171" s="90"/>
      <c r="U171" s="82"/>
      <c r="V171" s="83">
        <v>10</v>
      </c>
      <c r="W171" s="83"/>
      <c r="X171" s="84"/>
      <c r="AC171"/>
    </row>
    <row r="172" spans="1:29" x14ac:dyDescent="0.2">
      <c r="A172" s="256"/>
      <c r="B172" s="264"/>
      <c r="C172" s="264"/>
      <c r="D172" s="85" t="s">
        <v>293</v>
      </c>
      <c r="E172" s="86">
        <v>10</v>
      </c>
      <c r="F172" s="83">
        <v>8</v>
      </c>
      <c r="G172" s="87">
        <f t="shared" si="50"/>
        <v>2</v>
      </c>
      <c r="H172" s="88">
        <f t="shared" si="51"/>
        <v>0.8</v>
      </c>
      <c r="I172" s="87">
        <v>10</v>
      </c>
      <c r="J172" s="83">
        <v>5</v>
      </c>
      <c r="K172" s="89">
        <f t="shared" si="52"/>
        <v>5</v>
      </c>
      <c r="L172" s="90">
        <f t="shared" si="53"/>
        <v>0.5</v>
      </c>
      <c r="M172" s="87">
        <v>9</v>
      </c>
      <c r="N172" s="83">
        <v>0</v>
      </c>
      <c r="O172" s="89">
        <f>M172-N172</f>
        <v>9</v>
      </c>
      <c r="P172" s="88">
        <f>N172/M172</f>
        <v>0</v>
      </c>
      <c r="Q172" s="87">
        <v>18</v>
      </c>
      <c r="R172" s="83">
        <v>1</v>
      </c>
      <c r="S172" s="89">
        <f>Q172-R172</f>
        <v>17</v>
      </c>
      <c r="T172" s="90">
        <f>R172/Q172</f>
        <v>5.5555555555555552E-2</v>
      </c>
      <c r="U172" s="82"/>
      <c r="V172" s="83">
        <v>1</v>
      </c>
      <c r="W172" s="83">
        <v>1</v>
      </c>
      <c r="X172" s="84"/>
      <c r="AC172"/>
    </row>
    <row r="173" spans="1:29" x14ac:dyDescent="0.2">
      <c r="A173" s="256"/>
      <c r="B173" s="264"/>
      <c r="C173" s="264"/>
      <c r="D173" s="85" t="s">
        <v>294</v>
      </c>
      <c r="E173" s="86">
        <v>10</v>
      </c>
      <c r="F173" s="83">
        <v>5</v>
      </c>
      <c r="G173" s="87">
        <f t="shared" si="50"/>
        <v>5</v>
      </c>
      <c r="H173" s="88">
        <f t="shared" si="51"/>
        <v>0.5</v>
      </c>
      <c r="I173" s="87"/>
      <c r="J173" s="83"/>
      <c r="K173" s="89"/>
      <c r="L173" s="90"/>
      <c r="M173" s="87"/>
      <c r="N173" s="83"/>
      <c r="O173" s="89"/>
      <c r="P173" s="88"/>
      <c r="Q173" s="87"/>
      <c r="R173" s="83"/>
      <c r="S173" s="89"/>
      <c r="T173" s="90"/>
      <c r="U173" s="82"/>
      <c r="V173" s="83">
        <v>2</v>
      </c>
      <c r="W173" s="83"/>
      <c r="X173" s="84"/>
      <c r="AC173"/>
    </row>
    <row r="174" spans="1:29" x14ac:dyDescent="0.2">
      <c r="A174" s="256"/>
      <c r="B174" s="264"/>
      <c r="C174" s="264"/>
      <c r="D174" s="85" t="s">
        <v>295</v>
      </c>
      <c r="E174" s="86"/>
      <c r="F174" s="83"/>
      <c r="G174" s="87"/>
      <c r="H174" s="88"/>
      <c r="I174" s="87"/>
      <c r="J174" s="83"/>
      <c r="K174" s="89"/>
      <c r="L174" s="90"/>
      <c r="M174" s="87"/>
      <c r="N174" s="83"/>
      <c r="O174" s="89"/>
      <c r="P174" s="88"/>
      <c r="Q174" s="87"/>
      <c r="R174" s="83"/>
      <c r="S174" s="89"/>
      <c r="T174" s="90"/>
      <c r="U174" s="82"/>
      <c r="V174" s="83">
        <v>1</v>
      </c>
      <c r="W174" s="83"/>
      <c r="X174" s="84"/>
    </row>
    <row r="175" spans="1:29" x14ac:dyDescent="0.2">
      <c r="A175" s="256"/>
      <c r="B175" s="264"/>
      <c r="C175" s="264"/>
      <c r="D175" s="85" t="s">
        <v>296</v>
      </c>
      <c r="E175" s="86"/>
      <c r="F175" s="83"/>
      <c r="G175" s="87"/>
      <c r="H175" s="88"/>
      <c r="I175" s="87"/>
      <c r="J175" s="83"/>
      <c r="K175" s="89"/>
      <c r="L175" s="90"/>
      <c r="M175" s="87"/>
      <c r="N175" s="83"/>
      <c r="O175" s="89"/>
      <c r="P175" s="88"/>
      <c r="Q175" s="87"/>
      <c r="R175" s="83"/>
      <c r="S175" s="89"/>
      <c r="T175" s="90"/>
      <c r="U175" s="82"/>
      <c r="V175" s="83"/>
      <c r="W175" s="83"/>
      <c r="X175" s="84"/>
    </row>
    <row r="176" spans="1:29" x14ac:dyDescent="0.2">
      <c r="A176" s="256"/>
      <c r="B176" s="264"/>
      <c r="C176" s="264"/>
      <c r="D176" s="85" t="s">
        <v>297</v>
      </c>
      <c r="E176" s="86">
        <v>20</v>
      </c>
      <c r="F176" s="83">
        <v>10</v>
      </c>
      <c r="G176" s="87">
        <f>E176-F176</f>
        <v>10</v>
      </c>
      <c r="H176" s="88">
        <f>F176/E176</f>
        <v>0.5</v>
      </c>
      <c r="I176" s="87">
        <v>20</v>
      </c>
      <c r="J176" s="83">
        <v>15</v>
      </c>
      <c r="K176" s="89">
        <f>I176-J176</f>
        <v>5</v>
      </c>
      <c r="L176" s="90">
        <f>J176/I176</f>
        <v>0.75</v>
      </c>
      <c r="M176" s="87"/>
      <c r="N176" s="83"/>
      <c r="O176" s="89"/>
      <c r="P176" s="88"/>
      <c r="Q176" s="87"/>
      <c r="R176" s="83"/>
      <c r="S176" s="89"/>
      <c r="T176" s="90"/>
      <c r="U176" s="82"/>
      <c r="V176" s="83">
        <v>6</v>
      </c>
      <c r="W176" s="83"/>
      <c r="X176" s="84">
        <v>1</v>
      </c>
    </row>
    <row r="177" spans="1:64" x14ac:dyDescent="0.2">
      <c r="A177" s="256"/>
      <c r="B177" s="264"/>
      <c r="C177" s="91" t="s">
        <v>298</v>
      </c>
      <c r="D177" s="85" t="s">
        <v>299</v>
      </c>
      <c r="E177" s="86"/>
      <c r="F177" s="83"/>
      <c r="G177" s="87"/>
      <c r="H177" s="88"/>
      <c r="I177" s="87"/>
      <c r="J177" s="83"/>
      <c r="K177" s="89"/>
      <c r="L177" s="90"/>
      <c r="M177" s="87"/>
      <c r="N177" s="83"/>
      <c r="O177" s="89"/>
      <c r="P177" s="88"/>
      <c r="Q177" s="87"/>
      <c r="R177" s="83"/>
      <c r="S177" s="89"/>
      <c r="T177" s="90"/>
      <c r="U177" s="82"/>
      <c r="V177" s="83"/>
      <c r="W177" s="83"/>
      <c r="X177" s="84"/>
    </row>
    <row r="178" spans="1:64" x14ac:dyDescent="0.2">
      <c r="A178" s="256"/>
      <c r="B178" s="264"/>
      <c r="C178" s="91" t="s">
        <v>300</v>
      </c>
      <c r="D178" s="85" t="s">
        <v>49</v>
      </c>
      <c r="E178" s="86"/>
      <c r="F178" s="83"/>
      <c r="G178" s="87"/>
      <c r="H178" s="88"/>
      <c r="I178" s="87"/>
      <c r="J178" s="83"/>
      <c r="K178" s="89"/>
      <c r="L178" s="90"/>
      <c r="M178" s="87"/>
      <c r="N178" s="83"/>
      <c r="O178" s="89"/>
      <c r="P178" s="88"/>
      <c r="Q178" s="87"/>
      <c r="R178" s="83"/>
      <c r="S178" s="89"/>
      <c r="T178" s="90"/>
      <c r="U178" s="82"/>
      <c r="V178" s="83">
        <v>1</v>
      </c>
      <c r="W178" s="83"/>
      <c r="X178" s="84"/>
    </row>
    <row r="179" spans="1:64" x14ac:dyDescent="0.2">
      <c r="A179" s="256"/>
      <c r="B179" s="264"/>
      <c r="C179" s="91" t="s">
        <v>301</v>
      </c>
      <c r="D179" s="85" t="s">
        <v>302</v>
      </c>
      <c r="E179" s="86">
        <v>12</v>
      </c>
      <c r="F179" s="83">
        <v>4</v>
      </c>
      <c r="G179" s="87">
        <f>E179-F179</f>
        <v>8</v>
      </c>
      <c r="H179" s="88">
        <f>F179/E179</f>
        <v>0.33333333333333331</v>
      </c>
      <c r="I179" s="87">
        <v>12</v>
      </c>
      <c r="J179" s="83">
        <v>11</v>
      </c>
      <c r="K179" s="89">
        <f>I179-J179</f>
        <v>1</v>
      </c>
      <c r="L179" s="90">
        <f>J179/I179</f>
        <v>0.91666666666666663</v>
      </c>
      <c r="M179" s="87">
        <v>2</v>
      </c>
      <c r="N179" s="83">
        <v>0</v>
      </c>
      <c r="O179" s="89">
        <f>M179-N179</f>
        <v>2</v>
      </c>
      <c r="P179" s="88">
        <f>N179/M179</f>
        <v>0</v>
      </c>
      <c r="Q179" s="87">
        <v>2</v>
      </c>
      <c r="R179" s="83">
        <v>0</v>
      </c>
      <c r="S179" s="89">
        <f>Q179-R179</f>
        <v>2</v>
      </c>
      <c r="T179" s="88">
        <f>R179/Q179</f>
        <v>0</v>
      </c>
      <c r="U179" s="82">
        <v>1</v>
      </c>
      <c r="V179" s="83">
        <v>5</v>
      </c>
      <c r="W179" s="83">
        <v>1</v>
      </c>
      <c r="X179" s="84"/>
    </row>
    <row r="180" spans="1:64" x14ac:dyDescent="0.2">
      <c r="A180" s="256"/>
      <c r="B180" s="264"/>
      <c r="C180" s="91" t="s">
        <v>303</v>
      </c>
      <c r="D180" s="85" t="s">
        <v>304</v>
      </c>
      <c r="E180" s="86"/>
      <c r="F180" s="83"/>
      <c r="G180" s="87"/>
      <c r="H180" s="88"/>
      <c r="I180" s="87"/>
      <c r="J180" s="83"/>
      <c r="K180" s="89"/>
      <c r="L180" s="90"/>
      <c r="M180" s="87"/>
      <c r="N180" s="83"/>
      <c r="O180" s="89"/>
      <c r="P180" s="88"/>
      <c r="Q180" s="87"/>
      <c r="R180" s="83"/>
      <c r="S180" s="89"/>
      <c r="T180" s="90"/>
      <c r="U180" s="82"/>
      <c r="V180" s="83"/>
      <c r="W180" s="83"/>
      <c r="X180" s="84"/>
    </row>
    <row r="181" spans="1:64" x14ac:dyDescent="0.2">
      <c r="A181" s="265" t="s">
        <v>305</v>
      </c>
      <c r="B181" s="265"/>
      <c r="C181" s="265"/>
      <c r="D181" s="265"/>
      <c r="E181" s="44">
        <f>SUM(E138:E180)</f>
        <v>148</v>
      </c>
      <c r="F181" s="45">
        <f>SUM(F138:F180)</f>
        <v>64</v>
      </c>
      <c r="G181" s="45">
        <f t="shared" ref="G181:G182" si="54">E181-F181</f>
        <v>84</v>
      </c>
      <c r="H181" s="10">
        <f t="shared" ref="H181:H182" si="55">F181/E181</f>
        <v>0.43243243243243246</v>
      </c>
      <c r="I181" s="45">
        <f>SUM(I138:I180)</f>
        <v>113</v>
      </c>
      <c r="J181" s="45">
        <f>SUM(J138:J180)</f>
        <v>56</v>
      </c>
      <c r="K181" s="9">
        <f t="shared" ref="K181:K182" si="56">I181-J181</f>
        <v>57</v>
      </c>
      <c r="L181" s="46">
        <f t="shared" ref="L181:L182" si="57">J181/I181</f>
        <v>0.49557522123893805</v>
      </c>
      <c r="M181" s="45">
        <f>SUM(M138:M180)</f>
        <v>11</v>
      </c>
      <c r="N181" s="45">
        <f>SUM(N138:N180)</f>
        <v>0</v>
      </c>
      <c r="O181" s="9">
        <f>M181-N181</f>
        <v>11</v>
      </c>
      <c r="P181" s="10">
        <f>N181/M181</f>
        <v>0</v>
      </c>
      <c r="Q181" s="45">
        <f>SUM(Q138:Q180)</f>
        <v>20</v>
      </c>
      <c r="R181" s="45">
        <f>SUM(R138:R180)</f>
        <v>1</v>
      </c>
      <c r="S181" s="9">
        <f>Q181-R181</f>
        <v>19</v>
      </c>
      <c r="T181" s="46">
        <f>R181/Q181</f>
        <v>0.05</v>
      </c>
      <c r="U181" s="44">
        <f>SUM(U138:U180)</f>
        <v>5</v>
      </c>
      <c r="V181" s="45">
        <f>SUM(V138:V180)</f>
        <v>34</v>
      </c>
      <c r="W181" s="45">
        <f>SUM(W138:W180)</f>
        <v>2</v>
      </c>
      <c r="X181" s="48">
        <f>SUM(X138:X180)</f>
        <v>1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</row>
    <row r="182" spans="1:64" x14ac:dyDescent="0.2">
      <c r="A182" s="260" t="s">
        <v>306</v>
      </c>
      <c r="B182" s="266" t="s">
        <v>307</v>
      </c>
      <c r="C182" s="92" t="s">
        <v>308</v>
      </c>
      <c r="D182" s="93" t="s">
        <v>309</v>
      </c>
      <c r="E182" s="94">
        <v>30</v>
      </c>
      <c r="F182" s="95">
        <v>7</v>
      </c>
      <c r="G182" s="96">
        <f t="shared" si="54"/>
        <v>23</v>
      </c>
      <c r="H182" s="97">
        <f t="shared" si="55"/>
        <v>0.23333333333333334</v>
      </c>
      <c r="I182" s="96">
        <v>40</v>
      </c>
      <c r="J182" s="95">
        <v>3</v>
      </c>
      <c r="K182" s="98">
        <f t="shared" si="56"/>
        <v>37</v>
      </c>
      <c r="L182" s="99">
        <f t="shared" si="57"/>
        <v>7.4999999999999997E-2</v>
      </c>
      <c r="M182" s="100"/>
      <c r="N182" s="101"/>
      <c r="O182" s="102"/>
      <c r="P182" s="103"/>
      <c r="Q182" s="100"/>
      <c r="R182" s="101"/>
      <c r="S182" s="102"/>
      <c r="T182" s="104"/>
      <c r="U182" s="101">
        <v>1</v>
      </c>
      <c r="V182" s="101"/>
      <c r="W182" s="101"/>
      <c r="X182" s="105"/>
      <c r="Y182"/>
      <c r="Z182"/>
      <c r="AA182"/>
      <c r="AB182"/>
    </row>
    <row r="183" spans="1:64" x14ac:dyDescent="0.2">
      <c r="A183" s="260"/>
      <c r="B183" s="266"/>
      <c r="C183" s="92" t="s">
        <v>310</v>
      </c>
      <c r="D183" s="93" t="s">
        <v>311</v>
      </c>
      <c r="E183" s="106"/>
      <c r="F183" s="101"/>
      <c r="G183" s="100"/>
      <c r="H183" s="103"/>
      <c r="I183" s="100"/>
      <c r="J183" s="101"/>
      <c r="K183" s="102"/>
      <c r="L183" s="104"/>
      <c r="M183" s="100"/>
      <c r="N183" s="101"/>
      <c r="O183" s="102"/>
      <c r="P183" s="103"/>
      <c r="Q183" s="100"/>
      <c r="R183" s="101"/>
      <c r="S183" s="102"/>
      <c r="T183" s="104"/>
      <c r="U183" s="101"/>
      <c r="V183" s="101"/>
      <c r="W183" s="101"/>
      <c r="X183" s="105"/>
      <c r="Y183"/>
      <c r="Z183"/>
      <c r="AA183"/>
      <c r="AB183"/>
    </row>
    <row r="184" spans="1:64" x14ac:dyDescent="0.2">
      <c r="A184" s="260"/>
      <c r="B184" s="266"/>
      <c r="C184" s="92" t="s">
        <v>312</v>
      </c>
      <c r="D184" s="93" t="s">
        <v>49</v>
      </c>
      <c r="E184" s="106"/>
      <c r="F184" s="101"/>
      <c r="G184" s="100"/>
      <c r="H184" s="103"/>
      <c r="I184" s="100"/>
      <c r="J184" s="101"/>
      <c r="K184" s="102"/>
      <c r="L184" s="104"/>
      <c r="M184" s="100"/>
      <c r="N184" s="101"/>
      <c r="O184" s="102"/>
      <c r="P184" s="103"/>
      <c r="Q184" s="100"/>
      <c r="R184" s="101"/>
      <c r="S184" s="102"/>
      <c r="T184" s="104"/>
      <c r="U184" s="101"/>
      <c r="V184" s="101"/>
      <c r="W184" s="101"/>
      <c r="X184" s="105"/>
      <c r="Y184"/>
      <c r="Z184"/>
      <c r="AA184"/>
      <c r="AB184"/>
    </row>
    <row r="185" spans="1:64" x14ac:dyDescent="0.2">
      <c r="A185" s="260"/>
      <c r="B185" s="266"/>
      <c r="C185" s="92" t="s">
        <v>313</v>
      </c>
      <c r="D185" s="93" t="s">
        <v>314</v>
      </c>
      <c r="E185" s="106"/>
      <c r="F185" s="101"/>
      <c r="G185" s="100"/>
      <c r="H185" s="103"/>
      <c r="I185" s="100"/>
      <c r="J185" s="101"/>
      <c r="K185" s="102"/>
      <c r="L185" s="104"/>
      <c r="M185" s="100"/>
      <c r="N185" s="101"/>
      <c r="O185" s="102"/>
      <c r="P185" s="103"/>
      <c r="Q185" s="100"/>
      <c r="R185" s="101"/>
      <c r="S185" s="102"/>
      <c r="T185" s="104"/>
      <c r="U185" s="101"/>
      <c r="V185" s="101">
        <v>78</v>
      </c>
      <c r="W185" s="101"/>
      <c r="X185" s="105"/>
      <c r="Y185"/>
      <c r="Z185"/>
      <c r="AA185"/>
      <c r="AB185"/>
    </row>
    <row r="186" spans="1:64" x14ac:dyDescent="0.2">
      <c r="A186" s="260"/>
      <c r="B186" s="266"/>
      <c r="C186" s="266" t="s">
        <v>315</v>
      </c>
      <c r="D186" s="93" t="s">
        <v>316</v>
      </c>
      <c r="E186" s="106">
        <v>13</v>
      </c>
      <c r="F186" s="101">
        <v>3</v>
      </c>
      <c r="G186" s="100">
        <f>E186-F186</f>
        <v>10</v>
      </c>
      <c r="H186" s="103">
        <f>F186/E186</f>
        <v>0.23076923076923078</v>
      </c>
      <c r="I186" s="100">
        <v>20</v>
      </c>
      <c r="J186" s="101">
        <v>11</v>
      </c>
      <c r="K186" s="102">
        <f>I186-J186</f>
        <v>9</v>
      </c>
      <c r="L186" s="104">
        <f>J186/I186</f>
        <v>0.55000000000000004</v>
      </c>
      <c r="M186" s="100"/>
      <c r="N186" s="101"/>
      <c r="O186" s="102"/>
      <c r="P186" s="103"/>
      <c r="Q186" s="100"/>
      <c r="R186" s="101"/>
      <c r="S186" s="102"/>
      <c r="T186" s="104"/>
      <c r="U186" s="101">
        <v>1</v>
      </c>
      <c r="V186" s="101">
        <v>4</v>
      </c>
      <c r="W186" s="101"/>
      <c r="X186" s="105"/>
      <c r="Y186"/>
      <c r="Z186"/>
      <c r="AA186"/>
      <c r="AB186"/>
    </row>
    <row r="187" spans="1:64" x14ac:dyDescent="0.2">
      <c r="A187" s="260"/>
      <c r="B187" s="266"/>
      <c r="C187" s="266"/>
      <c r="D187" s="93" t="s">
        <v>317</v>
      </c>
      <c r="E187" s="106"/>
      <c r="F187" s="101"/>
      <c r="G187" s="100"/>
      <c r="H187" s="103"/>
      <c r="I187" s="100"/>
      <c r="J187" s="101"/>
      <c r="K187" s="102"/>
      <c r="L187" s="104"/>
      <c r="M187" s="100">
        <v>1</v>
      </c>
      <c r="N187" s="101">
        <v>0</v>
      </c>
      <c r="O187" s="102">
        <f>M187-N187</f>
        <v>1</v>
      </c>
      <c r="P187" s="103">
        <f>N187/M187</f>
        <v>0</v>
      </c>
      <c r="Q187" s="100">
        <v>14</v>
      </c>
      <c r="R187" s="101">
        <v>3</v>
      </c>
      <c r="S187" s="102">
        <f>Q187-R187</f>
        <v>11</v>
      </c>
      <c r="T187" s="104">
        <f>R187/Q187</f>
        <v>0.21428571428571427</v>
      </c>
      <c r="U187" s="101"/>
      <c r="V187" s="101">
        <v>1</v>
      </c>
      <c r="W187" s="101"/>
      <c r="X187" s="105"/>
      <c r="Y187"/>
      <c r="Z187"/>
      <c r="AA187"/>
      <c r="AB187"/>
    </row>
    <row r="188" spans="1:64" x14ac:dyDescent="0.2">
      <c r="A188" s="260"/>
      <c r="B188" s="266" t="s">
        <v>318</v>
      </c>
      <c r="C188" s="266" t="s">
        <v>319</v>
      </c>
      <c r="D188" s="93" t="s">
        <v>320</v>
      </c>
      <c r="E188" s="106"/>
      <c r="F188" s="101"/>
      <c r="G188" s="100"/>
      <c r="H188" s="103"/>
      <c r="I188" s="100"/>
      <c r="J188" s="101"/>
      <c r="K188" s="102"/>
      <c r="L188" s="104"/>
      <c r="M188" s="100"/>
      <c r="N188" s="101"/>
      <c r="O188" s="102"/>
      <c r="P188" s="103"/>
      <c r="Q188" s="100"/>
      <c r="R188" s="101"/>
      <c r="S188" s="102"/>
      <c r="T188" s="104"/>
      <c r="U188" s="101"/>
      <c r="V188" s="101">
        <v>1</v>
      </c>
      <c r="W188" s="101"/>
      <c r="X188" s="105"/>
      <c r="Y188"/>
      <c r="Z188"/>
      <c r="AA188"/>
      <c r="AB188"/>
    </row>
    <row r="189" spans="1:64" x14ac:dyDescent="0.2">
      <c r="A189" s="260"/>
      <c r="B189" s="266"/>
      <c r="C189" s="266"/>
      <c r="D189" s="93" t="s">
        <v>42</v>
      </c>
      <c r="E189" s="106"/>
      <c r="F189" s="101"/>
      <c r="G189" s="100"/>
      <c r="H189" s="103"/>
      <c r="I189" s="100"/>
      <c r="J189" s="101"/>
      <c r="K189" s="102"/>
      <c r="L189" s="104"/>
      <c r="M189" s="100"/>
      <c r="N189" s="101"/>
      <c r="O189" s="102"/>
      <c r="P189" s="103"/>
      <c r="Q189" s="100"/>
      <c r="R189" s="101"/>
      <c r="S189" s="102"/>
      <c r="T189" s="104"/>
      <c r="U189" s="101"/>
      <c r="V189" s="101"/>
      <c r="W189" s="101"/>
      <c r="X189" s="105"/>
      <c r="Y189"/>
      <c r="Z189"/>
      <c r="AA189"/>
      <c r="AB189"/>
    </row>
    <row r="190" spans="1:64" x14ac:dyDescent="0.2">
      <c r="A190" s="260"/>
      <c r="B190" s="266"/>
      <c r="C190" s="266"/>
      <c r="D190" s="93" t="s">
        <v>321</v>
      </c>
      <c r="E190" s="106"/>
      <c r="F190" s="101"/>
      <c r="G190" s="100"/>
      <c r="H190" s="103"/>
      <c r="I190" s="100"/>
      <c r="J190" s="101"/>
      <c r="K190" s="102"/>
      <c r="L190" s="104"/>
      <c r="M190" s="100"/>
      <c r="N190" s="101"/>
      <c r="O190" s="102"/>
      <c r="P190" s="103"/>
      <c r="Q190" s="100"/>
      <c r="R190" s="101"/>
      <c r="S190" s="102"/>
      <c r="T190" s="104"/>
      <c r="U190" s="101"/>
      <c r="V190" s="101"/>
      <c r="W190" s="101"/>
      <c r="X190" s="105"/>
      <c r="Y190"/>
      <c r="Z190"/>
      <c r="AA190"/>
      <c r="AB190"/>
    </row>
    <row r="191" spans="1:64" x14ac:dyDescent="0.2">
      <c r="A191" s="260"/>
      <c r="B191" s="266"/>
      <c r="C191" s="266"/>
      <c r="D191" s="93" t="s">
        <v>197</v>
      </c>
      <c r="E191" s="106">
        <v>50</v>
      </c>
      <c r="F191" s="101">
        <v>21</v>
      </c>
      <c r="G191" s="100">
        <f t="shared" ref="G191:G192" si="58">E191-F191</f>
        <v>29</v>
      </c>
      <c r="H191" s="103">
        <f t="shared" ref="H191:H192" si="59">F191/E191</f>
        <v>0.42</v>
      </c>
      <c r="I191" s="100"/>
      <c r="J191" s="101"/>
      <c r="K191" s="102"/>
      <c r="L191" s="104"/>
      <c r="M191" s="100"/>
      <c r="N191" s="101"/>
      <c r="O191" s="102"/>
      <c r="P191" s="103"/>
      <c r="Q191" s="100"/>
      <c r="R191" s="101"/>
      <c r="S191" s="102"/>
      <c r="T191" s="104"/>
      <c r="U191" s="101"/>
      <c r="V191" s="101"/>
      <c r="W191" s="101"/>
      <c r="X191" s="105"/>
      <c r="Y191"/>
      <c r="Z191"/>
      <c r="AA191"/>
      <c r="AB191"/>
    </row>
    <row r="192" spans="1:64" x14ac:dyDescent="0.2">
      <c r="A192" s="260"/>
      <c r="B192" s="266"/>
      <c r="C192" s="266"/>
      <c r="D192" s="93" t="s">
        <v>322</v>
      </c>
      <c r="E192" s="106">
        <v>66</v>
      </c>
      <c r="F192" s="101">
        <v>37</v>
      </c>
      <c r="G192" s="100">
        <f t="shared" si="58"/>
        <v>29</v>
      </c>
      <c r="H192" s="103">
        <f t="shared" si="59"/>
        <v>0.56060606060606055</v>
      </c>
      <c r="I192" s="100">
        <v>96</v>
      </c>
      <c r="J192" s="101">
        <v>63</v>
      </c>
      <c r="K192" s="102">
        <f>I192-J192</f>
        <v>33</v>
      </c>
      <c r="L192" s="104">
        <f>J192/I192</f>
        <v>0.65625</v>
      </c>
      <c r="M192" s="100">
        <v>14</v>
      </c>
      <c r="N192" s="101">
        <v>1</v>
      </c>
      <c r="O192" s="102">
        <f>M192-N192</f>
        <v>13</v>
      </c>
      <c r="P192" s="103">
        <f>N192/M192</f>
        <v>7.1428571428571425E-2</v>
      </c>
      <c r="Q192" s="100"/>
      <c r="R192" s="101"/>
      <c r="S192" s="102"/>
      <c r="T192" s="104"/>
      <c r="U192" s="101">
        <v>7</v>
      </c>
      <c r="V192" s="101">
        <v>28</v>
      </c>
      <c r="W192" s="101"/>
      <c r="X192" s="105"/>
      <c r="Y192"/>
      <c r="Z192"/>
      <c r="AA192"/>
      <c r="AB192"/>
    </row>
    <row r="193" spans="1:28" x14ac:dyDescent="0.2">
      <c r="A193" s="260"/>
      <c r="B193" s="266"/>
      <c r="C193" s="266"/>
      <c r="D193" s="93" t="s">
        <v>323</v>
      </c>
      <c r="E193" s="106"/>
      <c r="F193" s="101"/>
      <c r="G193" s="100"/>
      <c r="H193" s="103"/>
      <c r="I193" s="100"/>
      <c r="J193" s="101"/>
      <c r="K193" s="102"/>
      <c r="L193" s="104"/>
      <c r="M193" s="100"/>
      <c r="N193" s="101"/>
      <c r="O193" s="102"/>
      <c r="P193" s="103"/>
      <c r="Q193" s="100"/>
      <c r="R193" s="101"/>
      <c r="S193" s="102"/>
      <c r="T193" s="104"/>
      <c r="U193" s="101"/>
      <c r="V193" s="101">
        <v>1</v>
      </c>
      <c r="W193" s="101"/>
      <c r="X193" s="105"/>
      <c r="Y193"/>
      <c r="Z193"/>
      <c r="AA193"/>
      <c r="AB193"/>
    </row>
    <row r="194" spans="1:28" x14ac:dyDescent="0.2">
      <c r="A194" s="260"/>
      <c r="B194" s="266"/>
      <c r="C194" s="266"/>
      <c r="D194" s="93" t="s">
        <v>324</v>
      </c>
      <c r="E194" s="106"/>
      <c r="F194" s="101"/>
      <c r="G194" s="100"/>
      <c r="H194" s="103"/>
      <c r="I194" s="100"/>
      <c r="J194" s="101"/>
      <c r="K194" s="102"/>
      <c r="L194" s="104"/>
      <c r="M194" s="100"/>
      <c r="N194" s="101"/>
      <c r="O194" s="102"/>
      <c r="P194" s="103"/>
      <c r="Q194" s="100"/>
      <c r="R194" s="101"/>
      <c r="S194" s="102"/>
      <c r="T194" s="104"/>
      <c r="U194" s="101"/>
      <c r="V194" s="101">
        <v>1</v>
      </c>
      <c r="W194" s="101"/>
      <c r="X194" s="105"/>
      <c r="Y194"/>
      <c r="Z194"/>
      <c r="AA194"/>
      <c r="AB194"/>
    </row>
    <row r="195" spans="1:28" x14ac:dyDescent="0.2">
      <c r="A195" s="260"/>
      <c r="B195" s="266"/>
      <c r="C195" s="266"/>
      <c r="D195" s="93" t="s">
        <v>325</v>
      </c>
      <c r="E195" s="106"/>
      <c r="F195" s="101"/>
      <c r="G195" s="100"/>
      <c r="H195" s="103"/>
      <c r="I195" s="100"/>
      <c r="J195" s="101"/>
      <c r="K195" s="102"/>
      <c r="L195" s="104"/>
      <c r="M195" s="100"/>
      <c r="N195" s="101"/>
      <c r="O195" s="102"/>
      <c r="P195" s="103"/>
      <c r="Q195" s="100"/>
      <c r="R195" s="101"/>
      <c r="S195" s="102"/>
      <c r="T195" s="104"/>
      <c r="U195" s="101"/>
      <c r="V195" s="101"/>
      <c r="W195" s="101"/>
      <c r="X195" s="105"/>
      <c r="Y195"/>
      <c r="Z195"/>
      <c r="AA195"/>
      <c r="AB195"/>
    </row>
    <row r="196" spans="1:28" x14ac:dyDescent="0.2">
      <c r="A196" s="260"/>
      <c r="B196" s="266"/>
      <c r="C196" s="266"/>
      <c r="D196" s="93" t="s">
        <v>326</v>
      </c>
      <c r="E196" s="106"/>
      <c r="F196" s="101"/>
      <c r="G196" s="100"/>
      <c r="H196" s="103"/>
      <c r="I196" s="100"/>
      <c r="J196" s="101"/>
      <c r="K196" s="102"/>
      <c r="L196" s="104"/>
      <c r="M196" s="100"/>
      <c r="N196" s="101"/>
      <c r="O196" s="102"/>
      <c r="P196" s="103"/>
      <c r="Q196" s="100"/>
      <c r="R196" s="101"/>
      <c r="S196" s="102"/>
      <c r="T196" s="104"/>
      <c r="U196" s="101"/>
      <c r="V196" s="101">
        <v>3</v>
      </c>
      <c r="W196" s="101"/>
      <c r="X196" s="105"/>
      <c r="Y196"/>
      <c r="Z196"/>
      <c r="AA196"/>
      <c r="AB196"/>
    </row>
    <row r="197" spans="1:28" x14ac:dyDescent="0.2">
      <c r="A197" s="260"/>
      <c r="B197" s="266"/>
      <c r="C197" s="92" t="s">
        <v>327</v>
      </c>
      <c r="D197" s="93" t="s">
        <v>328</v>
      </c>
      <c r="E197" s="106"/>
      <c r="F197" s="101"/>
      <c r="G197" s="100"/>
      <c r="H197" s="103"/>
      <c r="I197" s="100"/>
      <c r="J197" s="101"/>
      <c r="K197" s="102"/>
      <c r="L197" s="104"/>
      <c r="M197" s="100"/>
      <c r="N197" s="101"/>
      <c r="O197" s="102"/>
      <c r="P197" s="103"/>
      <c r="Q197" s="100"/>
      <c r="R197" s="101"/>
      <c r="S197" s="102"/>
      <c r="T197" s="104"/>
      <c r="U197" s="101"/>
      <c r="V197" s="101"/>
      <c r="W197" s="101"/>
      <c r="X197" s="105"/>
      <c r="Y197"/>
      <c r="Z197"/>
      <c r="AA197"/>
      <c r="AB197"/>
    </row>
    <row r="198" spans="1:28" x14ac:dyDescent="0.2">
      <c r="A198" s="260"/>
      <c r="B198" s="266"/>
      <c r="C198" s="92" t="s">
        <v>329</v>
      </c>
      <c r="D198" s="93" t="s">
        <v>63</v>
      </c>
      <c r="E198" s="106"/>
      <c r="F198" s="101"/>
      <c r="G198" s="100"/>
      <c r="H198" s="103"/>
      <c r="I198" s="100"/>
      <c r="J198" s="101"/>
      <c r="K198" s="102"/>
      <c r="L198" s="104"/>
      <c r="M198" s="100"/>
      <c r="N198" s="101"/>
      <c r="O198" s="102"/>
      <c r="P198" s="103"/>
      <c r="Q198" s="100"/>
      <c r="R198" s="101"/>
      <c r="S198" s="102"/>
      <c r="T198" s="104"/>
      <c r="U198" s="101"/>
      <c r="V198" s="101"/>
      <c r="W198" s="101"/>
      <c r="X198" s="105"/>
      <c r="Y198"/>
      <c r="Z198"/>
      <c r="AA198"/>
      <c r="AB198"/>
    </row>
    <row r="199" spans="1:28" x14ac:dyDescent="0.2">
      <c r="A199" s="260"/>
      <c r="B199" s="266"/>
      <c r="C199" s="92" t="s">
        <v>330</v>
      </c>
      <c r="D199" s="93" t="s">
        <v>49</v>
      </c>
      <c r="E199" s="106"/>
      <c r="F199" s="101"/>
      <c r="G199" s="100"/>
      <c r="H199" s="103"/>
      <c r="I199" s="100"/>
      <c r="J199" s="101"/>
      <c r="K199" s="102"/>
      <c r="L199" s="104"/>
      <c r="M199" s="100"/>
      <c r="N199" s="101"/>
      <c r="O199" s="102"/>
      <c r="P199" s="103"/>
      <c r="Q199" s="100"/>
      <c r="R199" s="101"/>
      <c r="S199" s="102"/>
      <c r="T199" s="104"/>
      <c r="U199" s="101"/>
      <c r="V199" s="101">
        <v>1</v>
      </c>
      <c r="W199" s="101"/>
      <c r="X199" s="105"/>
      <c r="Y199"/>
      <c r="Z199"/>
      <c r="AA199"/>
      <c r="AB199"/>
    </row>
    <row r="200" spans="1:28" x14ac:dyDescent="0.2">
      <c r="A200" s="260"/>
      <c r="B200" s="266"/>
      <c r="C200" s="92" t="s">
        <v>331</v>
      </c>
      <c r="D200" s="93" t="s">
        <v>88</v>
      </c>
      <c r="E200" s="106"/>
      <c r="F200" s="101"/>
      <c r="G200" s="100"/>
      <c r="H200" s="103"/>
      <c r="I200" s="100"/>
      <c r="J200" s="101"/>
      <c r="K200" s="102"/>
      <c r="L200" s="104"/>
      <c r="M200" s="100"/>
      <c r="N200" s="101"/>
      <c r="O200" s="102"/>
      <c r="P200" s="103"/>
      <c r="Q200" s="100"/>
      <c r="R200" s="101"/>
      <c r="S200" s="102"/>
      <c r="T200" s="104"/>
      <c r="U200" s="101"/>
      <c r="V200" s="101"/>
      <c r="W200" s="101"/>
      <c r="X200" s="105"/>
      <c r="Y200"/>
      <c r="Z200"/>
      <c r="AA200"/>
      <c r="AB200"/>
    </row>
    <row r="201" spans="1:28" x14ac:dyDescent="0.2">
      <c r="A201" s="260"/>
      <c r="B201" s="266"/>
      <c r="C201" s="92" t="s">
        <v>332</v>
      </c>
      <c r="D201" s="93" t="s">
        <v>49</v>
      </c>
      <c r="E201" s="106"/>
      <c r="F201" s="101"/>
      <c r="G201" s="100"/>
      <c r="H201" s="103"/>
      <c r="I201" s="100"/>
      <c r="J201" s="101"/>
      <c r="K201" s="102"/>
      <c r="L201" s="104"/>
      <c r="M201" s="100"/>
      <c r="N201" s="101"/>
      <c r="O201" s="102"/>
      <c r="P201" s="103"/>
      <c r="Q201" s="100"/>
      <c r="R201" s="101"/>
      <c r="S201" s="102"/>
      <c r="T201" s="104"/>
      <c r="U201" s="101"/>
      <c r="V201" s="101"/>
      <c r="W201" s="101"/>
      <c r="X201" s="105"/>
      <c r="Y201"/>
      <c r="Z201"/>
      <c r="AA201"/>
      <c r="AB201"/>
    </row>
    <row r="202" spans="1:28" x14ac:dyDescent="0.2">
      <c r="A202" s="260"/>
      <c r="B202" s="266"/>
      <c r="C202" s="266" t="s">
        <v>333</v>
      </c>
      <c r="D202" s="93" t="s">
        <v>334</v>
      </c>
      <c r="E202" s="106"/>
      <c r="F202" s="101"/>
      <c r="G202" s="100"/>
      <c r="H202" s="103"/>
      <c r="I202" s="100"/>
      <c r="J202" s="101"/>
      <c r="K202" s="102"/>
      <c r="L202" s="104"/>
      <c r="M202" s="100"/>
      <c r="N202" s="101"/>
      <c r="O202" s="102"/>
      <c r="P202" s="103"/>
      <c r="Q202" s="100"/>
      <c r="R202" s="101"/>
      <c r="S202" s="102"/>
      <c r="T202" s="104"/>
      <c r="U202" s="101"/>
      <c r="V202" s="101">
        <v>1</v>
      </c>
      <c r="W202" s="101"/>
      <c r="X202" s="105"/>
      <c r="Y202"/>
      <c r="Z202"/>
      <c r="AA202"/>
      <c r="AB202"/>
    </row>
    <row r="203" spans="1:28" x14ac:dyDescent="0.2">
      <c r="A203" s="260"/>
      <c r="B203" s="266"/>
      <c r="C203" s="266"/>
      <c r="D203" s="93" t="s">
        <v>335</v>
      </c>
      <c r="E203" s="106"/>
      <c r="F203" s="101"/>
      <c r="G203" s="100"/>
      <c r="H203" s="103"/>
      <c r="I203" s="100"/>
      <c r="J203" s="101"/>
      <c r="K203" s="102"/>
      <c r="L203" s="104"/>
      <c r="M203" s="100"/>
      <c r="N203" s="101"/>
      <c r="O203" s="102"/>
      <c r="P203" s="103"/>
      <c r="Q203" s="100"/>
      <c r="R203" s="101"/>
      <c r="S203" s="102"/>
      <c r="T203" s="104"/>
      <c r="U203" s="101"/>
      <c r="V203" s="101"/>
      <c r="W203" s="101"/>
      <c r="X203" s="105"/>
      <c r="Y203"/>
      <c r="Z203"/>
      <c r="AA203"/>
      <c r="AB203"/>
    </row>
    <row r="204" spans="1:28" x14ac:dyDescent="0.2">
      <c r="A204" s="260"/>
      <c r="B204" s="266"/>
      <c r="C204" s="92" t="s">
        <v>336</v>
      </c>
      <c r="D204" s="93" t="s">
        <v>49</v>
      </c>
      <c r="E204" s="106"/>
      <c r="F204" s="101"/>
      <c r="G204" s="100"/>
      <c r="H204" s="103"/>
      <c r="I204" s="100"/>
      <c r="J204" s="101"/>
      <c r="K204" s="102"/>
      <c r="L204" s="104"/>
      <c r="M204" s="100"/>
      <c r="N204" s="101"/>
      <c r="O204" s="102"/>
      <c r="P204" s="103"/>
      <c r="Q204" s="100"/>
      <c r="R204" s="101"/>
      <c r="S204" s="102"/>
      <c r="T204" s="104"/>
      <c r="U204" s="101"/>
      <c r="V204" s="101"/>
      <c r="W204" s="101"/>
      <c r="X204" s="105"/>
      <c r="Y204"/>
      <c r="Z204"/>
      <c r="AA204"/>
      <c r="AB204"/>
    </row>
    <row r="205" spans="1:28" x14ac:dyDescent="0.2">
      <c r="A205" s="260"/>
      <c r="B205" s="266"/>
      <c r="C205" s="92" t="s">
        <v>337</v>
      </c>
      <c r="D205" s="93" t="s">
        <v>49</v>
      </c>
      <c r="E205" s="106"/>
      <c r="F205" s="101"/>
      <c r="G205" s="100"/>
      <c r="H205" s="103"/>
      <c r="I205" s="100"/>
      <c r="J205" s="101"/>
      <c r="K205" s="102"/>
      <c r="L205" s="104"/>
      <c r="M205" s="100"/>
      <c r="N205" s="101"/>
      <c r="O205" s="102"/>
      <c r="P205" s="103"/>
      <c r="Q205" s="100"/>
      <c r="R205" s="101"/>
      <c r="S205" s="102"/>
      <c r="T205" s="104"/>
      <c r="U205" s="101"/>
      <c r="V205" s="101"/>
      <c r="W205" s="101"/>
      <c r="X205" s="105"/>
      <c r="Y205"/>
      <c r="Z205"/>
      <c r="AA205"/>
      <c r="AB205"/>
    </row>
    <row r="206" spans="1:28" x14ac:dyDescent="0.2">
      <c r="A206" s="260"/>
      <c r="B206" s="266"/>
      <c r="C206" s="92" t="s">
        <v>338</v>
      </c>
      <c r="D206" s="93" t="s">
        <v>339</v>
      </c>
      <c r="E206" s="106"/>
      <c r="F206" s="101"/>
      <c r="G206" s="100"/>
      <c r="H206" s="103"/>
      <c r="I206" s="100"/>
      <c r="J206" s="101"/>
      <c r="K206" s="102"/>
      <c r="L206" s="104"/>
      <c r="M206" s="100"/>
      <c r="N206" s="101"/>
      <c r="O206" s="102"/>
      <c r="P206" s="103"/>
      <c r="Q206" s="100"/>
      <c r="R206" s="101"/>
      <c r="S206" s="102"/>
      <c r="T206" s="104"/>
      <c r="U206" s="101"/>
      <c r="V206" s="101"/>
      <c r="W206" s="101"/>
      <c r="X206" s="105"/>
      <c r="Y206"/>
      <c r="Z206"/>
      <c r="AA206"/>
      <c r="AB206"/>
    </row>
    <row r="207" spans="1:28" x14ac:dyDescent="0.2">
      <c r="A207" s="260"/>
      <c r="B207" s="266"/>
      <c r="C207" s="92" t="s">
        <v>340</v>
      </c>
      <c r="D207" s="93" t="s">
        <v>341</v>
      </c>
      <c r="E207" s="106"/>
      <c r="F207" s="101"/>
      <c r="G207" s="100"/>
      <c r="H207" s="103"/>
      <c r="I207" s="100"/>
      <c r="J207" s="101"/>
      <c r="K207" s="102"/>
      <c r="L207" s="104"/>
      <c r="M207" s="100"/>
      <c r="N207" s="101"/>
      <c r="O207" s="102"/>
      <c r="P207" s="103"/>
      <c r="Q207" s="100"/>
      <c r="R207" s="101"/>
      <c r="S207" s="102"/>
      <c r="T207" s="104"/>
      <c r="U207" s="101"/>
      <c r="V207" s="101"/>
      <c r="W207" s="101"/>
      <c r="X207" s="105"/>
      <c r="Y207"/>
      <c r="Z207"/>
      <c r="AA207"/>
      <c r="AB207"/>
    </row>
    <row r="208" spans="1:28" x14ac:dyDescent="0.2">
      <c r="A208" s="260"/>
      <c r="B208" s="266"/>
      <c r="C208" s="92" t="s">
        <v>342</v>
      </c>
      <c r="D208" s="93" t="s">
        <v>173</v>
      </c>
      <c r="E208" s="106"/>
      <c r="F208" s="101"/>
      <c r="G208" s="100"/>
      <c r="H208" s="103"/>
      <c r="I208" s="100"/>
      <c r="J208" s="101"/>
      <c r="K208" s="102"/>
      <c r="L208" s="104"/>
      <c r="M208" s="100"/>
      <c r="N208" s="101"/>
      <c r="O208" s="102"/>
      <c r="P208" s="103"/>
      <c r="Q208" s="100"/>
      <c r="R208" s="101"/>
      <c r="S208" s="102"/>
      <c r="T208" s="104"/>
      <c r="U208" s="101"/>
      <c r="V208" s="101"/>
      <c r="W208" s="101"/>
      <c r="X208" s="105"/>
      <c r="Y208"/>
      <c r="Z208"/>
      <c r="AA208"/>
      <c r="AB208"/>
    </row>
    <row r="209" spans="1:28" x14ac:dyDescent="0.2">
      <c r="A209" s="260"/>
      <c r="B209" s="266"/>
      <c r="C209" s="92" t="s">
        <v>343</v>
      </c>
      <c r="D209" s="93" t="s">
        <v>344</v>
      </c>
      <c r="E209" s="106"/>
      <c r="F209" s="101"/>
      <c r="G209" s="100"/>
      <c r="H209" s="103"/>
      <c r="I209" s="100"/>
      <c r="J209" s="101"/>
      <c r="K209" s="102"/>
      <c r="L209" s="104"/>
      <c r="M209" s="100"/>
      <c r="N209" s="101"/>
      <c r="O209" s="102"/>
      <c r="P209" s="103"/>
      <c r="Q209" s="100"/>
      <c r="R209" s="101"/>
      <c r="S209" s="102"/>
      <c r="T209" s="104"/>
      <c r="U209" s="101">
        <v>1</v>
      </c>
      <c r="V209" s="101"/>
      <c r="W209" s="101"/>
      <c r="X209" s="105"/>
      <c r="Y209"/>
      <c r="Z209"/>
      <c r="AA209"/>
      <c r="AB209"/>
    </row>
    <row r="210" spans="1:28" x14ac:dyDescent="0.2">
      <c r="A210" s="260"/>
      <c r="B210" s="266" t="s">
        <v>345</v>
      </c>
      <c r="C210" s="92" t="s">
        <v>346</v>
      </c>
      <c r="D210" s="93" t="s">
        <v>347</v>
      </c>
      <c r="E210" s="106"/>
      <c r="F210" s="101"/>
      <c r="G210" s="100"/>
      <c r="H210" s="103"/>
      <c r="I210" s="100"/>
      <c r="J210" s="101"/>
      <c r="K210" s="102"/>
      <c r="L210" s="104"/>
      <c r="M210" s="100"/>
      <c r="N210" s="101"/>
      <c r="O210" s="102"/>
      <c r="P210" s="103"/>
      <c r="Q210" s="100"/>
      <c r="R210" s="101"/>
      <c r="S210" s="102"/>
      <c r="T210" s="104"/>
      <c r="U210" s="101"/>
      <c r="V210" s="101"/>
      <c r="W210" s="101"/>
      <c r="X210" s="105"/>
      <c r="Y210"/>
      <c r="Z210"/>
      <c r="AA210"/>
      <c r="AB210"/>
    </row>
    <row r="211" spans="1:28" x14ac:dyDescent="0.2">
      <c r="A211" s="260"/>
      <c r="B211" s="266"/>
      <c r="C211" s="92" t="s">
        <v>348</v>
      </c>
      <c r="D211" s="93" t="s">
        <v>349</v>
      </c>
      <c r="E211" s="106"/>
      <c r="F211" s="101"/>
      <c r="G211" s="100"/>
      <c r="H211" s="103"/>
      <c r="I211" s="100"/>
      <c r="J211" s="101"/>
      <c r="K211" s="102"/>
      <c r="L211" s="104"/>
      <c r="M211" s="100"/>
      <c r="N211" s="101"/>
      <c r="O211" s="102"/>
      <c r="P211" s="103"/>
      <c r="Q211" s="100"/>
      <c r="R211" s="101"/>
      <c r="S211" s="102"/>
      <c r="T211" s="104"/>
      <c r="U211" s="101"/>
      <c r="V211" s="101">
        <v>2</v>
      </c>
      <c r="W211" s="101"/>
      <c r="X211" s="105"/>
      <c r="Y211"/>
      <c r="Z211"/>
      <c r="AA211"/>
      <c r="AB211"/>
    </row>
    <row r="212" spans="1:28" x14ac:dyDescent="0.2">
      <c r="A212" s="260"/>
      <c r="B212" s="266"/>
      <c r="C212" s="92" t="s">
        <v>350</v>
      </c>
      <c r="D212" s="93" t="s">
        <v>184</v>
      </c>
      <c r="E212" s="106"/>
      <c r="F212" s="101"/>
      <c r="G212" s="100"/>
      <c r="H212" s="103"/>
      <c r="I212" s="100"/>
      <c r="J212" s="101"/>
      <c r="K212" s="102"/>
      <c r="L212" s="104"/>
      <c r="M212" s="100"/>
      <c r="N212" s="101"/>
      <c r="O212" s="102"/>
      <c r="P212" s="103"/>
      <c r="Q212" s="100"/>
      <c r="R212" s="101"/>
      <c r="S212" s="102"/>
      <c r="T212" s="104"/>
      <c r="U212" s="101"/>
      <c r="V212" s="101"/>
      <c r="W212" s="101"/>
      <c r="X212" s="105"/>
      <c r="Y212"/>
      <c r="Z212"/>
      <c r="AA212"/>
      <c r="AB212"/>
    </row>
    <row r="213" spans="1:28" x14ac:dyDescent="0.2">
      <c r="A213" s="260"/>
      <c r="B213" s="266"/>
      <c r="C213" s="92" t="s">
        <v>351</v>
      </c>
      <c r="D213" s="93" t="s">
        <v>352</v>
      </c>
      <c r="E213" s="106"/>
      <c r="F213" s="101"/>
      <c r="G213" s="100"/>
      <c r="H213" s="103"/>
      <c r="I213" s="100"/>
      <c r="J213" s="101"/>
      <c r="K213" s="102"/>
      <c r="L213" s="104"/>
      <c r="M213" s="100"/>
      <c r="N213" s="101"/>
      <c r="O213" s="102"/>
      <c r="P213" s="103"/>
      <c r="Q213" s="100"/>
      <c r="R213" s="101"/>
      <c r="S213" s="102"/>
      <c r="T213" s="104"/>
      <c r="U213" s="101"/>
      <c r="V213" s="101"/>
      <c r="W213" s="101"/>
      <c r="X213" s="105"/>
      <c r="Y213"/>
      <c r="Z213"/>
      <c r="AA213"/>
      <c r="AB213"/>
    </row>
    <row r="214" spans="1:28" x14ac:dyDescent="0.2">
      <c r="A214" s="260"/>
      <c r="B214" s="266"/>
      <c r="C214" s="92" t="s">
        <v>353</v>
      </c>
      <c r="D214" s="93" t="s">
        <v>354</v>
      </c>
      <c r="E214" s="106"/>
      <c r="F214" s="101"/>
      <c r="G214" s="100"/>
      <c r="H214" s="103"/>
      <c r="I214" s="100"/>
      <c r="J214" s="101"/>
      <c r="K214" s="102"/>
      <c r="L214" s="104"/>
      <c r="M214" s="100"/>
      <c r="N214" s="101"/>
      <c r="O214" s="102"/>
      <c r="P214" s="103"/>
      <c r="Q214" s="100"/>
      <c r="R214" s="101"/>
      <c r="S214" s="102"/>
      <c r="T214" s="104"/>
      <c r="U214" s="101"/>
      <c r="V214" s="101"/>
      <c r="W214" s="101"/>
      <c r="X214" s="105"/>
      <c r="Y214"/>
      <c r="Z214"/>
      <c r="AA214"/>
      <c r="AB214"/>
    </row>
    <row r="215" spans="1:28" x14ac:dyDescent="0.2">
      <c r="A215" s="260"/>
      <c r="B215" s="266"/>
      <c r="C215" s="92" t="s">
        <v>355</v>
      </c>
      <c r="D215" s="93" t="s">
        <v>356</v>
      </c>
      <c r="E215" s="106"/>
      <c r="F215" s="101"/>
      <c r="G215" s="100"/>
      <c r="H215" s="103"/>
      <c r="I215" s="100"/>
      <c r="J215" s="101"/>
      <c r="K215" s="102"/>
      <c r="L215" s="104"/>
      <c r="M215" s="100"/>
      <c r="N215" s="101"/>
      <c r="O215" s="102"/>
      <c r="P215" s="103"/>
      <c r="Q215" s="100"/>
      <c r="R215" s="101"/>
      <c r="S215" s="102"/>
      <c r="T215" s="104"/>
      <c r="U215" s="101"/>
      <c r="V215" s="101"/>
      <c r="W215" s="101"/>
      <c r="X215" s="105"/>
      <c r="Y215"/>
      <c r="Z215"/>
      <c r="AA215"/>
      <c r="AB215"/>
    </row>
    <row r="216" spans="1:28" x14ac:dyDescent="0.2">
      <c r="A216" s="260"/>
      <c r="B216" s="266"/>
      <c r="C216" s="266" t="s">
        <v>357</v>
      </c>
      <c r="D216" s="93" t="s">
        <v>358</v>
      </c>
      <c r="E216" s="106">
        <v>10</v>
      </c>
      <c r="F216" s="101">
        <v>7</v>
      </c>
      <c r="G216" s="100">
        <f>E216-F216</f>
        <v>3</v>
      </c>
      <c r="H216" s="103">
        <f>F216/E216</f>
        <v>0.7</v>
      </c>
      <c r="I216" s="100">
        <v>10</v>
      </c>
      <c r="J216" s="101">
        <v>6</v>
      </c>
      <c r="K216" s="102">
        <f>I216-J216</f>
        <v>4</v>
      </c>
      <c r="L216" s="104">
        <f>J216/I216</f>
        <v>0.6</v>
      </c>
      <c r="M216" s="100"/>
      <c r="N216" s="101"/>
      <c r="O216" s="102"/>
      <c r="P216" s="103"/>
      <c r="Q216" s="100"/>
      <c r="R216" s="101"/>
      <c r="S216" s="102"/>
      <c r="T216" s="104"/>
      <c r="U216" s="101"/>
      <c r="V216" s="101"/>
      <c r="W216" s="101"/>
      <c r="X216" s="105"/>
      <c r="Y216"/>
      <c r="Z216"/>
      <c r="AA216"/>
      <c r="AB216"/>
    </row>
    <row r="217" spans="1:28" x14ac:dyDescent="0.2">
      <c r="A217" s="260"/>
      <c r="B217" s="266"/>
      <c r="C217" s="266"/>
      <c r="D217" s="93" t="s">
        <v>359</v>
      </c>
      <c r="E217" s="106"/>
      <c r="F217" s="101"/>
      <c r="G217" s="100"/>
      <c r="H217" s="103"/>
      <c r="I217" s="100"/>
      <c r="J217" s="101"/>
      <c r="K217" s="102"/>
      <c r="L217" s="104"/>
      <c r="M217" s="100"/>
      <c r="N217" s="101"/>
      <c r="O217" s="102"/>
      <c r="P217" s="103"/>
      <c r="Q217" s="100"/>
      <c r="R217" s="101"/>
      <c r="S217" s="102"/>
      <c r="T217" s="104"/>
      <c r="U217" s="101"/>
      <c r="V217" s="101"/>
      <c r="W217" s="101"/>
      <c r="X217" s="105"/>
      <c r="Y217"/>
      <c r="Z217"/>
      <c r="AA217"/>
      <c r="AB217"/>
    </row>
    <row r="218" spans="1:28" x14ac:dyDescent="0.2">
      <c r="A218" s="260"/>
      <c r="B218" s="266" t="s">
        <v>360</v>
      </c>
      <c r="C218" s="92" t="s">
        <v>361</v>
      </c>
      <c r="D218" s="93" t="s">
        <v>362</v>
      </c>
      <c r="E218" s="106">
        <v>1</v>
      </c>
      <c r="F218" s="101">
        <v>0</v>
      </c>
      <c r="G218" s="100">
        <f>E218-F218</f>
        <v>1</v>
      </c>
      <c r="H218" s="103">
        <f>F218/E218</f>
        <v>0</v>
      </c>
      <c r="I218" s="100">
        <v>10</v>
      </c>
      <c r="J218" s="101">
        <v>7</v>
      </c>
      <c r="K218" s="102">
        <f>I218-J218</f>
        <v>3</v>
      </c>
      <c r="L218" s="104">
        <f>J218/I218</f>
        <v>0.7</v>
      </c>
      <c r="M218" s="100"/>
      <c r="N218" s="101"/>
      <c r="O218" s="102"/>
      <c r="P218" s="103"/>
      <c r="Q218" s="100"/>
      <c r="R218" s="101"/>
      <c r="S218" s="102"/>
      <c r="T218" s="104"/>
      <c r="U218" s="101">
        <v>1</v>
      </c>
      <c r="V218" s="101">
        <v>1</v>
      </c>
      <c r="W218" s="101"/>
      <c r="X218" s="105"/>
      <c r="Y218"/>
      <c r="Z218"/>
      <c r="AA218"/>
      <c r="AB218"/>
    </row>
    <row r="219" spans="1:28" x14ac:dyDescent="0.2">
      <c r="A219" s="260"/>
      <c r="B219" s="266"/>
      <c r="C219" s="92" t="s">
        <v>363</v>
      </c>
      <c r="D219" s="93" t="s">
        <v>364</v>
      </c>
      <c r="E219" s="106"/>
      <c r="F219" s="101"/>
      <c r="G219" s="100"/>
      <c r="H219" s="103"/>
      <c r="I219" s="100"/>
      <c r="J219" s="101"/>
      <c r="K219" s="102"/>
      <c r="L219" s="104"/>
      <c r="M219" s="100"/>
      <c r="N219" s="101"/>
      <c r="O219" s="102"/>
      <c r="P219" s="103"/>
      <c r="Q219" s="100"/>
      <c r="R219" s="101"/>
      <c r="S219" s="102"/>
      <c r="T219" s="104"/>
      <c r="U219" s="101"/>
      <c r="V219" s="101">
        <v>1</v>
      </c>
      <c r="W219" s="101"/>
      <c r="X219" s="105"/>
      <c r="Y219"/>
      <c r="Z219"/>
      <c r="AA219"/>
      <c r="AB219"/>
    </row>
    <row r="220" spans="1:28" x14ac:dyDescent="0.2">
      <c r="A220" s="260"/>
      <c r="B220" s="266"/>
      <c r="C220" s="92" t="s">
        <v>365</v>
      </c>
      <c r="D220" s="93" t="s">
        <v>366</v>
      </c>
      <c r="E220" s="106"/>
      <c r="F220" s="101"/>
      <c r="G220" s="100"/>
      <c r="H220" s="103"/>
      <c r="I220" s="100"/>
      <c r="J220" s="101"/>
      <c r="K220" s="102"/>
      <c r="L220" s="104"/>
      <c r="M220" s="100"/>
      <c r="N220" s="101"/>
      <c r="O220" s="102"/>
      <c r="P220" s="103"/>
      <c r="Q220" s="100"/>
      <c r="R220" s="101"/>
      <c r="S220" s="102"/>
      <c r="T220" s="104"/>
      <c r="U220" s="101"/>
      <c r="V220" s="101"/>
      <c r="W220" s="101"/>
      <c r="X220" s="105"/>
      <c r="Y220"/>
      <c r="Z220"/>
      <c r="AA220"/>
      <c r="AB220"/>
    </row>
    <row r="221" spans="1:28" x14ac:dyDescent="0.2">
      <c r="A221" s="260"/>
      <c r="B221" s="266"/>
      <c r="C221" s="92" t="s">
        <v>367</v>
      </c>
      <c r="D221" s="93" t="s">
        <v>294</v>
      </c>
      <c r="E221" s="106"/>
      <c r="F221" s="101"/>
      <c r="G221" s="100"/>
      <c r="H221" s="103"/>
      <c r="I221" s="100"/>
      <c r="J221" s="101"/>
      <c r="K221" s="102"/>
      <c r="L221" s="104"/>
      <c r="M221" s="100"/>
      <c r="N221" s="101"/>
      <c r="O221" s="102"/>
      <c r="P221" s="103"/>
      <c r="Q221" s="100"/>
      <c r="R221" s="101"/>
      <c r="S221" s="102"/>
      <c r="T221" s="104"/>
      <c r="U221" s="101"/>
      <c r="V221" s="101"/>
      <c r="W221" s="101"/>
      <c r="X221" s="105"/>
      <c r="Y221"/>
      <c r="Z221"/>
      <c r="AA221"/>
      <c r="AB221"/>
    </row>
    <row r="222" spans="1:28" x14ac:dyDescent="0.2">
      <c r="A222" s="260"/>
      <c r="B222" s="266"/>
      <c r="C222" s="92" t="s">
        <v>368</v>
      </c>
      <c r="D222" s="93" t="s">
        <v>49</v>
      </c>
      <c r="E222" s="106"/>
      <c r="F222" s="101"/>
      <c r="G222" s="100"/>
      <c r="H222" s="103"/>
      <c r="I222" s="100"/>
      <c r="J222" s="101"/>
      <c r="K222" s="102"/>
      <c r="L222" s="104"/>
      <c r="M222" s="100"/>
      <c r="N222" s="101"/>
      <c r="O222" s="102"/>
      <c r="P222" s="103"/>
      <c r="Q222" s="100"/>
      <c r="R222" s="101"/>
      <c r="S222" s="102"/>
      <c r="T222" s="104"/>
      <c r="U222" s="101"/>
      <c r="V222" s="101"/>
      <c r="W222" s="101"/>
      <c r="X222" s="105"/>
      <c r="Y222"/>
      <c r="Z222"/>
      <c r="AA222"/>
      <c r="AB222"/>
    </row>
    <row r="223" spans="1:28" x14ac:dyDescent="0.2">
      <c r="A223" s="260"/>
      <c r="B223" s="266"/>
      <c r="C223" s="92" t="s">
        <v>369</v>
      </c>
      <c r="D223" s="93" t="s">
        <v>91</v>
      </c>
      <c r="E223" s="106"/>
      <c r="F223" s="101"/>
      <c r="G223" s="100"/>
      <c r="H223" s="103"/>
      <c r="I223" s="100"/>
      <c r="J223" s="101"/>
      <c r="K223" s="102"/>
      <c r="L223" s="104"/>
      <c r="M223" s="100"/>
      <c r="N223" s="101"/>
      <c r="O223" s="102"/>
      <c r="P223" s="103"/>
      <c r="Q223" s="100"/>
      <c r="R223" s="101"/>
      <c r="S223" s="102"/>
      <c r="T223" s="104"/>
      <c r="U223" s="101"/>
      <c r="V223" s="101"/>
      <c r="W223" s="101"/>
      <c r="X223" s="105"/>
      <c r="Y223"/>
      <c r="Z223"/>
      <c r="AA223"/>
      <c r="AB223"/>
    </row>
    <row r="224" spans="1:28" x14ac:dyDescent="0.2">
      <c r="A224" s="260"/>
      <c r="B224" s="266"/>
      <c r="C224" s="92" t="s">
        <v>370</v>
      </c>
      <c r="D224" s="93" t="s">
        <v>49</v>
      </c>
      <c r="E224" s="106"/>
      <c r="F224" s="101"/>
      <c r="G224" s="100"/>
      <c r="H224" s="103"/>
      <c r="I224" s="100"/>
      <c r="J224" s="101"/>
      <c r="K224" s="102"/>
      <c r="L224" s="104"/>
      <c r="M224" s="100"/>
      <c r="N224" s="101"/>
      <c r="O224" s="102"/>
      <c r="P224" s="103"/>
      <c r="Q224" s="100"/>
      <c r="R224" s="101"/>
      <c r="S224" s="102"/>
      <c r="T224" s="104"/>
      <c r="U224" s="101"/>
      <c r="V224" s="101"/>
      <c r="W224" s="101"/>
      <c r="X224" s="105"/>
      <c r="Y224"/>
      <c r="Z224"/>
      <c r="AA224"/>
      <c r="AB224"/>
    </row>
    <row r="225" spans="1:38" x14ac:dyDescent="0.2">
      <c r="A225" s="260"/>
      <c r="B225" s="266"/>
      <c r="C225" s="92" t="s">
        <v>371</v>
      </c>
      <c r="D225" s="93" t="s">
        <v>372</v>
      </c>
      <c r="E225" s="106"/>
      <c r="F225" s="101"/>
      <c r="G225" s="100"/>
      <c r="H225" s="103"/>
      <c r="I225" s="100"/>
      <c r="J225" s="101"/>
      <c r="K225" s="102"/>
      <c r="L225" s="104"/>
      <c r="M225" s="100"/>
      <c r="N225" s="101"/>
      <c r="O225" s="102"/>
      <c r="P225" s="103"/>
      <c r="Q225" s="100"/>
      <c r="R225" s="101"/>
      <c r="S225" s="102"/>
      <c r="T225" s="104"/>
      <c r="U225" s="101"/>
      <c r="V225" s="101">
        <v>2</v>
      </c>
      <c r="W225" s="101"/>
      <c r="X225" s="105"/>
      <c r="Y225"/>
      <c r="Z225"/>
      <c r="AA225"/>
      <c r="AB225"/>
    </row>
    <row r="226" spans="1:38" x14ac:dyDescent="0.2">
      <c r="A226" s="260"/>
      <c r="B226" s="266"/>
      <c r="C226" s="266" t="s">
        <v>373</v>
      </c>
      <c r="D226" s="93" t="s">
        <v>374</v>
      </c>
      <c r="E226" s="106">
        <v>10</v>
      </c>
      <c r="F226" s="101">
        <v>4</v>
      </c>
      <c r="G226" s="100">
        <f>E226-F226</f>
        <v>6</v>
      </c>
      <c r="H226" s="103">
        <f>F226/E226</f>
        <v>0.4</v>
      </c>
      <c r="I226" s="100">
        <v>9</v>
      </c>
      <c r="J226" s="101">
        <v>8</v>
      </c>
      <c r="K226" s="102">
        <f>I226-J226</f>
        <v>1</v>
      </c>
      <c r="L226" s="104">
        <f>J226/I226</f>
        <v>0.88888888888888884</v>
      </c>
      <c r="M226" s="100"/>
      <c r="N226" s="101"/>
      <c r="O226" s="102"/>
      <c r="P226" s="103"/>
      <c r="Q226" s="100"/>
      <c r="R226" s="101"/>
      <c r="S226" s="102"/>
      <c r="T226" s="104"/>
      <c r="U226" s="101"/>
      <c r="V226" s="101"/>
      <c r="W226" s="101"/>
      <c r="X226" s="105"/>
      <c r="Y226"/>
      <c r="Z226"/>
      <c r="AA226"/>
      <c r="AB226"/>
      <c r="AG226"/>
      <c r="AH226"/>
      <c r="AI226"/>
      <c r="AJ226"/>
      <c r="AK226"/>
      <c r="AL226"/>
    </row>
    <row r="227" spans="1:38" x14ac:dyDescent="0.2">
      <c r="A227" s="260"/>
      <c r="B227" s="266"/>
      <c r="C227" s="266"/>
      <c r="D227" s="93" t="s">
        <v>375</v>
      </c>
      <c r="E227" s="106"/>
      <c r="F227" s="101"/>
      <c r="G227" s="100"/>
      <c r="H227" s="103"/>
      <c r="I227" s="100"/>
      <c r="J227" s="101"/>
      <c r="K227" s="102"/>
      <c r="L227" s="104"/>
      <c r="M227" s="100"/>
      <c r="N227" s="101"/>
      <c r="O227" s="102"/>
      <c r="P227" s="103"/>
      <c r="Q227" s="100"/>
      <c r="R227" s="101"/>
      <c r="S227" s="102"/>
      <c r="T227" s="104"/>
      <c r="U227" s="101"/>
      <c r="V227" s="101"/>
      <c r="W227" s="101"/>
      <c r="X227" s="105"/>
      <c r="Y227"/>
      <c r="Z227"/>
      <c r="AA227"/>
      <c r="AB227"/>
      <c r="AG227"/>
      <c r="AH227"/>
      <c r="AI227"/>
      <c r="AJ227"/>
      <c r="AK227"/>
      <c r="AL227"/>
    </row>
    <row r="228" spans="1:38" x14ac:dyDescent="0.2">
      <c r="A228" s="260"/>
      <c r="B228" s="266"/>
      <c r="C228" s="92" t="s">
        <v>376</v>
      </c>
      <c r="D228" s="93" t="s">
        <v>163</v>
      </c>
      <c r="E228" s="106"/>
      <c r="F228" s="101"/>
      <c r="G228" s="100"/>
      <c r="H228" s="103"/>
      <c r="I228" s="100"/>
      <c r="J228" s="101"/>
      <c r="K228" s="102"/>
      <c r="L228" s="104"/>
      <c r="M228" s="100"/>
      <c r="N228" s="101"/>
      <c r="O228" s="102"/>
      <c r="P228" s="103"/>
      <c r="Q228" s="100"/>
      <c r="R228" s="101"/>
      <c r="S228" s="102"/>
      <c r="T228" s="104"/>
      <c r="U228" s="101"/>
      <c r="V228" s="101"/>
      <c r="W228" s="101"/>
      <c r="X228" s="105"/>
      <c r="Y228"/>
      <c r="Z228"/>
      <c r="AA228"/>
      <c r="AB228"/>
      <c r="AG228"/>
      <c r="AH228"/>
      <c r="AI228"/>
      <c r="AJ228"/>
      <c r="AK228"/>
      <c r="AL228"/>
    </row>
    <row r="229" spans="1:38" x14ac:dyDescent="0.2">
      <c r="A229" s="260"/>
      <c r="B229" s="266"/>
      <c r="C229" s="92" t="s">
        <v>377</v>
      </c>
      <c r="D229" s="93" t="s">
        <v>49</v>
      </c>
      <c r="E229" s="106"/>
      <c r="F229" s="101"/>
      <c r="G229" s="100"/>
      <c r="H229" s="103"/>
      <c r="I229" s="100"/>
      <c r="J229" s="101"/>
      <c r="K229" s="102"/>
      <c r="L229" s="104"/>
      <c r="M229" s="100"/>
      <c r="N229" s="101"/>
      <c r="O229" s="102"/>
      <c r="P229" s="103"/>
      <c r="Q229" s="100"/>
      <c r="R229" s="101"/>
      <c r="S229" s="102"/>
      <c r="T229" s="104"/>
      <c r="U229" s="101"/>
      <c r="V229" s="101"/>
      <c r="W229" s="101"/>
      <c r="X229" s="105"/>
      <c r="Y229"/>
      <c r="Z229"/>
      <c r="AA229"/>
      <c r="AB229"/>
    </row>
    <row r="230" spans="1:38" x14ac:dyDescent="0.2">
      <c r="A230" s="260"/>
      <c r="B230" s="266"/>
      <c r="C230" s="92" t="s">
        <v>378</v>
      </c>
      <c r="D230" s="93" t="s">
        <v>379</v>
      </c>
      <c r="E230" s="106"/>
      <c r="F230" s="101"/>
      <c r="G230" s="100"/>
      <c r="H230" s="103"/>
      <c r="I230" s="100"/>
      <c r="J230" s="101"/>
      <c r="K230" s="102"/>
      <c r="L230" s="104"/>
      <c r="M230" s="100"/>
      <c r="N230" s="101"/>
      <c r="O230" s="102"/>
      <c r="P230" s="103"/>
      <c r="Q230" s="100"/>
      <c r="R230" s="101"/>
      <c r="S230" s="102"/>
      <c r="T230" s="104"/>
      <c r="U230" s="101"/>
      <c r="V230" s="101">
        <v>1</v>
      </c>
      <c r="W230" s="101"/>
      <c r="X230" s="105"/>
      <c r="Y230"/>
      <c r="Z230"/>
      <c r="AA230"/>
      <c r="AB230"/>
    </row>
    <row r="231" spans="1:38" x14ac:dyDescent="0.2">
      <c r="A231" s="260"/>
      <c r="B231" s="266"/>
      <c r="C231" s="92" t="s">
        <v>380</v>
      </c>
      <c r="D231" s="93" t="s">
        <v>381</v>
      </c>
      <c r="E231" s="106"/>
      <c r="F231" s="101"/>
      <c r="G231" s="100"/>
      <c r="H231" s="103"/>
      <c r="I231" s="100"/>
      <c r="J231" s="101"/>
      <c r="K231" s="102"/>
      <c r="L231" s="104"/>
      <c r="M231" s="100"/>
      <c r="N231" s="101"/>
      <c r="O231" s="102"/>
      <c r="P231" s="103"/>
      <c r="Q231" s="100"/>
      <c r="R231" s="101"/>
      <c r="S231" s="102"/>
      <c r="T231" s="104"/>
      <c r="U231" s="101"/>
      <c r="V231" s="101"/>
      <c r="W231" s="101"/>
      <c r="X231" s="105"/>
      <c r="Y231"/>
      <c r="Z231"/>
      <c r="AA231"/>
      <c r="AB231"/>
    </row>
    <row r="232" spans="1:38" x14ac:dyDescent="0.2">
      <c r="A232" s="260"/>
      <c r="B232" s="266"/>
      <c r="C232" s="92" t="s">
        <v>382</v>
      </c>
      <c r="D232" s="93" t="s">
        <v>383</v>
      </c>
      <c r="E232" s="106"/>
      <c r="F232" s="101"/>
      <c r="G232" s="100"/>
      <c r="H232" s="103"/>
      <c r="I232" s="100"/>
      <c r="J232" s="101"/>
      <c r="K232" s="102"/>
      <c r="L232" s="104"/>
      <c r="M232" s="100"/>
      <c r="N232" s="101"/>
      <c r="O232" s="102"/>
      <c r="P232" s="103"/>
      <c r="Q232" s="100"/>
      <c r="R232" s="101"/>
      <c r="S232" s="102"/>
      <c r="T232" s="104"/>
      <c r="U232" s="101"/>
      <c r="V232" s="101"/>
      <c r="W232" s="101"/>
      <c r="X232" s="105"/>
      <c r="Y232"/>
      <c r="Z232"/>
      <c r="AA232"/>
      <c r="AB232"/>
    </row>
    <row r="233" spans="1:38" x14ac:dyDescent="0.2">
      <c r="A233" s="260"/>
      <c r="B233" s="266"/>
      <c r="C233" s="92" t="s">
        <v>384</v>
      </c>
      <c r="D233" s="93" t="s">
        <v>260</v>
      </c>
      <c r="E233" s="106"/>
      <c r="F233" s="101"/>
      <c r="G233" s="100"/>
      <c r="H233" s="103"/>
      <c r="I233" s="100"/>
      <c r="J233" s="101"/>
      <c r="K233" s="102"/>
      <c r="L233" s="104"/>
      <c r="M233" s="100"/>
      <c r="N233" s="101"/>
      <c r="O233" s="102"/>
      <c r="P233" s="103"/>
      <c r="Q233" s="100"/>
      <c r="R233" s="101"/>
      <c r="S233" s="102"/>
      <c r="T233" s="104"/>
      <c r="U233" s="101"/>
      <c r="V233" s="101"/>
      <c r="W233" s="101"/>
      <c r="X233" s="105"/>
      <c r="Y233"/>
      <c r="Z233"/>
      <c r="AA233"/>
      <c r="AB233"/>
    </row>
    <row r="234" spans="1:38" x14ac:dyDescent="0.2">
      <c r="A234" s="260"/>
      <c r="B234" s="266" t="s">
        <v>385</v>
      </c>
      <c r="C234" s="266" t="s">
        <v>386</v>
      </c>
      <c r="D234" s="93" t="s">
        <v>387</v>
      </c>
      <c r="E234" s="106"/>
      <c r="F234" s="101"/>
      <c r="G234" s="100"/>
      <c r="H234" s="103"/>
      <c r="I234" s="100"/>
      <c r="J234" s="101"/>
      <c r="K234" s="102"/>
      <c r="L234" s="104"/>
      <c r="M234" s="100"/>
      <c r="N234" s="101"/>
      <c r="O234" s="102"/>
      <c r="P234" s="103"/>
      <c r="Q234" s="100"/>
      <c r="R234" s="101"/>
      <c r="S234" s="102"/>
      <c r="T234" s="104"/>
      <c r="U234" s="101"/>
      <c r="V234" s="101"/>
      <c r="W234" s="101"/>
      <c r="X234" s="105"/>
      <c r="Y234"/>
      <c r="Z234"/>
      <c r="AA234"/>
      <c r="AB234"/>
    </row>
    <row r="235" spans="1:38" x14ac:dyDescent="0.2">
      <c r="A235" s="260"/>
      <c r="B235" s="266"/>
      <c r="C235" s="266"/>
      <c r="D235" s="93" t="s">
        <v>138</v>
      </c>
      <c r="E235" s="106">
        <v>20</v>
      </c>
      <c r="F235" s="101">
        <v>4</v>
      </c>
      <c r="G235" s="100">
        <f t="shared" ref="G235:G237" si="60">E235-F235</f>
        <v>16</v>
      </c>
      <c r="H235" s="103">
        <f t="shared" ref="H235:H237" si="61">F235/E235</f>
        <v>0.2</v>
      </c>
      <c r="I235" s="100">
        <v>60</v>
      </c>
      <c r="J235" s="101">
        <v>8</v>
      </c>
      <c r="K235" s="102">
        <f t="shared" ref="K235:K237" si="62">I235-J235</f>
        <v>52</v>
      </c>
      <c r="L235" s="104">
        <f t="shared" ref="L235:L237" si="63">J235/I235</f>
        <v>0.13333333333333333</v>
      </c>
      <c r="M235" s="100"/>
      <c r="N235" s="101"/>
      <c r="O235" s="102"/>
      <c r="P235" s="103"/>
      <c r="Q235" s="100"/>
      <c r="R235" s="101"/>
      <c r="S235" s="102"/>
      <c r="T235" s="104"/>
      <c r="U235" s="101"/>
      <c r="V235" s="101"/>
      <c r="W235" s="101"/>
      <c r="X235" s="105"/>
      <c r="Y235"/>
      <c r="Z235"/>
      <c r="AA235"/>
      <c r="AB235"/>
    </row>
    <row r="236" spans="1:38" x14ac:dyDescent="0.2">
      <c r="A236" s="260"/>
      <c r="B236" s="266"/>
      <c r="C236" s="266"/>
      <c r="D236" s="93" t="s">
        <v>73</v>
      </c>
      <c r="E236" s="106">
        <v>4</v>
      </c>
      <c r="F236" s="101">
        <v>0</v>
      </c>
      <c r="G236" s="100">
        <f t="shared" si="60"/>
        <v>4</v>
      </c>
      <c r="H236" s="103">
        <f t="shared" si="61"/>
        <v>0</v>
      </c>
      <c r="I236" s="100">
        <v>14</v>
      </c>
      <c r="J236" s="101">
        <v>0</v>
      </c>
      <c r="K236" s="102">
        <f t="shared" si="62"/>
        <v>14</v>
      </c>
      <c r="L236" s="104">
        <f t="shared" si="63"/>
        <v>0</v>
      </c>
      <c r="M236" s="100"/>
      <c r="N236" s="101"/>
      <c r="O236" s="102"/>
      <c r="P236" s="103"/>
      <c r="Q236" s="100"/>
      <c r="R236" s="101"/>
      <c r="S236" s="102"/>
      <c r="T236" s="104"/>
      <c r="U236" s="101"/>
      <c r="V236" s="101"/>
      <c r="W236" s="101"/>
      <c r="X236" s="105"/>
      <c r="Y236"/>
      <c r="Z236"/>
      <c r="AA236"/>
      <c r="AB236"/>
    </row>
    <row r="237" spans="1:38" x14ac:dyDescent="0.2">
      <c r="A237" s="260"/>
      <c r="B237" s="266"/>
      <c r="C237" s="266"/>
      <c r="D237" s="93" t="s">
        <v>388</v>
      </c>
      <c r="E237" s="106">
        <v>2</v>
      </c>
      <c r="F237" s="101">
        <v>1</v>
      </c>
      <c r="G237" s="100">
        <f t="shared" si="60"/>
        <v>1</v>
      </c>
      <c r="H237" s="103">
        <f t="shared" si="61"/>
        <v>0.5</v>
      </c>
      <c r="I237" s="100">
        <v>4</v>
      </c>
      <c r="J237" s="101">
        <v>2</v>
      </c>
      <c r="K237" s="102">
        <f t="shared" si="62"/>
        <v>2</v>
      </c>
      <c r="L237" s="104">
        <f t="shared" si="63"/>
        <v>0.5</v>
      </c>
      <c r="M237" s="100"/>
      <c r="N237" s="101"/>
      <c r="O237" s="102"/>
      <c r="P237" s="103"/>
      <c r="Q237" s="100"/>
      <c r="R237" s="101"/>
      <c r="S237" s="102"/>
      <c r="T237" s="104"/>
      <c r="U237" s="101"/>
      <c r="V237" s="101"/>
      <c r="W237" s="101"/>
      <c r="X237" s="105"/>
      <c r="Y237"/>
      <c r="Z237"/>
      <c r="AA237"/>
      <c r="AB237"/>
    </row>
    <row r="238" spans="1:38" x14ac:dyDescent="0.2">
      <c r="A238" s="260"/>
      <c r="B238" s="266"/>
      <c r="C238" s="92" t="s">
        <v>389</v>
      </c>
      <c r="D238" s="93" t="s">
        <v>390</v>
      </c>
      <c r="E238" s="106"/>
      <c r="F238" s="101"/>
      <c r="G238" s="100"/>
      <c r="H238" s="103"/>
      <c r="I238" s="100"/>
      <c r="J238" s="101"/>
      <c r="K238" s="102"/>
      <c r="L238" s="104"/>
      <c r="M238" s="100"/>
      <c r="N238" s="101"/>
      <c r="O238" s="102"/>
      <c r="P238" s="103"/>
      <c r="Q238" s="100"/>
      <c r="R238" s="101"/>
      <c r="S238" s="102"/>
      <c r="T238" s="104"/>
      <c r="U238" s="101"/>
      <c r="V238" s="101"/>
      <c r="W238" s="101"/>
      <c r="X238" s="105"/>
      <c r="Y238"/>
      <c r="Z238"/>
      <c r="AA238"/>
      <c r="AB238"/>
    </row>
    <row r="239" spans="1:38" x14ac:dyDescent="0.2">
      <c r="A239" s="260"/>
      <c r="B239" s="266"/>
      <c r="C239" s="92" t="s">
        <v>391</v>
      </c>
      <c r="D239" s="93" t="s">
        <v>49</v>
      </c>
      <c r="E239" s="106"/>
      <c r="F239" s="101"/>
      <c r="G239" s="100"/>
      <c r="H239" s="103"/>
      <c r="I239" s="100"/>
      <c r="J239" s="101"/>
      <c r="K239" s="102"/>
      <c r="L239" s="104"/>
      <c r="M239" s="100"/>
      <c r="N239" s="101"/>
      <c r="O239" s="102"/>
      <c r="P239" s="103"/>
      <c r="Q239" s="100"/>
      <c r="R239" s="101"/>
      <c r="S239" s="102"/>
      <c r="T239" s="104"/>
      <c r="U239" s="101"/>
      <c r="V239" s="101"/>
      <c r="W239" s="101"/>
      <c r="X239" s="105"/>
      <c r="Y239"/>
      <c r="Z239"/>
      <c r="AA239"/>
      <c r="AB239"/>
    </row>
    <row r="240" spans="1:38" x14ac:dyDescent="0.2">
      <c r="A240" s="260"/>
      <c r="B240" s="266"/>
      <c r="C240" s="92" t="s">
        <v>392</v>
      </c>
      <c r="D240" s="93" t="s">
        <v>49</v>
      </c>
      <c r="E240" s="106"/>
      <c r="F240" s="101"/>
      <c r="G240" s="100"/>
      <c r="H240" s="103"/>
      <c r="I240" s="100"/>
      <c r="J240" s="101"/>
      <c r="K240" s="102"/>
      <c r="L240" s="104"/>
      <c r="M240" s="100"/>
      <c r="N240" s="101"/>
      <c r="O240" s="102"/>
      <c r="P240" s="103"/>
      <c r="Q240" s="100"/>
      <c r="R240" s="101"/>
      <c r="S240" s="102"/>
      <c r="T240" s="104"/>
      <c r="U240" s="101"/>
      <c r="V240" s="101"/>
      <c r="W240" s="101"/>
      <c r="X240" s="105"/>
      <c r="Y240"/>
      <c r="Z240"/>
      <c r="AA240"/>
      <c r="AB240"/>
    </row>
    <row r="241" spans="1:64" x14ac:dyDescent="0.2">
      <c r="A241" s="260"/>
      <c r="B241" s="266"/>
      <c r="C241" s="92" t="s">
        <v>393</v>
      </c>
      <c r="D241" s="93" t="s">
        <v>260</v>
      </c>
      <c r="E241" s="106"/>
      <c r="F241" s="101"/>
      <c r="G241" s="100"/>
      <c r="H241" s="103"/>
      <c r="I241" s="100"/>
      <c r="J241" s="101"/>
      <c r="K241" s="102"/>
      <c r="L241" s="104"/>
      <c r="M241" s="100"/>
      <c r="N241" s="101"/>
      <c r="O241" s="102"/>
      <c r="P241" s="103"/>
      <c r="Q241" s="100"/>
      <c r="R241" s="101"/>
      <c r="S241" s="102"/>
      <c r="T241" s="104"/>
      <c r="U241" s="101"/>
      <c r="V241" s="101"/>
      <c r="W241" s="101"/>
      <c r="X241" s="105"/>
      <c r="Y241"/>
      <c r="Z241"/>
      <c r="AA241"/>
      <c r="AB241"/>
    </row>
    <row r="242" spans="1:64" x14ac:dyDescent="0.2">
      <c r="A242" s="260"/>
      <c r="B242" s="266"/>
      <c r="C242" s="92" t="s">
        <v>394</v>
      </c>
      <c r="D242" s="93" t="s">
        <v>49</v>
      </c>
      <c r="E242" s="106"/>
      <c r="F242" s="101"/>
      <c r="G242" s="100"/>
      <c r="H242" s="103"/>
      <c r="I242" s="100"/>
      <c r="J242" s="101"/>
      <c r="K242" s="102"/>
      <c r="L242" s="104"/>
      <c r="M242" s="100"/>
      <c r="N242" s="101"/>
      <c r="O242" s="102"/>
      <c r="P242" s="103"/>
      <c r="Q242" s="100"/>
      <c r="R242" s="101"/>
      <c r="S242" s="102"/>
      <c r="T242" s="104"/>
      <c r="U242" s="101"/>
      <c r="V242" s="101"/>
      <c r="W242" s="101"/>
      <c r="X242" s="105"/>
      <c r="Y242"/>
      <c r="Z242"/>
      <c r="AA242"/>
      <c r="AB242"/>
    </row>
    <row r="243" spans="1:64" ht="14.65" customHeight="1" x14ac:dyDescent="0.2">
      <c r="A243" s="259" t="s">
        <v>395</v>
      </c>
      <c r="B243" s="259"/>
      <c r="C243" s="259"/>
      <c r="D243" s="259"/>
      <c r="E243" s="44">
        <f>SUM(E182:E242)</f>
        <v>206</v>
      </c>
      <c r="F243" s="45">
        <f>SUM(F182:F242)</f>
        <v>84</v>
      </c>
      <c r="G243" s="45">
        <f>E243-F243</f>
        <v>122</v>
      </c>
      <c r="H243" s="10">
        <f t="shared" ref="H243:H244" si="64">F243/E243</f>
        <v>0.40776699029126212</v>
      </c>
      <c r="I243" s="45">
        <f>SUM(I182:I242)</f>
        <v>263</v>
      </c>
      <c r="J243" s="45">
        <f>SUM(J182:J242)</f>
        <v>108</v>
      </c>
      <c r="K243" s="45">
        <f>I243-J243</f>
        <v>155</v>
      </c>
      <c r="L243" s="46">
        <f t="shared" ref="L243:L244" si="65">J243/I243</f>
        <v>0.41064638783269963</v>
      </c>
      <c r="M243" s="45">
        <f>SUM(M182:M242)</f>
        <v>15</v>
      </c>
      <c r="N243" s="45">
        <f>SUM(N182:N242)</f>
        <v>1</v>
      </c>
      <c r="O243" s="45">
        <f>M243-N243</f>
        <v>14</v>
      </c>
      <c r="P243" s="10">
        <f t="shared" ref="P243:P244" si="66">N243/M243</f>
        <v>6.6666666666666666E-2</v>
      </c>
      <c r="Q243" s="45">
        <f>SUM(Q182:Q242)</f>
        <v>14</v>
      </c>
      <c r="R243" s="45">
        <f>SUM(R182:R242)</f>
        <v>3</v>
      </c>
      <c r="S243" s="45">
        <f>Q243-R243</f>
        <v>11</v>
      </c>
      <c r="T243" s="46">
        <f t="shared" ref="T243:T244" si="67">R243/Q243</f>
        <v>0.21428571428571427</v>
      </c>
      <c r="U243" s="45">
        <f>SUM(U182:U242)</f>
        <v>11</v>
      </c>
      <c r="V243" s="45">
        <f>SUM(V182:V242)</f>
        <v>126</v>
      </c>
      <c r="W243" s="45">
        <f>SUM(W182:W242)</f>
        <v>0</v>
      </c>
      <c r="X243" s="48">
        <f>SUM(X182:X242)</f>
        <v>0</v>
      </c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</row>
    <row r="244" spans="1:64" ht="14.65" customHeight="1" x14ac:dyDescent="0.2">
      <c r="A244" s="259" t="s">
        <v>396</v>
      </c>
      <c r="B244" s="259">
        <f>B82+B137+B181+B243</f>
        <v>0</v>
      </c>
      <c r="C244" s="259" t="e">
        <f>C73+C128+C173+C243</f>
        <v>#VALUE!</v>
      </c>
      <c r="D244" s="259" t="e">
        <f>D73+D128+D173+D243</f>
        <v>#VALUE!</v>
      </c>
      <c r="E244" s="107">
        <f>E82+E137+E181+E243</f>
        <v>1070</v>
      </c>
      <c r="F244" s="108">
        <f>F82+F137+F181+F243</f>
        <v>634</v>
      </c>
      <c r="G244" s="108">
        <f>G82+G137+G181+G243</f>
        <v>436</v>
      </c>
      <c r="H244" s="109">
        <f t="shared" si="64"/>
        <v>0.59252336448598131</v>
      </c>
      <c r="I244" s="108">
        <f>I82+I137+I181+I243</f>
        <v>1314</v>
      </c>
      <c r="J244" s="108">
        <f>J82+J137+J181+J243</f>
        <v>596</v>
      </c>
      <c r="K244" s="108">
        <f>K82+K137+K181+K243</f>
        <v>718</v>
      </c>
      <c r="L244" s="110">
        <f t="shared" si="65"/>
        <v>0.45357686453576862</v>
      </c>
      <c r="M244" s="108">
        <f>M82+M137+M181+M243</f>
        <v>44</v>
      </c>
      <c r="N244" s="108">
        <f>N82+N137+N181+N243</f>
        <v>10</v>
      </c>
      <c r="O244" s="108">
        <f>O82+O137+O181+O243</f>
        <v>34</v>
      </c>
      <c r="P244" s="109">
        <f t="shared" si="66"/>
        <v>0.22727272727272727</v>
      </c>
      <c r="Q244" s="108">
        <f>Q82+Q137+Q181+Q243</f>
        <v>59</v>
      </c>
      <c r="R244" s="108">
        <f>R82+R137+R181+R243</f>
        <v>12</v>
      </c>
      <c r="S244" s="108">
        <f>S82+S137+S181+S243</f>
        <v>47</v>
      </c>
      <c r="T244" s="110">
        <f t="shared" si="67"/>
        <v>0.20338983050847459</v>
      </c>
      <c r="U244" s="107">
        <f>U82+U137+U181+U243</f>
        <v>43</v>
      </c>
      <c r="V244" s="108">
        <f>V82+V137+V181+V243</f>
        <v>245</v>
      </c>
      <c r="W244" s="108">
        <f>W82+W137+W181+W243</f>
        <v>4</v>
      </c>
      <c r="X244" s="111">
        <f>X82+X137+X181+X243</f>
        <v>18</v>
      </c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</row>
    <row r="245" spans="1:64" ht="14.65" customHeight="1" x14ac:dyDescent="0.2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1"/>
      <c r="P245" s="112"/>
      <c r="Q245" s="1"/>
      <c r="R245" s="1"/>
      <c r="S245" s="1"/>
      <c r="T245" s="113"/>
    </row>
    <row r="246" spans="1:64" x14ac:dyDescent="0.2">
      <c r="A246" s="2"/>
      <c r="C246" s="2"/>
      <c r="E246" s="1"/>
      <c r="F246" s="1"/>
      <c r="G246" s="1"/>
      <c r="H246" s="112"/>
      <c r="I246" s="1"/>
      <c r="J246" s="1"/>
      <c r="K246" s="1"/>
      <c r="L246" s="1"/>
      <c r="M246" s="1"/>
      <c r="N246" s="1"/>
      <c r="O246" s="1"/>
      <c r="P246" s="112"/>
      <c r="Q246" s="1"/>
      <c r="R246" s="1"/>
      <c r="S246" s="1"/>
      <c r="T246" s="113"/>
    </row>
    <row r="247" spans="1:64" ht="21.75" customHeight="1" x14ac:dyDescent="0.2">
      <c r="A247" s="268" t="s">
        <v>0</v>
      </c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</row>
    <row r="248" spans="1:64" ht="19.350000000000001" customHeight="1" x14ac:dyDescent="0.2">
      <c r="A248" s="269" t="s">
        <v>1</v>
      </c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64" ht="19.350000000000001" customHeight="1" x14ac:dyDescent="0.2">
      <c r="A249" s="269" t="s">
        <v>397</v>
      </c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64" ht="20.25" x14ac:dyDescent="0.2">
      <c r="A250" s="270" t="s">
        <v>493</v>
      </c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</row>
    <row r="251" spans="1:64" ht="18.2" customHeight="1" x14ac:dyDescent="0.2">
      <c r="A251" s="271" t="s">
        <v>399</v>
      </c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</row>
    <row r="252" spans="1:64" ht="30" customHeight="1" x14ac:dyDescent="0.2">
      <c r="A252" s="272" t="s">
        <v>400</v>
      </c>
      <c r="B252" s="272" t="s">
        <v>5</v>
      </c>
      <c r="C252" s="272" t="s">
        <v>6</v>
      </c>
      <c r="D252" s="272" t="s">
        <v>7</v>
      </c>
      <c r="E252" s="273" t="s">
        <v>8</v>
      </c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55" t="s">
        <v>401</v>
      </c>
      <c r="V252" s="255"/>
      <c r="W252" s="255"/>
      <c r="X252" s="255"/>
    </row>
    <row r="253" spans="1:64" ht="14.65" customHeight="1" x14ac:dyDescent="0.2">
      <c r="A253" s="272"/>
      <c r="B253" s="272"/>
      <c r="C253" s="272"/>
      <c r="D253" s="272"/>
      <c r="E253" s="273" t="s">
        <v>10</v>
      </c>
      <c r="F253" s="273"/>
      <c r="G253" s="273"/>
      <c r="H253" s="273"/>
      <c r="I253" s="273"/>
      <c r="J253" s="273"/>
      <c r="K253" s="273"/>
      <c r="L253" s="273"/>
      <c r="M253" s="273" t="s">
        <v>11</v>
      </c>
      <c r="N253" s="273"/>
      <c r="O253" s="273"/>
      <c r="P253" s="273"/>
      <c r="Q253" s="273"/>
      <c r="R253" s="273"/>
      <c r="S253" s="273"/>
      <c r="T253" s="273"/>
      <c r="U253" s="274" t="s">
        <v>10</v>
      </c>
      <c r="V253" s="274"/>
      <c r="W253" s="255" t="s">
        <v>12</v>
      </c>
      <c r="X253" s="255"/>
    </row>
    <row r="254" spans="1:64" ht="14.65" customHeight="1" x14ac:dyDescent="0.2">
      <c r="A254" s="272"/>
      <c r="B254" s="272"/>
      <c r="C254" s="272"/>
      <c r="D254" s="272"/>
      <c r="E254" s="273" t="s">
        <v>13</v>
      </c>
      <c r="F254" s="273"/>
      <c r="G254" s="273"/>
      <c r="H254" s="273"/>
      <c r="I254" s="273" t="s">
        <v>14</v>
      </c>
      <c r="J254" s="273"/>
      <c r="K254" s="273"/>
      <c r="L254" s="273"/>
      <c r="M254" s="273" t="s">
        <v>13</v>
      </c>
      <c r="N254" s="273"/>
      <c r="O254" s="273"/>
      <c r="P254" s="273"/>
      <c r="Q254" s="273" t="s">
        <v>14</v>
      </c>
      <c r="R254" s="273"/>
      <c r="S254" s="273"/>
      <c r="T254" s="273"/>
      <c r="U254" s="274"/>
      <c r="V254" s="274"/>
      <c r="W254" s="255"/>
      <c r="X254" s="255"/>
    </row>
    <row r="255" spans="1:64" ht="22.5" x14ac:dyDescent="0.2">
      <c r="A255" s="272"/>
      <c r="B255" s="272"/>
      <c r="C255" s="272"/>
      <c r="D255" s="272"/>
      <c r="E255" s="114" t="s">
        <v>15</v>
      </c>
      <c r="F255" s="114" t="s">
        <v>16</v>
      </c>
      <c r="G255" s="114" t="s">
        <v>17</v>
      </c>
      <c r="H255" s="115" t="s">
        <v>18</v>
      </c>
      <c r="I255" s="114" t="s">
        <v>15</v>
      </c>
      <c r="J255" s="114" t="s">
        <v>16</v>
      </c>
      <c r="K255" s="114" t="s">
        <v>17</v>
      </c>
      <c r="L255" s="114" t="s">
        <v>18</v>
      </c>
      <c r="M255" s="114" t="s">
        <v>15</v>
      </c>
      <c r="N255" s="114" t="s">
        <v>16</v>
      </c>
      <c r="O255" s="114" t="s">
        <v>17</v>
      </c>
      <c r="P255" s="115" t="s">
        <v>18</v>
      </c>
      <c r="Q255" s="114" t="s">
        <v>15</v>
      </c>
      <c r="R255" s="114" t="s">
        <v>16</v>
      </c>
      <c r="S255" s="114" t="s">
        <v>17</v>
      </c>
      <c r="T255" s="114" t="s">
        <v>18</v>
      </c>
      <c r="U255" s="114" t="s">
        <v>13</v>
      </c>
      <c r="V255" s="114" t="s">
        <v>19</v>
      </c>
      <c r="W255" s="114" t="s">
        <v>13</v>
      </c>
      <c r="X255" s="7" t="s">
        <v>19</v>
      </c>
    </row>
    <row r="256" spans="1:64" ht="15.75" x14ac:dyDescent="0.2">
      <c r="A256" s="275" t="s">
        <v>402</v>
      </c>
      <c r="B256" s="275"/>
      <c r="C256" s="275"/>
      <c r="D256" s="275"/>
      <c r="E256" s="116">
        <f>E82</f>
        <v>560</v>
      </c>
      <c r="F256" s="117">
        <f>F82</f>
        <v>398</v>
      </c>
      <c r="G256" s="116">
        <f>G82</f>
        <v>162</v>
      </c>
      <c r="H256" s="118">
        <f t="shared" ref="H256:H257" si="68">F256/E256</f>
        <v>0.71071428571428574</v>
      </c>
      <c r="I256" s="116">
        <f t="shared" ref="I256:O256" si="69">(I82)</f>
        <v>754</v>
      </c>
      <c r="J256" s="117">
        <f t="shared" si="69"/>
        <v>359</v>
      </c>
      <c r="K256" s="116">
        <f t="shared" si="69"/>
        <v>395</v>
      </c>
      <c r="L256" s="118">
        <f t="shared" si="69"/>
        <v>0.47612732095490717</v>
      </c>
      <c r="M256" s="116">
        <f t="shared" si="69"/>
        <v>16</v>
      </c>
      <c r="N256" s="117">
        <f t="shared" si="69"/>
        <v>8</v>
      </c>
      <c r="O256" s="116">
        <f t="shared" si="69"/>
        <v>8</v>
      </c>
      <c r="P256" s="118">
        <f t="shared" ref="P256:X256" si="70">P82</f>
        <v>0.5</v>
      </c>
      <c r="Q256" s="116">
        <f t="shared" si="70"/>
        <v>22</v>
      </c>
      <c r="R256" s="117">
        <f t="shared" si="70"/>
        <v>8</v>
      </c>
      <c r="S256" s="116">
        <f t="shared" si="70"/>
        <v>14</v>
      </c>
      <c r="T256" s="118">
        <f t="shared" si="70"/>
        <v>0.36363636363636365</v>
      </c>
      <c r="U256" s="119">
        <f t="shared" si="70"/>
        <v>9</v>
      </c>
      <c r="V256" s="119">
        <f t="shared" si="70"/>
        <v>36</v>
      </c>
      <c r="W256" s="119">
        <f t="shared" si="70"/>
        <v>2</v>
      </c>
      <c r="X256" s="120">
        <f t="shared" si="70"/>
        <v>13</v>
      </c>
    </row>
    <row r="257" spans="1:24" ht="15.75" x14ac:dyDescent="0.2">
      <c r="A257" s="276" t="s">
        <v>403</v>
      </c>
      <c r="B257" s="276"/>
      <c r="C257" s="276"/>
      <c r="D257" s="276"/>
      <c r="E257" s="121">
        <f>E137</f>
        <v>156</v>
      </c>
      <c r="F257" s="122">
        <f>F137</f>
        <v>88</v>
      </c>
      <c r="G257" s="121">
        <f>G137</f>
        <v>68</v>
      </c>
      <c r="H257" s="123">
        <f t="shared" si="68"/>
        <v>0.5641025641025641</v>
      </c>
      <c r="I257" s="121">
        <f>I137</f>
        <v>184</v>
      </c>
      <c r="J257" s="122">
        <f>J137</f>
        <v>73</v>
      </c>
      <c r="K257" s="121">
        <f>K137</f>
        <v>111</v>
      </c>
      <c r="L257" s="123">
        <f>L137</f>
        <v>0.39673913043478259</v>
      </c>
      <c r="M257" s="121">
        <f>(M137)</f>
        <v>2</v>
      </c>
      <c r="N257" s="122">
        <f>(N137)</f>
        <v>1</v>
      </c>
      <c r="O257" s="121">
        <f>(O137)</f>
        <v>1</v>
      </c>
      <c r="P257" s="123">
        <f>(P137)</f>
        <v>0.5</v>
      </c>
      <c r="Q257" s="121">
        <f t="shared" ref="Q257:X257" si="71">Q137</f>
        <v>3</v>
      </c>
      <c r="R257" s="122">
        <f t="shared" si="71"/>
        <v>0</v>
      </c>
      <c r="S257" s="121">
        <f t="shared" si="71"/>
        <v>3</v>
      </c>
      <c r="T257" s="123">
        <f t="shared" si="71"/>
        <v>0</v>
      </c>
      <c r="U257" s="122">
        <f t="shared" si="71"/>
        <v>18</v>
      </c>
      <c r="V257" s="122">
        <f t="shared" si="71"/>
        <v>49</v>
      </c>
      <c r="W257" s="122">
        <f t="shared" si="71"/>
        <v>0</v>
      </c>
      <c r="X257" s="124">
        <f t="shared" si="71"/>
        <v>4</v>
      </c>
    </row>
    <row r="258" spans="1:24" ht="15.75" x14ac:dyDescent="0.2">
      <c r="A258" s="277" t="s">
        <v>404</v>
      </c>
      <c r="B258" s="277"/>
      <c r="C258" s="277"/>
      <c r="D258" s="277"/>
      <c r="E258" s="125">
        <f t="shared" ref="E258:X258" si="72">E181</f>
        <v>148</v>
      </c>
      <c r="F258" s="126">
        <f t="shared" si="72"/>
        <v>64</v>
      </c>
      <c r="G258" s="125">
        <f t="shared" si="72"/>
        <v>84</v>
      </c>
      <c r="H258" s="127">
        <f t="shared" si="72"/>
        <v>0.43243243243243246</v>
      </c>
      <c r="I258" s="125">
        <f t="shared" si="72"/>
        <v>113</v>
      </c>
      <c r="J258" s="126">
        <f t="shared" si="72"/>
        <v>56</v>
      </c>
      <c r="K258" s="125">
        <f t="shared" si="72"/>
        <v>57</v>
      </c>
      <c r="L258" s="127">
        <f t="shared" si="72"/>
        <v>0.49557522123893805</v>
      </c>
      <c r="M258" s="125">
        <f t="shared" si="72"/>
        <v>11</v>
      </c>
      <c r="N258" s="126">
        <f t="shared" si="72"/>
        <v>0</v>
      </c>
      <c r="O258" s="125">
        <f t="shared" si="72"/>
        <v>11</v>
      </c>
      <c r="P258" s="127">
        <f t="shared" si="72"/>
        <v>0</v>
      </c>
      <c r="Q258" s="125">
        <f t="shared" si="72"/>
        <v>20</v>
      </c>
      <c r="R258" s="126">
        <f t="shared" si="72"/>
        <v>1</v>
      </c>
      <c r="S258" s="125">
        <f t="shared" si="72"/>
        <v>19</v>
      </c>
      <c r="T258" s="127">
        <f t="shared" si="72"/>
        <v>0.05</v>
      </c>
      <c r="U258" s="128">
        <f t="shared" si="72"/>
        <v>5</v>
      </c>
      <c r="V258" s="128">
        <f t="shared" si="72"/>
        <v>34</v>
      </c>
      <c r="W258" s="128">
        <f t="shared" si="72"/>
        <v>2</v>
      </c>
      <c r="X258" s="129">
        <f t="shared" si="72"/>
        <v>1</v>
      </c>
    </row>
    <row r="259" spans="1:24" ht="15.75" x14ac:dyDescent="0.2">
      <c r="A259" s="278" t="s">
        <v>405</v>
      </c>
      <c r="B259" s="278"/>
      <c r="C259" s="278"/>
      <c r="D259" s="278"/>
      <c r="E259" s="130">
        <f t="shared" ref="E259:E260" si="73">E243</f>
        <v>206</v>
      </c>
      <c r="F259" s="131">
        <f t="shared" ref="F259:F260" si="74">F243</f>
        <v>84</v>
      </c>
      <c r="G259" s="130">
        <f t="shared" ref="G259:G260" si="75">G243</f>
        <v>122</v>
      </c>
      <c r="H259" s="132">
        <f t="shared" ref="H259:H260" si="76">H243</f>
        <v>0.40776699029126212</v>
      </c>
      <c r="I259" s="130">
        <f t="shared" ref="I259:I260" si="77">I243</f>
        <v>263</v>
      </c>
      <c r="J259" s="131">
        <f t="shared" ref="J259:J260" si="78">J243</f>
        <v>108</v>
      </c>
      <c r="K259" s="130">
        <f t="shared" ref="K259:K260" si="79">K243</f>
        <v>155</v>
      </c>
      <c r="L259" s="132">
        <f t="shared" ref="L259:L260" si="80">L243</f>
        <v>0.41064638783269963</v>
      </c>
      <c r="M259" s="130">
        <f t="shared" ref="M259:M260" si="81">M243</f>
        <v>15</v>
      </c>
      <c r="N259" s="131">
        <f t="shared" ref="N259:N260" si="82">N243</f>
        <v>1</v>
      </c>
      <c r="O259" s="130">
        <f t="shared" ref="O259:O260" si="83">O243</f>
        <v>14</v>
      </c>
      <c r="P259" s="132">
        <f t="shared" ref="P259:P260" si="84">P243</f>
        <v>6.6666666666666666E-2</v>
      </c>
      <c r="Q259" s="130">
        <f t="shared" ref="Q259:Q260" si="85">Q243</f>
        <v>14</v>
      </c>
      <c r="R259" s="131">
        <f t="shared" ref="R259:R260" si="86">R243</f>
        <v>3</v>
      </c>
      <c r="S259" s="130">
        <f t="shared" ref="S259:S260" si="87">S243</f>
        <v>11</v>
      </c>
      <c r="T259" s="132">
        <f t="shared" ref="T259:T260" si="88">T243</f>
        <v>0.21428571428571427</v>
      </c>
      <c r="U259" s="131">
        <f t="shared" ref="U259:U260" si="89">U243</f>
        <v>11</v>
      </c>
      <c r="V259" s="131">
        <f t="shared" ref="V259:V260" si="90">V243</f>
        <v>126</v>
      </c>
      <c r="W259" s="131">
        <f t="shared" ref="W259:W260" si="91">W243</f>
        <v>0</v>
      </c>
      <c r="X259" s="133">
        <f t="shared" ref="X259:X260" si="92">X243</f>
        <v>0</v>
      </c>
    </row>
    <row r="260" spans="1:24" ht="15.75" x14ac:dyDescent="0.2">
      <c r="A260" s="279" t="s">
        <v>406</v>
      </c>
      <c r="B260" s="279"/>
      <c r="C260" s="279"/>
      <c r="D260" s="279"/>
      <c r="E260" s="134">
        <f t="shared" si="73"/>
        <v>1070</v>
      </c>
      <c r="F260" s="134">
        <f t="shared" si="74"/>
        <v>634</v>
      </c>
      <c r="G260" s="134">
        <f t="shared" si="75"/>
        <v>436</v>
      </c>
      <c r="H260" s="135">
        <f t="shared" si="76"/>
        <v>0.59252336448598131</v>
      </c>
      <c r="I260" s="134">
        <f t="shared" si="77"/>
        <v>1314</v>
      </c>
      <c r="J260" s="134">
        <f t="shared" si="78"/>
        <v>596</v>
      </c>
      <c r="K260" s="134">
        <f t="shared" si="79"/>
        <v>718</v>
      </c>
      <c r="L260" s="135">
        <f t="shared" si="80"/>
        <v>0.45357686453576862</v>
      </c>
      <c r="M260" s="134">
        <f t="shared" si="81"/>
        <v>44</v>
      </c>
      <c r="N260" s="134">
        <f t="shared" si="82"/>
        <v>10</v>
      </c>
      <c r="O260" s="134">
        <f t="shared" si="83"/>
        <v>34</v>
      </c>
      <c r="P260" s="135">
        <f t="shared" si="84"/>
        <v>0.22727272727272727</v>
      </c>
      <c r="Q260" s="134">
        <f t="shared" si="85"/>
        <v>59</v>
      </c>
      <c r="R260" s="134">
        <f t="shared" si="86"/>
        <v>12</v>
      </c>
      <c r="S260" s="134">
        <f t="shared" si="87"/>
        <v>47</v>
      </c>
      <c r="T260" s="135">
        <f t="shared" si="88"/>
        <v>0.20338983050847459</v>
      </c>
      <c r="U260" s="134">
        <f t="shared" si="89"/>
        <v>43</v>
      </c>
      <c r="V260" s="134">
        <f t="shared" si="90"/>
        <v>245</v>
      </c>
      <c r="W260" s="134">
        <f t="shared" si="91"/>
        <v>4</v>
      </c>
      <c r="X260" s="136">
        <f t="shared" si="92"/>
        <v>18</v>
      </c>
    </row>
    <row r="261" spans="1:24" x14ac:dyDescent="0.2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1"/>
      <c r="P261" s="112"/>
      <c r="Q261" s="1"/>
      <c r="R261" s="1"/>
      <c r="S261" s="1"/>
      <c r="T261" s="113"/>
    </row>
    <row r="262" spans="1:24" x14ac:dyDescent="0.2">
      <c r="A262" s="2"/>
      <c r="B262" s="2"/>
      <c r="C262" s="2"/>
      <c r="D262" s="2"/>
      <c r="H262" s="2"/>
      <c r="O262" s="1"/>
      <c r="P262" s="112"/>
      <c r="Q262" s="1"/>
      <c r="R262" s="1"/>
      <c r="S262" s="1"/>
      <c r="T262" s="113"/>
    </row>
    <row r="263" spans="1:24" ht="18.2" customHeight="1" x14ac:dyDescent="0.2">
      <c r="A263" s="271" t="s">
        <v>399</v>
      </c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  <c r="L263" s="271"/>
      <c r="O263" s="1"/>
      <c r="P263" s="112"/>
      <c r="Q263" s="1"/>
      <c r="R263" s="1"/>
      <c r="S263" s="1"/>
      <c r="T263" s="113"/>
    </row>
    <row r="264" spans="1:24" ht="14.65" customHeight="1" x14ac:dyDescent="0.2">
      <c r="A264" s="272" t="s">
        <v>400</v>
      </c>
      <c r="B264" s="272" t="s">
        <v>5</v>
      </c>
      <c r="C264" s="272" t="s">
        <v>6</v>
      </c>
      <c r="D264" s="272" t="s">
        <v>7</v>
      </c>
      <c r="E264" s="280" t="s">
        <v>8</v>
      </c>
      <c r="F264" s="280"/>
      <c r="G264" s="280"/>
      <c r="H264" s="280"/>
      <c r="I264" s="280"/>
      <c r="J264" s="280"/>
      <c r="K264" s="280"/>
      <c r="L264" s="280"/>
      <c r="O264" s="1"/>
      <c r="P264" s="112"/>
      <c r="Q264" s="1"/>
      <c r="R264" s="1"/>
      <c r="S264" s="1"/>
      <c r="T264" s="113"/>
    </row>
    <row r="265" spans="1:24" x14ac:dyDescent="0.2">
      <c r="A265" s="272"/>
      <c r="B265" s="272"/>
      <c r="C265" s="272"/>
      <c r="D265" s="272"/>
      <c r="E265" s="280"/>
      <c r="F265" s="280"/>
      <c r="G265" s="280"/>
      <c r="H265" s="280"/>
      <c r="I265" s="280"/>
      <c r="J265" s="280"/>
      <c r="K265" s="280"/>
      <c r="L265" s="280"/>
      <c r="O265" s="1"/>
      <c r="P265" s="112"/>
      <c r="Q265" s="1"/>
      <c r="R265" s="1"/>
      <c r="S265" s="1"/>
      <c r="T265" s="113"/>
    </row>
    <row r="266" spans="1:24" ht="14.65" customHeight="1" x14ac:dyDescent="0.2">
      <c r="A266" s="272"/>
      <c r="B266" s="272"/>
      <c r="C266" s="272"/>
      <c r="D266" s="272"/>
      <c r="E266" s="273" t="s">
        <v>13</v>
      </c>
      <c r="F266" s="273"/>
      <c r="G266" s="273"/>
      <c r="H266" s="273"/>
      <c r="I266" s="280" t="s">
        <v>14</v>
      </c>
      <c r="J266" s="280"/>
      <c r="K266" s="280"/>
      <c r="L266" s="280"/>
      <c r="O266" s="1"/>
      <c r="P266" s="112"/>
      <c r="Q266" s="1"/>
      <c r="R266" s="1"/>
      <c r="S266" s="1"/>
      <c r="T266" s="113"/>
    </row>
    <row r="267" spans="1:24" ht="22.5" x14ac:dyDescent="0.2">
      <c r="A267" s="272"/>
      <c r="B267" s="272"/>
      <c r="C267" s="272"/>
      <c r="D267" s="272"/>
      <c r="E267" s="114" t="s">
        <v>15</v>
      </c>
      <c r="F267" s="114" t="s">
        <v>16</v>
      </c>
      <c r="G267" s="114" t="s">
        <v>17</v>
      </c>
      <c r="H267" s="115" t="s">
        <v>18</v>
      </c>
      <c r="I267" s="114" t="s">
        <v>15</v>
      </c>
      <c r="J267" s="114" t="s">
        <v>16</v>
      </c>
      <c r="K267" s="114" t="s">
        <v>17</v>
      </c>
      <c r="L267" s="7" t="s">
        <v>18</v>
      </c>
      <c r="O267" s="1"/>
      <c r="P267" s="112"/>
      <c r="Q267" s="1"/>
      <c r="R267" s="1"/>
      <c r="S267" s="1"/>
      <c r="T267" s="113"/>
    </row>
    <row r="268" spans="1:24" ht="15.75" x14ac:dyDescent="0.2">
      <c r="A268" s="275" t="s">
        <v>402</v>
      </c>
      <c r="B268" s="275"/>
      <c r="C268" s="275"/>
      <c r="D268" s="275"/>
      <c r="E268" s="116">
        <f t="shared" ref="E268:E272" si="93">E256+M256</f>
        <v>576</v>
      </c>
      <c r="F268" s="117">
        <f t="shared" ref="F268:F272" si="94">F256+N256</f>
        <v>406</v>
      </c>
      <c r="G268" s="116">
        <f t="shared" ref="G268:G272" si="95">G256+O256</f>
        <v>170</v>
      </c>
      <c r="H268" s="118">
        <f t="shared" ref="H268:H272" si="96">F268/E268</f>
        <v>0.70486111111111116</v>
      </c>
      <c r="I268" s="116">
        <f t="shared" ref="I268:I272" si="97">I256+Q256</f>
        <v>776</v>
      </c>
      <c r="J268" s="117">
        <f t="shared" ref="J268:J272" si="98">J256+R256</f>
        <v>367</v>
      </c>
      <c r="K268" s="116">
        <f t="shared" ref="K268:K272" si="99">K256+S256</f>
        <v>409</v>
      </c>
      <c r="L268" s="137">
        <f t="shared" ref="L268:L272" si="100">J268/I268</f>
        <v>0.47293814432989689</v>
      </c>
      <c r="O268" s="1"/>
      <c r="P268" s="112"/>
      <c r="Q268" s="1"/>
      <c r="R268" s="1"/>
      <c r="S268" s="1"/>
      <c r="T268" s="113"/>
    </row>
    <row r="269" spans="1:24" ht="15.75" x14ac:dyDescent="0.2">
      <c r="A269" s="281" t="s">
        <v>403</v>
      </c>
      <c r="B269" s="281"/>
      <c r="C269" s="281"/>
      <c r="D269" s="281"/>
      <c r="E269" s="138">
        <f t="shared" si="93"/>
        <v>158</v>
      </c>
      <c r="F269" s="139">
        <f t="shared" si="94"/>
        <v>89</v>
      </c>
      <c r="G269" s="138">
        <f t="shared" si="95"/>
        <v>69</v>
      </c>
      <c r="H269" s="140">
        <f t="shared" si="96"/>
        <v>0.56329113924050633</v>
      </c>
      <c r="I269" s="138">
        <f t="shared" si="97"/>
        <v>187</v>
      </c>
      <c r="J269" s="139">
        <f t="shared" si="98"/>
        <v>73</v>
      </c>
      <c r="K269" s="138">
        <f t="shared" si="99"/>
        <v>114</v>
      </c>
      <c r="L269" s="141">
        <f t="shared" si="100"/>
        <v>0.39037433155080214</v>
      </c>
      <c r="O269" s="1"/>
      <c r="P269" s="112"/>
      <c r="Q269" s="1"/>
      <c r="R269" s="1"/>
      <c r="S269" s="1"/>
      <c r="T269" s="113"/>
    </row>
    <row r="270" spans="1:24" ht="15.75" x14ac:dyDescent="0.2">
      <c r="A270" s="277" t="s">
        <v>404</v>
      </c>
      <c r="B270" s="277"/>
      <c r="C270" s="277"/>
      <c r="D270" s="277"/>
      <c r="E270" s="125">
        <f t="shared" si="93"/>
        <v>159</v>
      </c>
      <c r="F270" s="126">
        <f t="shared" si="94"/>
        <v>64</v>
      </c>
      <c r="G270" s="125">
        <f t="shared" si="95"/>
        <v>95</v>
      </c>
      <c r="H270" s="127">
        <f t="shared" si="96"/>
        <v>0.40251572327044027</v>
      </c>
      <c r="I270" s="125">
        <f t="shared" si="97"/>
        <v>133</v>
      </c>
      <c r="J270" s="126">
        <f t="shared" si="98"/>
        <v>57</v>
      </c>
      <c r="K270" s="125">
        <f t="shared" si="99"/>
        <v>76</v>
      </c>
      <c r="L270" s="142">
        <f t="shared" si="100"/>
        <v>0.42857142857142855</v>
      </c>
      <c r="O270" s="1"/>
      <c r="P270" s="112"/>
      <c r="Q270" s="1"/>
      <c r="R270" s="1"/>
      <c r="S270" s="1"/>
      <c r="T270" s="113"/>
    </row>
    <row r="271" spans="1:24" ht="15.75" x14ac:dyDescent="0.2">
      <c r="A271" s="278" t="s">
        <v>405</v>
      </c>
      <c r="B271" s="278"/>
      <c r="C271" s="278"/>
      <c r="D271" s="278"/>
      <c r="E271" s="130">
        <f t="shared" si="93"/>
        <v>221</v>
      </c>
      <c r="F271" s="131">
        <f t="shared" si="94"/>
        <v>85</v>
      </c>
      <c r="G271" s="130">
        <f t="shared" si="95"/>
        <v>136</v>
      </c>
      <c r="H271" s="132">
        <f t="shared" si="96"/>
        <v>0.38461538461538464</v>
      </c>
      <c r="I271" s="130">
        <f t="shared" si="97"/>
        <v>277</v>
      </c>
      <c r="J271" s="131">
        <f t="shared" si="98"/>
        <v>111</v>
      </c>
      <c r="K271" s="130">
        <f t="shared" si="99"/>
        <v>166</v>
      </c>
      <c r="L271" s="143">
        <f t="shared" si="100"/>
        <v>0.4007220216606498</v>
      </c>
      <c r="O271" s="1"/>
      <c r="P271" s="112"/>
      <c r="Q271" s="1"/>
      <c r="R271" s="1"/>
      <c r="S271" s="1"/>
      <c r="T271" s="113"/>
    </row>
    <row r="272" spans="1:24" ht="15.75" x14ac:dyDescent="0.2">
      <c r="A272" s="282" t="s">
        <v>406</v>
      </c>
      <c r="B272" s="282"/>
      <c r="C272" s="282"/>
      <c r="D272" s="282"/>
      <c r="E272" s="144">
        <f t="shared" si="93"/>
        <v>1114</v>
      </c>
      <c r="F272" s="134">
        <f t="shared" si="94"/>
        <v>644</v>
      </c>
      <c r="G272" s="144">
        <f t="shared" si="95"/>
        <v>470</v>
      </c>
      <c r="H272" s="145">
        <f t="shared" si="96"/>
        <v>0.57809694793536803</v>
      </c>
      <c r="I272" s="144">
        <f t="shared" si="97"/>
        <v>1373</v>
      </c>
      <c r="J272" s="134">
        <f t="shared" si="98"/>
        <v>608</v>
      </c>
      <c r="K272" s="144">
        <f t="shared" si="99"/>
        <v>765</v>
      </c>
      <c r="L272" s="146">
        <f t="shared" si="100"/>
        <v>0.44282592862345227</v>
      </c>
      <c r="O272" s="1"/>
      <c r="P272" s="112"/>
      <c r="Q272" s="1"/>
      <c r="R272" s="1"/>
      <c r="S272" s="1"/>
      <c r="T272" s="113"/>
    </row>
    <row r="273" spans="1:41" x14ac:dyDescent="0.2">
      <c r="A273" s="2"/>
      <c r="B273" s="2"/>
      <c r="C273" s="2"/>
      <c r="D273" s="2"/>
      <c r="H273" s="2"/>
      <c r="O273" s="1"/>
      <c r="P273" s="112"/>
      <c r="Q273" s="1"/>
      <c r="R273" s="1"/>
      <c r="S273" s="1"/>
      <c r="T273" s="113"/>
    </row>
    <row r="274" spans="1:41" ht="14.65" customHeight="1" x14ac:dyDescent="0.2">
      <c r="A274" s="2"/>
      <c r="B274" s="2"/>
      <c r="C274" s="283" t="s">
        <v>407</v>
      </c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x14ac:dyDescent="0.2">
      <c r="A275" s="2"/>
      <c r="B275" s="2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x14ac:dyDescent="0.2">
      <c r="A276" s="2"/>
      <c r="B276" s="2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x14ac:dyDescent="0.2">
      <c r="A277" s="2"/>
      <c r="B277" s="2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ht="55.5" customHeight="1" x14ac:dyDescent="0.2">
      <c r="A278" s="2"/>
      <c r="B278" s="2"/>
      <c r="C278" s="147" t="s">
        <v>408</v>
      </c>
      <c r="D278" s="148" t="s">
        <v>409</v>
      </c>
      <c r="E278" s="149">
        <v>44091</v>
      </c>
      <c r="F278" s="149">
        <v>44092</v>
      </c>
      <c r="G278" s="149">
        <v>44093</v>
      </c>
      <c r="H278" s="149">
        <v>44094</v>
      </c>
      <c r="I278" s="149">
        <v>44095</v>
      </c>
      <c r="J278" s="149">
        <v>44096</v>
      </c>
      <c r="K278" s="149">
        <v>44097</v>
      </c>
      <c r="L278" s="149">
        <v>44098</v>
      </c>
      <c r="M278" s="149">
        <v>44099</v>
      </c>
      <c r="N278" s="149">
        <v>44100</v>
      </c>
      <c r="O278" s="149">
        <v>44101</v>
      </c>
      <c r="P278" s="149">
        <v>44102</v>
      </c>
      <c r="Q278" s="149">
        <v>44103</v>
      </c>
      <c r="R278" s="149">
        <v>44104</v>
      </c>
      <c r="S278" s="149">
        <v>44105</v>
      </c>
      <c r="T278" s="149">
        <v>44106</v>
      </c>
      <c r="U278" s="149">
        <v>44107</v>
      </c>
      <c r="V278" s="149">
        <v>44108</v>
      </c>
      <c r="W278" s="149">
        <v>44109</v>
      </c>
      <c r="X278" s="149">
        <v>44110</v>
      </c>
      <c r="Y278" s="149">
        <v>44111</v>
      </c>
      <c r="Z278" s="149">
        <v>44112</v>
      </c>
      <c r="AA278" s="149">
        <v>44113</v>
      </c>
      <c r="AB278"/>
      <c r="AC278"/>
      <c r="AD278"/>
      <c r="AE278"/>
      <c r="AF278"/>
      <c r="AG278"/>
      <c r="AH278"/>
      <c r="AI278"/>
      <c r="AJ278"/>
      <c r="AK278"/>
    </row>
    <row r="279" spans="1:41" x14ac:dyDescent="0.2">
      <c r="A279" s="2"/>
      <c r="B279" s="2"/>
      <c r="C279" s="284" t="s">
        <v>402</v>
      </c>
      <c r="D279" s="150" t="s">
        <v>410</v>
      </c>
      <c r="E279" s="151">
        <v>0.85</v>
      </c>
      <c r="F279" s="151">
        <v>0.85</v>
      </c>
      <c r="G279" s="151">
        <v>0.85</v>
      </c>
      <c r="H279" s="151">
        <v>0.84</v>
      </c>
      <c r="I279" s="151">
        <v>0.83</v>
      </c>
      <c r="J279" s="151">
        <v>0.82</v>
      </c>
      <c r="K279" s="151">
        <v>0.82</v>
      </c>
      <c r="L279" s="151">
        <v>0.81</v>
      </c>
      <c r="M279" s="151">
        <v>0.8</v>
      </c>
      <c r="N279" s="151">
        <v>0.8</v>
      </c>
      <c r="O279" s="151">
        <v>0.79</v>
      </c>
      <c r="P279" s="151">
        <v>0.79</v>
      </c>
      <c r="Q279" s="151">
        <v>0.79</v>
      </c>
      <c r="R279" s="151">
        <v>0.8</v>
      </c>
      <c r="S279" s="151">
        <v>0.8</v>
      </c>
      <c r="T279" s="151">
        <v>0.8</v>
      </c>
      <c r="U279" s="151">
        <v>0.79</v>
      </c>
      <c r="V279" s="151">
        <v>0.79</v>
      </c>
      <c r="W279" s="151">
        <v>0.78</v>
      </c>
      <c r="X279" s="151">
        <v>0.77</v>
      </c>
      <c r="Y279" s="151">
        <v>0.76</v>
      </c>
      <c r="Z279" s="151">
        <v>0.75</v>
      </c>
      <c r="AA279" s="151">
        <v>0.74</v>
      </c>
      <c r="AB279"/>
      <c r="AC279"/>
      <c r="AD279"/>
      <c r="AE279"/>
      <c r="AF279"/>
      <c r="AG279"/>
      <c r="AH279"/>
      <c r="AI279"/>
      <c r="AJ279"/>
      <c r="AK279"/>
    </row>
    <row r="280" spans="1:41" x14ac:dyDescent="0.2">
      <c r="A280" s="2"/>
      <c r="B280" s="2"/>
      <c r="C280" s="284"/>
      <c r="D280" s="152" t="s">
        <v>411</v>
      </c>
      <c r="E280" s="153">
        <v>0.53</v>
      </c>
      <c r="F280" s="153">
        <v>0.52</v>
      </c>
      <c r="G280" s="153">
        <v>0.52</v>
      </c>
      <c r="H280" s="153">
        <v>0.51</v>
      </c>
      <c r="I280" s="153">
        <v>0.51</v>
      </c>
      <c r="J280" s="153">
        <v>0.51</v>
      </c>
      <c r="K280" s="153">
        <v>0.51</v>
      </c>
      <c r="L280" s="153">
        <v>0.5</v>
      </c>
      <c r="M280" s="153">
        <v>0.49</v>
      </c>
      <c r="N280" s="153">
        <v>0.49</v>
      </c>
      <c r="O280" s="153">
        <v>0.49</v>
      </c>
      <c r="P280" s="153">
        <v>0.49</v>
      </c>
      <c r="Q280" s="153">
        <v>0.48</v>
      </c>
      <c r="R280" s="153">
        <v>0.48</v>
      </c>
      <c r="S280" s="153">
        <v>0.49</v>
      </c>
      <c r="T280" s="153">
        <v>0.49</v>
      </c>
      <c r="U280" s="153">
        <v>0.49</v>
      </c>
      <c r="V280" s="153">
        <v>0.48</v>
      </c>
      <c r="W280" s="153">
        <v>0.47</v>
      </c>
      <c r="X280" s="153">
        <v>0.47</v>
      </c>
      <c r="Y280" s="153">
        <v>0.46</v>
      </c>
      <c r="Z280" s="153">
        <v>0.46</v>
      </c>
      <c r="AA280" s="153">
        <v>0.46</v>
      </c>
      <c r="AB280"/>
      <c r="AC280"/>
      <c r="AD280"/>
      <c r="AE280"/>
      <c r="AF280"/>
      <c r="AG280"/>
      <c r="AH280"/>
      <c r="AI280"/>
      <c r="AJ280"/>
      <c r="AK280"/>
    </row>
    <row r="281" spans="1:41" x14ac:dyDescent="0.2">
      <c r="A281" s="2"/>
      <c r="B281" s="2"/>
      <c r="C281" s="284"/>
      <c r="D281" s="152" t="s">
        <v>412</v>
      </c>
      <c r="E281" s="153">
        <v>0.5</v>
      </c>
      <c r="F281" s="153">
        <v>0.5</v>
      </c>
      <c r="G281" s="153">
        <v>0.5</v>
      </c>
      <c r="H281" s="153">
        <v>0.53</v>
      </c>
      <c r="I281" s="153">
        <v>0.57999999999999996</v>
      </c>
      <c r="J281" s="153">
        <v>0.60000000000000009</v>
      </c>
      <c r="K281" s="153">
        <v>0.64</v>
      </c>
      <c r="L281" s="153">
        <v>0.67</v>
      </c>
      <c r="M281" s="153">
        <v>0.68</v>
      </c>
      <c r="N281" s="153">
        <v>0.7</v>
      </c>
      <c r="O281" s="153">
        <v>0.69</v>
      </c>
      <c r="P281" s="153">
        <v>0.68</v>
      </c>
      <c r="Q281" s="153">
        <v>0.63</v>
      </c>
      <c r="R281" s="153">
        <v>0.59</v>
      </c>
      <c r="S281" s="153">
        <v>0.60000000000000009</v>
      </c>
      <c r="T281" s="153">
        <v>0.63</v>
      </c>
      <c r="U281" s="153">
        <v>0.64</v>
      </c>
      <c r="V281" s="153">
        <v>0.66</v>
      </c>
      <c r="W281" s="153">
        <v>0.63</v>
      </c>
      <c r="X281" s="153">
        <v>0.65</v>
      </c>
      <c r="Y281" s="153">
        <v>0.63</v>
      </c>
      <c r="Z281" s="153">
        <v>0.61</v>
      </c>
      <c r="AA281" s="153">
        <v>0.57000000000000006</v>
      </c>
      <c r="AB281"/>
      <c r="AC281"/>
      <c r="AD281"/>
      <c r="AE281"/>
      <c r="AF281"/>
      <c r="AG281"/>
      <c r="AH281"/>
      <c r="AI281"/>
      <c r="AJ281"/>
      <c r="AK281"/>
    </row>
    <row r="282" spans="1:41" x14ac:dyDescent="0.2">
      <c r="A282" s="2"/>
      <c r="B282" s="2"/>
      <c r="C282" s="284"/>
      <c r="D282" s="154" t="s">
        <v>413</v>
      </c>
      <c r="E282" s="155">
        <v>0.28999999999999998</v>
      </c>
      <c r="F282" s="155">
        <v>0.31</v>
      </c>
      <c r="G282" s="155">
        <v>0.35</v>
      </c>
      <c r="H282" s="155">
        <v>0.38</v>
      </c>
      <c r="I282" s="155">
        <v>0.4</v>
      </c>
      <c r="J282" s="155">
        <v>0.43</v>
      </c>
      <c r="K282" s="155">
        <v>0.4</v>
      </c>
      <c r="L282" s="155">
        <v>0.36</v>
      </c>
      <c r="M282" s="155">
        <v>0.35</v>
      </c>
      <c r="N282" s="155">
        <v>0.34</v>
      </c>
      <c r="O282" s="155">
        <v>0.34</v>
      </c>
      <c r="P282" s="155">
        <v>0.36</v>
      </c>
      <c r="Q282" s="155">
        <v>0.34</v>
      </c>
      <c r="R282" s="155">
        <v>0.36</v>
      </c>
      <c r="S282" s="155">
        <v>0.37</v>
      </c>
      <c r="T282" s="155">
        <v>0.4</v>
      </c>
      <c r="U282" s="155">
        <v>0.4</v>
      </c>
      <c r="V282" s="155">
        <v>0.4</v>
      </c>
      <c r="W282" s="155">
        <v>0.38</v>
      </c>
      <c r="X282" s="155">
        <v>0.4</v>
      </c>
      <c r="Y282" s="155">
        <v>0.42</v>
      </c>
      <c r="Z282" s="155">
        <v>0.44</v>
      </c>
      <c r="AA282" s="155">
        <v>0.44</v>
      </c>
      <c r="AB282"/>
      <c r="AC282"/>
      <c r="AD282"/>
      <c r="AE282"/>
      <c r="AF282"/>
      <c r="AG282"/>
      <c r="AH282"/>
      <c r="AI282"/>
      <c r="AJ282"/>
      <c r="AK282"/>
    </row>
    <row r="283" spans="1:41" x14ac:dyDescent="0.2">
      <c r="A283" s="2"/>
      <c r="B283" s="2"/>
      <c r="C283" s="285" t="s">
        <v>403</v>
      </c>
      <c r="D283" s="156" t="s">
        <v>410</v>
      </c>
      <c r="E283" s="157">
        <v>0.65</v>
      </c>
      <c r="F283" s="157">
        <v>0.66</v>
      </c>
      <c r="G283" s="157">
        <v>0.66</v>
      </c>
      <c r="H283" s="157">
        <v>0.65</v>
      </c>
      <c r="I283" s="157">
        <v>0.66</v>
      </c>
      <c r="J283" s="157">
        <v>0.65</v>
      </c>
      <c r="K283" s="157">
        <v>0.65</v>
      </c>
      <c r="L283" s="157">
        <v>0.64</v>
      </c>
      <c r="M283" s="157">
        <v>0.63</v>
      </c>
      <c r="N283" s="157">
        <v>0.63</v>
      </c>
      <c r="O283" s="157">
        <v>0.62</v>
      </c>
      <c r="P283" s="157">
        <v>0.61</v>
      </c>
      <c r="Q283" s="157">
        <v>0.61</v>
      </c>
      <c r="R283" s="157">
        <v>0.61</v>
      </c>
      <c r="S283" s="157">
        <v>0.61</v>
      </c>
      <c r="T283" s="157">
        <v>0.60000000000000009</v>
      </c>
      <c r="U283" s="157">
        <v>0.60000000000000009</v>
      </c>
      <c r="V283" s="157">
        <v>0.59</v>
      </c>
      <c r="W283" s="157">
        <v>0.59</v>
      </c>
      <c r="X283" s="157">
        <v>0.57999999999999996</v>
      </c>
      <c r="Y283" s="157">
        <v>0.57999999999999996</v>
      </c>
      <c r="Z283" s="157">
        <v>0.57999999999999996</v>
      </c>
      <c r="AA283" s="157">
        <v>0.57000000000000006</v>
      </c>
      <c r="AB283"/>
      <c r="AC283"/>
      <c r="AD283"/>
      <c r="AE283"/>
      <c r="AF283"/>
      <c r="AG283"/>
      <c r="AH283"/>
      <c r="AI283"/>
      <c r="AJ283"/>
      <c r="AK283"/>
    </row>
    <row r="284" spans="1:41" x14ac:dyDescent="0.2">
      <c r="A284" s="2"/>
      <c r="B284" s="2"/>
      <c r="C284" s="285"/>
      <c r="D284" s="156" t="s">
        <v>411</v>
      </c>
      <c r="E284" s="157">
        <v>0.47</v>
      </c>
      <c r="F284" s="157">
        <v>0.47</v>
      </c>
      <c r="G284" s="157">
        <v>0.46</v>
      </c>
      <c r="H284" s="157">
        <v>0.46</v>
      </c>
      <c r="I284" s="157">
        <v>0.46</v>
      </c>
      <c r="J284" s="157">
        <v>0.46</v>
      </c>
      <c r="K284" s="157">
        <v>0.46</v>
      </c>
      <c r="L284" s="157">
        <v>0.46</v>
      </c>
      <c r="M284" s="157">
        <v>0.46</v>
      </c>
      <c r="N284" s="157">
        <v>0.48</v>
      </c>
      <c r="O284" s="157">
        <v>0.49</v>
      </c>
      <c r="P284" s="157">
        <v>0.49</v>
      </c>
      <c r="Q284" s="157">
        <v>0.49</v>
      </c>
      <c r="R284" s="157">
        <v>0.5</v>
      </c>
      <c r="S284" s="157">
        <v>0.5</v>
      </c>
      <c r="T284" s="157">
        <v>0.5</v>
      </c>
      <c r="U284" s="157">
        <v>0.5</v>
      </c>
      <c r="V284" s="157">
        <v>0.5</v>
      </c>
      <c r="W284" s="157">
        <v>0.49</v>
      </c>
      <c r="X284" s="157">
        <v>0.49</v>
      </c>
      <c r="Y284" s="157">
        <v>0.49</v>
      </c>
      <c r="Z284" s="157">
        <v>0.47</v>
      </c>
      <c r="AA284" s="157">
        <v>0.46</v>
      </c>
      <c r="AB284"/>
      <c r="AC284"/>
      <c r="AD284"/>
      <c r="AE284"/>
      <c r="AF284"/>
      <c r="AG284"/>
      <c r="AH284"/>
      <c r="AI284"/>
      <c r="AJ284"/>
      <c r="AK284"/>
    </row>
    <row r="285" spans="1:41" x14ac:dyDescent="0.2">
      <c r="A285" s="2"/>
      <c r="B285" s="2"/>
      <c r="C285" s="285"/>
      <c r="D285" s="156" t="s">
        <v>412</v>
      </c>
      <c r="E285" s="157">
        <v>0.14000000000000001</v>
      </c>
      <c r="F285" s="157">
        <v>7.0000000000000007E-2</v>
      </c>
      <c r="G285" s="157">
        <v>0</v>
      </c>
      <c r="H285" s="157">
        <v>7.0000000000000007E-2</v>
      </c>
      <c r="I285" s="157">
        <v>7.0000000000000007E-2</v>
      </c>
      <c r="J285" s="157">
        <v>0.14000000000000001</v>
      </c>
      <c r="K285" s="157">
        <v>0.21</v>
      </c>
      <c r="L285" s="157">
        <v>0.28999999999999998</v>
      </c>
      <c r="M285" s="157">
        <v>0.36</v>
      </c>
      <c r="N285" s="157">
        <v>0.43</v>
      </c>
      <c r="O285" s="157">
        <v>0.43</v>
      </c>
      <c r="P285" s="157">
        <v>0.5</v>
      </c>
      <c r="Q285" s="157">
        <v>0.5</v>
      </c>
      <c r="R285" s="157">
        <v>0.5</v>
      </c>
      <c r="S285" s="157">
        <v>0.5</v>
      </c>
      <c r="T285" s="157">
        <v>0.5</v>
      </c>
      <c r="U285" s="157">
        <v>0.5</v>
      </c>
      <c r="V285" s="157">
        <v>0.5</v>
      </c>
      <c r="W285" s="157">
        <v>0.5</v>
      </c>
      <c r="X285" s="157">
        <v>0.43</v>
      </c>
      <c r="Y285" s="157">
        <v>0.36</v>
      </c>
      <c r="Z285" s="157">
        <v>0.36</v>
      </c>
      <c r="AA285" s="157">
        <v>0.36</v>
      </c>
      <c r="AB285"/>
      <c r="AC285"/>
      <c r="AD285"/>
      <c r="AE285"/>
      <c r="AF285"/>
      <c r="AG285"/>
      <c r="AH285"/>
      <c r="AI285"/>
      <c r="AJ285"/>
      <c r="AK285"/>
    </row>
    <row r="286" spans="1:41" x14ac:dyDescent="0.2">
      <c r="A286" s="2"/>
      <c r="B286" s="2"/>
      <c r="C286" s="285"/>
      <c r="D286" s="156" t="s">
        <v>413</v>
      </c>
      <c r="E286" s="157">
        <v>0.05</v>
      </c>
      <c r="F286" s="157">
        <v>0.05</v>
      </c>
      <c r="G286" s="157">
        <v>0.05</v>
      </c>
      <c r="H286" s="157">
        <v>0.05</v>
      </c>
      <c r="I286" s="157">
        <v>0.1</v>
      </c>
      <c r="J286" s="157">
        <v>0.1</v>
      </c>
      <c r="K286" s="157">
        <v>0.1</v>
      </c>
      <c r="L286" s="157">
        <v>0.14000000000000001</v>
      </c>
      <c r="M286" s="157">
        <v>0.24</v>
      </c>
      <c r="N286" s="157">
        <v>0.33</v>
      </c>
      <c r="O286" s="157">
        <v>0.33</v>
      </c>
      <c r="P286" s="157">
        <v>0.28999999999999998</v>
      </c>
      <c r="Q286" s="157">
        <v>0.28999999999999998</v>
      </c>
      <c r="R286" s="157">
        <v>0.28999999999999998</v>
      </c>
      <c r="S286" s="157">
        <v>0.24</v>
      </c>
      <c r="T286" s="157">
        <v>0.14000000000000001</v>
      </c>
      <c r="U286" s="157">
        <v>0.05</v>
      </c>
      <c r="V286" s="157">
        <v>0</v>
      </c>
      <c r="W286" s="157">
        <v>0</v>
      </c>
      <c r="X286" s="157">
        <v>0</v>
      </c>
      <c r="Y286" s="157">
        <v>0</v>
      </c>
      <c r="Z286" s="157">
        <v>0</v>
      </c>
      <c r="AA286" s="157">
        <v>0</v>
      </c>
      <c r="AB286"/>
      <c r="AC286"/>
      <c r="AD286"/>
      <c r="AE286"/>
      <c r="AF286"/>
      <c r="AG286"/>
      <c r="AH286"/>
      <c r="AI286"/>
      <c r="AJ286"/>
      <c r="AK286"/>
    </row>
    <row r="287" spans="1:41" x14ac:dyDescent="0.2">
      <c r="A287" s="2"/>
      <c r="B287" s="2"/>
      <c r="C287" s="286" t="s">
        <v>404</v>
      </c>
      <c r="D287" s="158" t="s">
        <v>410</v>
      </c>
      <c r="E287" s="159">
        <v>0.5</v>
      </c>
      <c r="F287" s="159">
        <v>0.49</v>
      </c>
      <c r="G287" s="159">
        <v>0.49</v>
      </c>
      <c r="H287" s="159">
        <v>0.48</v>
      </c>
      <c r="I287" s="159">
        <v>0.48</v>
      </c>
      <c r="J287" s="159">
        <v>0.49</v>
      </c>
      <c r="K287" s="159">
        <v>0.5</v>
      </c>
      <c r="L287" s="159">
        <v>0.51</v>
      </c>
      <c r="M287" s="159">
        <v>0.52</v>
      </c>
      <c r="N287" s="159">
        <v>0.52</v>
      </c>
      <c r="O287" s="159">
        <v>0.51</v>
      </c>
      <c r="P287" s="159">
        <v>0.51</v>
      </c>
      <c r="Q287" s="159">
        <v>0.51</v>
      </c>
      <c r="R287" s="159">
        <v>0.5</v>
      </c>
      <c r="S287" s="159">
        <v>0.5</v>
      </c>
      <c r="T287" s="159">
        <v>0.49</v>
      </c>
      <c r="U287" s="159">
        <v>0.49</v>
      </c>
      <c r="V287" s="159">
        <v>0.48</v>
      </c>
      <c r="W287" s="159">
        <v>0.48</v>
      </c>
      <c r="X287" s="159">
        <v>0.46</v>
      </c>
      <c r="Y287" s="159">
        <v>0.46</v>
      </c>
      <c r="Z287" s="159">
        <v>0.45</v>
      </c>
      <c r="AA287" s="159">
        <v>0.45</v>
      </c>
      <c r="AB287"/>
      <c r="AC287"/>
      <c r="AD287"/>
      <c r="AE287"/>
      <c r="AF287"/>
      <c r="AG287"/>
      <c r="AH287"/>
      <c r="AI287"/>
      <c r="AJ287"/>
      <c r="AK287"/>
    </row>
    <row r="288" spans="1:41" x14ac:dyDescent="0.2">
      <c r="A288" s="2"/>
      <c r="B288" s="2"/>
      <c r="C288" s="286"/>
      <c r="D288" s="160" t="s">
        <v>411</v>
      </c>
      <c r="E288" s="161">
        <v>0.28000000000000003</v>
      </c>
      <c r="F288" s="161">
        <v>0.28000000000000003</v>
      </c>
      <c r="G288" s="161">
        <v>0.27</v>
      </c>
      <c r="H288" s="161">
        <v>0.26</v>
      </c>
      <c r="I288" s="161">
        <v>0.25</v>
      </c>
      <c r="J288" s="161">
        <v>0.24</v>
      </c>
      <c r="K288" s="161">
        <v>0.22</v>
      </c>
      <c r="L288" s="161">
        <v>0.21</v>
      </c>
      <c r="M288" s="161">
        <v>0.2</v>
      </c>
      <c r="N288" s="161">
        <v>0.2</v>
      </c>
      <c r="O288" s="161">
        <v>0.19</v>
      </c>
      <c r="P288" s="161">
        <v>0.19</v>
      </c>
      <c r="Q288" s="161">
        <v>0.2</v>
      </c>
      <c r="R288" s="161">
        <v>0.2</v>
      </c>
      <c r="S288" s="161">
        <v>0.24</v>
      </c>
      <c r="T288" s="161">
        <v>0.28000000000000003</v>
      </c>
      <c r="U288" s="161">
        <v>0.32</v>
      </c>
      <c r="V288" s="161">
        <v>0.36</v>
      </c>
      <c r="W288" s="161">
        <v>0.4</v>
      </c>
      <c r="X288" s="161">
        <v>0.45</v>
      </c>
      <c r="Y288" s="161">
        <v>0.5</v>
      </c>
      <c r="Z288" s="161">
        <v>0.5</v>
      </c>
      <c r="AA288" s="161">
        <v>0.52</v>
      </c>
      <c r="AB288"/>
      <c r="AC288"/>
      <c r="AD288"/>
      <c r="AE288"/>
      <c r="AF288"/>
      <c r="AG288"/>
      <c r="AH288"/>
      <c r="AI288"/>
      <c r="AJ288"/>
      <c r="AK288"/>
    </row>
    <row r="289" spans="1:37" x14ac:dyDescent="0.2">
      <c r="A289" s="2"/>
      <c r="B289" s="2"/>
      <c r="C289" s="286"/>
      <c r="D289" s="160" t="s">
        <v>412</v>
      </c>
      <c r="E289" s="161">
        <v>0.1</v>
      </c>
      <c r="F289" s="161">
        <v>0.1</v>
      </c>
      <c r="G289" s="161">
        <v>0.12</v>
      </c>
      <c r="H289" s="161">
        <v>0.12</v>
      </c>
      <c r="I289" s="161">
        <v>0.12</v>
      </c>
      <c r="J289" s="161">
        <v>0.13</v>
      </c>
      <c r="K289" s="161">
        <v>0.13</v>
      </c>
      <c r="L289" s="161">
        <v>0.21</v>
      </c>
      <c r="M289" s="161">
        <v>0.19</v>
      </c>
      <c r="N289" s="161">
        <v>0.17</v>
      </c>
      <c r="O289" s="161">
        <v>0.16</v>
      </c>
      <c r="P289" s="161">
        <v>0.13</v>
      </c>
      <c r="Q289" s="161">
        <v>0.13</v>
      </c>
      <c r="R289" s="161">
        <v>0.14000000000000001</v>
      </c>
      <c r="S289" s="161">
        <v>0.08</v>
      </c>
      <c r="T289" s="161">
        <v>0.1</v>
      </c>
      <c r="U289" s="161">
        <v>0.12</v>
      </c>
      <c r="V289" s="161">
        <v>0.13</v>
      </c>
      <c r="W289" s="161">
        <v>0.14000000000000001</v>
      </c>
      <c r="X289" s="161">
        <v>0.13</v>
      </c>
      <c r="Y289" s="161">
        <v>0.12</v>
      </c>
      <c r="Z289" s="161">
        <v>0.09</v>
      </c>
      <c r="AA289" s="161">
        <v>0.06</v>
      </c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A290" s="2"/>
      <c r="B290" s="2"/>
      <c r="C290" s="286"/>
      <c r="D290" s="162" t="s">
        <v>413</v>
      </c>
      <c r="E290" s="163">
        <v>0.17</v>
      </c>
      <c r="F290" s="163">
        <v>0.16</v>
      </c>
      <c r="G290" s="163">
        <v>0.14000000000000001</v>
      </c>
      <c r="H290" s="163">
        <v>0.14000000000000001</v>
      </c>
      <c r="I290" s="163">
        <v>0.14000000000000001</v>
      </c>
      <c r="J290" s="163">
        <v>0.13</v>
      </c>
      <c r="K290" s="163">
        <v>0.14000000000000001</v>
      </c>
      <c r="L290" s="163">
        <v>0.13</v>
      </c>
      <c r="M290" s="163">
        <v>0.12</v>
      </c>
      <c r="N290" s="163">
        <v>0.13</v>
      </c>
      <c r="O290" s="163">
        <v>0.11</v>
      </c>
      <c r="P290" s="163">
        <v>0.1</v>
      </c>
      <c r="Q290" s="163">
        <v>0.1</v>
      </c>
      <c r="R290" s="163">
        <v>0.08</v>
      </c>
      <c r="S290" s="163">
        <v>0.08</v>
      </c>
      <c r="T290" s="163">
        <v>0.08</v>
      </c>
      <c r="U290" s="163">
        <v>0.08</v>
      </c>
      <c r="V290" s="163">
        <v>0.09</v>
      </c>
      <c r="W290" s="163">
        <v>0.1</v>
      </c>
      <c r="X290" s="163">
        <v>0.1</v>
      </c>
      <c r="Y290" s="163">
        <v>0.1</v>
      </c>
      <c r="Z290" s="163">
        <v>0.45</v>
      </c>
      <c r="AA290" s="163">
        <v>0.1</v>
      </c>
      <c r="AB290"/>
      <c r="AC290"/>
      <c r="AD290"/>
      <c r="AE290"/>
      <c r="AF290"/>
      <c r="AG290"/>
      <c r="AH290"/>
      <c r="AI290"/>
      <c r="AJ290"/>
      <c r="AK290"/>
    </row>
    <row r="291" spans="1:37" x14ac:dyDescent="0.2">
      <c r="A291" s="2"/>
      <c r="B291" s="2"/>
      <c r="C291" s="287" t="s">
        <v>405</v>
      </c>
      <c r="D291" s="164" t="s">
        <v>410</v>
      </c>
      <c r="E291" s="165">
        <v>0.66</v>
      </c>
      <c r="F291" s="165">
        <v>0.65</v>
      </c>
      <c r="G291" s="165">
        <v>0.65</v>
      </c>
      <c r="H291" s="165">
        <v>0.64</v>
      </c>
      <c r="I291" s="165">
        <v>0.63</v>
      </c>
      <c r="J291" s="165">
        <v>0.63</v>
      </c>
      <c r="K291" s="165">
        <v>0.61</v>
      </c>
      <c r="L291" s="165">
        <v>0.60000000000000009</v>
      </c>
      <c r="M291" s="165">
        <v>0.59</v>
      </c>
      <c r="N291" s="165">
        <v>0.57999999999999996</v>
      </c>
      <c r="O291" s="165">
        <v>0.57000000000000006</v>
      </c>
      <c r="P291" s="165">
        <v>0.56000000000000005</v>
      </c>
      <c r="Q291" s="165">
        <v>0.54</v>
      </c>
      <c r="R291" s="165">
        <v>0.53</v>
      </c>
      <c r="S291" s="165">
        <v>0.53</v>
      </c>
      <c r="T291" s="165">
        <v>0.52</v>
      </c>
      <c r="U291" s="165">
        <v>0.5</v>
      </c>
      <c r="V291" s="165">
        <v>0.49</v>
      </c>
      <c r="W291" s="165">
        <v>0.48</v>
      </c>
      <c r="X291" s="165">
        <v>0.47</v>
      </c>
      <c r="Y291" s="165">
        <v>0.47</v>
      </c>
      <c r="Z291" s="165">
        <v>0.45</v>
      </c>
      <c r="AA291" s="165">
        <v>0.44</v>
      </c>
      <c r="AB291"/>
      <c r="AC291"/>
      <c r="AD291"/>
      <c r="AE291"/>
      <c r="AF291"/>
      <c r="AG291"/>
      <c r="AH291"/>
      <c r="AI291"/>
      <c r="AJ291"/>
      <c r="AK291"/>
    </row>
    <row r="292" spans="1:37" x14ac:dyDescent="0.2">
      <c r="A292" s="2"/>
      <c r="B292" s="2"/>
      <c r="C292" s="287"/>
      <c r="D292" s="164" t="s">
        <v>411</v>
      </c>
      <c r="E292" s="165">
        <v>0.49</v>
      </c>
      <c r="F292" s="165">
        <v>0.48</v>
      </c>
      <c r="G292" s="165">
        <v>0.48</v>
      </c>
      <c r="H292" s="165">
        <v>0.47</v>
      </c>
      <c r="I292" s="165">
        <v>0.48</v>
      </c>
      <c r="J292" s="165">
        <v>0.47</v>
      </c>
      <c r="K292" s="165">
        <v>0.46</v>
      </c>
      <c r="L292" s="165">
        <v>0.46</v>
      </c>
      <c r="M292" s="165">
        <v>0.45</v>
      </c>
      <c r="N292" s="165">
        <v>0.44</v>
      </c>
      <c r="O292" s="165">
        <v>0.41</v>
      </c>
      <c r="P292" s="165">
        <v>0.4</v>
      </c>
      <c r="Q292" s="165">
        <v>0.41</v>
      </c>
      <c r="R292" s="165">
        <v>0.41</v>
      </c>
      <c r="S292" s="165">
        <v>0.42</v>
      </c>
      <c r="T292" s="165">
        <v>0.41</v>
      </c>
      <c r="U292" s="165">
        <v>0.41</v>
      </c>
      <c r="V292" s="165">
        <v>0.43</v>
      </c>
      <c r="W292" s="165">
        <v>0.44</v>
      </c>
      <c r="X292" s="165">
        <v>0.44</v>
      </c>
      <c r="Y292" s="165">
        <v>0.44</v>
      </c>
      <c r="Z292" s="165">
        <v>0.44</v>
      </c>
      <c r="AA292" s="165">
        <v>0.44</v>
      </c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A293" s="2"/>
      <c r="B293" s="2"/>
      <c r="C293" s="287"/>
      <c r="D293" s="164" t="s">
        <v>412</v>
      </c>
      <c r="E293" s="165">
        <v>0.31</v>
      </c>
      <c r="F293" s="165">
        <v>0.31</v>
      </c>
      <c r="G293" s="165">
        <v>0.30000000000000004</v>
      </c>
      <c r="H293" s="165">
        <v>0.31</v>
      </c>
      <c r="I293" s="165">
        <v>0.31</v>
      </c>
      <c r="J293" s="165">
        <v>0.30000000000000004</v>
      </c>
      <c r="K293" s="165">
        <v>0.25</v>
      </c>
      <c r="L293" s="165">
        <v>0.2</v>
      </c>
      <c r="M293" s="165">
        <v>0.18</v>
      </c>
      <c r="N293" s="165">
        <v>0.15</v>
      </c>
      <c r="O293" s="165">
        <v>0.12</v>
      </c>
      <c r="P293" s="165">
        <v>0.1</v>
      </c>
      <c r="Q293" s="165">
        <v>0.1</v>
      </c>
      <c r="R293" s="165">
        <v>0.11</v>
      </c>
      <c r="S293" s="165">
        <v>0.12</v>
      </c>
      <c r="T293" s="165">
        <v>0.12</v>
      </c>
      <c r="U293" s="165">
        <v>0.13</v>
      </c>
      <c r="V293" s="165">
        <v>0.12</v>
      </c>
      <c r="W293" s="165">
        <v>0.12</v>
      </c>
      <c r="X293" s="165">
        <v>0.14000000000000001</v>
      </c>
      <c r="Y293" s="165">
        <v>0.14000000000000001</v>
      </c>
      <c r="Z293" s="165">
        <v>0.14000000000000001</v>
      </c>
      <c r="AA293" s="165">
        <v>0.13</v>
      </c>
      <c r="AB293"/>
      <c r="AC293"/>
      <c r="AD293"/>
      <c r="AE293"/>
      <c r="AF293"/>
      <c r="AG293"/>
      <c r="AH293"/>
      <c r="AI293"/>
      <c r="AJ293"/>
      <c r="AK293"/>
    </row>
    <row r="294" spans="1:37" x14ac:dyDescent="0.2">
      <c r="A294" s="2"/>
      <c r="B294" s="2"/>
      <c r="C294" s="287"/>
      <c r="D294" s="164" t="s">
        <v>413</v>
      </c>
      <c r="E294" s="165">
        <v>0.05</v>
      </c>
      <c r="F294" s="165">
        <v>0.05</v>
      </c>
      <c r="G294" s="165">
        <v>0.03</v>
      </c>
      <c r="H294" s="165">
        <v>0.04</v>
      </c>
      <c r="I294" s="165">
        <v>0.06</v>
      </c>
      <c r="J294" s="165">
        <v>0.09</v>
      </c>
      <c r="K294" s="165">
        <v>0.12</v>
      </c>
      <c r="L294" s="165">
        <v>0.14000000000000001</v>
      </c>
      <c r="M294" s="165">
        <v>0.12</v>
      </c>
      <c r="N294" s="165">
        <v>0.11</v>
      </c>
      <c r="O294" s="165">
        <v>0.1</v>
      </c>
      <c r="P294" s="165">
        <v>0.08</v>
      </c>
      <c r="Q294" s="165">
        <v>0.06</v>
      </c>
      <c r="R294" s="165">
        <v>0.05</v>
      </c>
      <c r="S294" s="165">
        <v>0.05</v>
      </c>
      <c r="T294" s="165">
        <v>0.08</v>
      </c>
      <c r="U294" s="165">
        <v>0.1</v>
      </c>
      <c r="V294" s="165">
        <v>0.13</v>
      </c>
      <c r="W294" s="165">
        <v>0.16</v>
      </c>
      <c r="X294" s="165">
        <v>0.19</v>
      </c>
      <c r="Y294" s="165">
        <v>0.21</v>
      </c>
      <c r="Z294" s="165">
        <v>0.22</v>
      </c>
      <c r="AA294" s="165">
        <v>0.22</v>
      </c>
      <c r="AB294"/>
      <c r="AC294"/>
      <c r="AD294"/>
      <c r="AE294"/>
      <c r="AF294"/>
      <c r="AG294"/>
      <c r="AH294"/>
      <c r="AI294"/>
      <c r="AJ294"/>
      <c r="AK294"/>
    </row>
    <row r="295" spans="1:37" x14ac:dyDescent="0.2">
      <c r="A295" s="2"/>
      <c r="B295" s="2"/>
      <c r="C295" s="288" t="s">
        <v>414</v>
      </c>
      <c r="D295" s="166" t="s">
        <v>410</v>
      </c>
      <c r="E295" s="167">
        <v>0.74</v>
      </c>
      <c r="F295" s="167">
        <v>0.74</v>
      </c>
      <c r="G295" s="167">
        <v>0.74</v>
      </c>
      <c r="H295" s="167">
        <v>0.73</v>
      </c>
      <c r="I295" s="167">
        <v>0.72</v>
      </c>
      <c r="J295" s="167">
        <v>0.72</v>
      </c>
      <c r="K295" s="167">
        <v>0.71</v>
      </c>
      <c r="L295" s="167">
        <v>0.71</v>
      </c>
      <c r="M295" s="167">
        <v>0.7</v>
      </c>
      <c r="N295" s="167">
        <v>0.69</v>
      </c>
      <c r="O295" s="167">
        <v>0.69</v>
      </c>
      <c r="P295" s="167">
        <v>0.68</v>
      </c>
      <c r="Q295" s="167">
        <v>0.68</v>
      </c>
      <c r="R295" s="167">
        <v>0.68</v>
      </c>
      <c r="S295" s="167">
        <v>0.68</v>
      </c>
      <c r="T295" s="167">
        <v>0.67</v>
      </c>
      <c r="U295" s="167">
        <v>0.67</v>
      </c>
      <c r="V295" s="167">
        <v>0.66</v>
      </c>
      <c r="W295" s="167">
        <v>0.65</v>
      </c>
      <c r="X295" s="167">
        <v>0.64</v>
      </c>
      <c r="Y295" s="167">
        <v>0.64</v>
      </c>
      <c r="Z295" s="167">
        <v>0.63</v>
      </c>
      <c r="AA295" s="167">
        <v>0.62</v>
      </c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A296" s="2"/>
      <c r="B296" s="2"/>
      <c r="C296" s="288"/>
      <c r="D296" s="168" t="s">
        <v>413</v>
      </c>
      <c r="E296" s="169">
        <v>0.47</v>
      </c>
      <c r="F296" s="169">
        <v>0.47</v>
      </c>
      <c r="G296" s="169">
        <v>0.46</v>
      </c>
      <c r="H296" s="169">
        <v>0.45</v>
      </c>
      <c r="I296" s="169">
        <v>0.45</v>
      </c>
      <c r="J296" s="169">
        <v>0.45</v>
      </c>
      <c r="K296" s="169">
        <v>0.44</v>
      </c>
      <c r="L296" s="169">
        <v>0.43</v>
      </c>
      <c r="M296" s="169">
        <v>0.43</v>
      </c>
      <c r="N296" s="169">
        <v>0.42</v>
      </c>
      <c r="O296" s="169">
        <v>0.42</v>
      </c>
      <c r="P296" s="169">
        <v>0.42</v>
      </c>
      <c r="Q296" s="169">
        <v>0.42</v>
      </c>
      <c r="R296" s="169">
        <v>0.42</v>
      </c>
      <c r="S296" s="169">
        <v>0.43</v>
      </c>
      <c r="T296" s="169">
        <v>0.44</v>
      </c>
      <c r="U296" s="169">
        <v>0.44</v>
      </c>
      <c r="V296" s="169">
        <v>0.45</v>
      </c>
      <c r="W296" s="169">
        <v>0.45</v>
      </c>
      <c r="X296" s="169">
        <v>0.46</v>
      </c>
      <c r="Y296" s="169">
        <v>0.47</v>
      </c>
      <c r="Z296" s="169">
        <v>0.46</v>
      </c>
      <c r="AA296" s="169">
        <v>0.46</v>
      </c>
      <c r="AB296"/>
      <c r="AC296"/>
      <c r="AD296"/>
      <c r="AE296"/>
      <c r="AF296"/>
      <c r="AG296"/>
      <c r="AH296"/>
      <c r="AI296"/>
      <c r="AJ296"/>
      <c r="AK296"/>
    </row>
    <row r="297" spans="1:37" x14ac:dyDescent="0.2">
      <c r="A297" s="2"/>
      <c r="B297" s="2"/>
      <c r="C297" s="288"/>
      <c r="D297" s="168" t="s">
        <v>412</v>
      </c>
      <c r="E297" s="169">
        <v>0.32</v>
      </c>
      <c r="F297" s="169">
        <v>0.31</v>
      </c>
      <c r="G297" s="169">
        <v>0.31</v>
      </c>
      <c r="H297" s="169">
        <v>0.33</v>
      </c>
      <c r="I297" s="169">
        <v>0.35</v>
      </c>
      <c r="J297" s="169">
        <v>0.36</v>
      </c>
      <c r="K297" s="169">
        <v>0.36</v>
      </c>
      <c r="L297" s="169">
        <v>0.38</v>
      </c>
      <c r="M297" s="169">
        <v>0.37</v>
      </c>
      <c r="N297" s="169">
        <v>0.37</v>
      </c>
      <c r="O297" s="169">
        <v>0.35</v>
      </c>
      <c r="P297" s="169">
        <v>0.34</v>
      </c>
      <c r="Q297" s="169">
        <v>0.32</v>
      </c>
      <c r="R297" s="169">
        <v>0.31</v>
      </c>
      <c r="S297" s="169">
        <v>0.30000000000000004</v>
      </c>
      <c r="T297" s="169">
        <v>0.32</v>
      </c>
      <c r="U297" s="169">
        <v>0.33</v>
      </c>
      <c r="V297" s="169">
        <v>0.34</v>
      </c>
      <c r="W297" s="169">
        <v>0.33</v>
      </c>
      <c r="X297" s="169">
        <v>0.34</v>
      </c>
      <c r="Y297" s="169">
        <v>0.32</v>
      </c>
      <c r="Z297" s="169">
        <v>0.31</v>
      </c>
      <c r="AA297" s="169">
        <v>0.28999999999999998</v>
      </c>
      <c r="AB297"/>
      <c r="AC297"/>
      <c r="AD297"/>
      <c r="AE297"/>
      <c r="AF297"/>
      <c r="AG297"/>
      <c r="AH297"/>
      <c r="AI297"/>
      <c r="AJ297"/>
      <c r="AK297"/>
    </row>
    <row r="298" spans="1:37" x14ac:dyDescent="0.2">
      <c r="A298" s="2"/>
      <c r="B298" s="2"/>
      <c r="C298" s="288"/>
      <c r="D298" s="170" t="s">
        <v>413</v>
      </c>
      <c r="E298" s="171">
        <v>0.19</v>
      </c>
      <c r="F298" s="171">
        <v>0.19</v>
      </c>
      <c r="G298" s="171">
        <v>0.19</v>
      </c>
      <c r="H298" s="171">
        <v>0.21</v>
      </c>
      <c r="I298" s="171">
        <v>0.22</v>
      </c>
      <c r="J298" s="171">
        <v>0.23</v>
      </c>
      <c r="K298" s="171">
        <v>0.23</v>
      </c>
      <c r="L298" s="171">
        <v>0.22</v>
      </c>
      <c r="M298" s="171">
        <v>0.21</v>
      </c>
      <c r="N298" s="171">
        <v>0.22</v>
      </c>
      <c r="O298" s="171">
        <v>0.21</v>
      </c>
      <c r="P298" s="171">
        <v>0.2</v>
      </c>
      <c r="Q298" s="171">
        <v>0.19</v>
      </c>
      <c r="R298" s="171">
        <v>0.19</v>
      </c>
      <c r="S298" s="171">
        <v>0.19</v>
      </c>
      <c r="T298" s="171">
        <v>0.2</v>
      </c>
      <c r="U298" s="171">
        <v>0.2</v>
      </c>
      <c r="V298" s="171">
        <v>0.21</v>
      </c>
      <c r="W298" s="171">
        <v>0.21</v>
      </c>
      <c r="X298" s="171">
        <v>0.23</v>
      </c>
      <c r="Y298" s="171">
        <v>0.24</v>
      </c>
      <c r="Z298" s="171">
        <v>0.25</v>
      </c>
      <c r="AA298" s="171">
        <v>0.25</v>
      </c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A299" s="2"/>
      <c r="B299" s="2"/>
      <c r="C299" s="289" t="s">
        <v>415</v>
      </c>
      <c r="D299" s="289"/>
      <c r="E299"/>
      <c r="F299"/>
      <c r="H299" s="2"/>
    </row>
    <row r="300" spans="1:37" x14ac:dyDescent="0.2">
      <c r="A300" s="2"/>
      <c r="B300" s="2"/>
      <c r="C300" s="172" t="s">
        <v>416</v>
      </c>
      <c r="D300"/>
      <c r="E300"/>
      <c r="F300"/>
      <c r="H300" s="2"/>
    </row>
    <row r="301" spans="1:37" x14ac:dyDescent="0.2">
      <c r="A301" s="2"/>
      <c r="B301" s="2"/>
      <c r="C301" s="2"/>
      <c r="D301" s="2"/>
      <c r="H301" s="2"/>
      <c r="O301" s="1"/>
      <c r="P301" s="112"/>
      <c r="Q301" s="1"/>
      <c r="R301" s="1"/>
      <c r="S301" s="1"/>
      <c r="T301" s="113"/>
    </row>
    <row r="302" spans="1:37" s="175" customFormat="1" ht="11.25" x14ac:dyDescent="0.2">
      <c r="A302" s="173"/>
      <c r="B302" s="173"/>
      <c r="C302" s="173"/>
      <c r="D302" s="173"/>
      <c r="E302" s="2"/>
      <c r="F302" s="2"/>
      <c r="G302" s="2"/>
      <c r="H302" s="3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4"/>
      <c r="U302" s="174"/>
      <c r="V302" s="5"/>
      <c r="W302" s="174"/>
      <c r="X302" s="174"/>
    </row>
    <row r="303" spans="1:37" s="175" customFormat="1" ht="21.95" customHeight="1" x14ac:dyDescent="0.2">
      <c r="A303" s="173"/>
      <c r="B303" s="173"/>
      <c r="C303" s="173"/>
      <c r="D303" s="176" t="s">
        <v>417</v>
      </c>
      <c r="E303" s="177" t="s">
        <v>15</v>
      </c>
      <c r="F303" s="177" t="s">
        <v>16</v>
      </c>
      <c r="G303" s="177" t="s">
        <v>17</v>
      </c>
      <c r="H303" s="290" t="s">
        <v>18</v>
      </c>
      <c r="I303" s="290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4"/>
      <c r="U303" s="174"/>
      <c r="V303" s="5"/>
      <c r="W303" s="174"/>
      <c r="X303" s="174"/>
    </row>
    <row r="304" spans="1:37" ht="14.65" customHeight="1" x14ac:dyDescent="0.2">
      <c r="D304" s="178" t="s">
        <v>410</v>
      </c>
      <c r="E304" s="179">
        <f>E244</f>
        <v>1070</v>
      </c>
      <c r="F304" s="179">
        <f>F244</f>
        <v>634</v>
      </c>
      <c r="G304" s="179">
        <f>G244</f>
        <v>436</v>
      </c>
      <c r="H304" s="291">
        <f t="shared" ref="H304:H308" si="101">F304/E304</f>
        <v>0.59252336448598131</v>
      </c>
      <c r="I304" s="291"/>
      <c r="M304" s="292"/>
      <c r="N304" s="292"/>
    </row>
    <row r="305" spans="1:14" ht="14.65" customHeight="1" x14ac:dyDescent="0.2">
      <c r="D305" s="178" t="s">
        <v>418</v>
      </c>
      <c r="E305" s="179">
        <f>I244</f>
        <v>1314</v>
      </c>
      <c r="F305" s="179">
        <f>J244</f>
        <v>596</v>
      </c>
      <c r="G305" s="179">
        <f>K244</f>
        <v>718</v>
      </c>
      <c r="H305" s="291">
        <f t="shared" si="101"/>
        <v>0.45357686453576862</v>
      </c>
      <c r="I305" s="291"/>
    </row>
    <row r="306" spans="1:14" ht="14.65" customHeight="1" x14ac:dyDescent="0.2">
      <c r="D306" s="178" t="s">
        <v>412</v>
      </c>
      <c r="E306" s="179">
        <f>M244</f>
        <v>44</v>
      </c>
      <c r="F306" s="179">
        <f>N244</f>
        <v>10</v>
      </c>
      <c r="G306" s="179">
        <f>O244</f>
        <v>34</v>
      </c>
      <c r="H306" s="291">
        <f t="shared" si="101"/>
        <v>0.22727272727272727</v>
      </c>
      <c r="I306" s="291"/>
    </row>
    <row r="307" spans="1:14" ht="14.65" customHeight="1" x14ac:dyDescent="0.2">
      <c r="D307" s="178" t="s">
        <v>419</v>
      </c>
      <c r="E307" s="179">
        <f>Q244</f>
        <v>59</v>
      </c>
      <c r="F307" s="179">
        <f>R244</f>
        <v>12</v>
      </c>
      <c r="G307" s="179">
        <f>S244</f>
        <v>47</v>
      </c>
      <c r="H307" s="291">
        <f t="shared" si="101"/>
        <v>0.20338983050847459</v>
      </c>
      <c r="I307" s="291"/>
    </row>
    <row r="308" spans="1:14" ht="14.65" customHeight="1" x14ac:dyDescent="0.2">
      <c r="D308" s="180" t="s">
        <v>406</v>
      </c>
      <c r="E308" s="144">
        <f>SUM(E304:E307)</f>
        <v>2487</v>
      </c>
      <c r="F308" s="144">
        <f>SUM(F304:F307)</f>
        <v>1252</v>
      </c>
      <c r="G308" s="144">
        <f>SUM(G304:G307)</f>
        <v>1235</v>
      </c>
      <c r="H308" s="293">
        <f t="shared" si="101"/>
        <v>0.50341777241656616</v>
      </c>
      <c r="I308" s="293"/>
    </row>
    <row r="310" spans="1:14" ht="87" customHeight="1" x14ac:dyDescent="0.2">
      <c r="D310" s="176" t="s">
        <v>420</v>
      </c>
      <c r="E310" s="181" t="s">
        <v>421</v>
      </c>
      <c r="F310" s="181" t="s">
        <v>422</v>
      </c>
      <c r="G310" s="181" t="s">
        <v>423</v>
      </c>
      <c r="H310" s="294" t="s">
        <v>424</v>
      </c>
      <c r="I310" s="294"/>
    </row>
    <row r="311" spans="1:14" ht="14.65" customHeight="1" x14ac:dyDescent="0.2">
      <c r="D311" s="178" t="s">
        <v>410</v>
      </c>
      <c r="E311" s="179">
        <f t="shared" ref="E311:E314" si="102">F304</f>
        <v>634</v>
      </c>
      <c r="F311" s="179">
        <f>U244</f>
        <v>43</v>
      </c>
      <c r="G311" s="179">
        <v>78</v>
      </c>
      <c r="H311" s="295">
        <f t="shared" ref="H311:H314" si="103">E311+F311+G311</f>
        <v>755</v>
      </c>
      <c r="I311" s="295">
        <f>SUM(E311:H311)</f>
        <v>1510</v>
      </c>
      <c r="J311" s="4"/>
    </row>
    <row r="312" spans="1:14" ht="14.65" customHeight="1" x14ac:dyDescent="0.2">
      <c r="D312" s="178" t="s">
        <v>418</v>
      </c>
      <c r="E312" s="179">
        <f t="shared" si="102"/>
        <v>596</v>
      </c>
      <c r="F312" s="179">
        <f>V244</f>
        <v>245</v>
      </c>
      <c r="G312" s="179">
        <v>104</v>
      </c>
      <c r="H312" s="295">
        <f t="shared" si="103"/>
        <v>945</v>
      </c>
      <c r="I312" s="295"/>
    </row>
    <row r="313" spans="1:14" ht="14.65" customHeight="1" x14ac:dyDescent="0.2">
      <c r="D313" s="178" t="s">
        <v>412</v>
      </c>
      <c r="E313" s="179">
        <f t="shared" si="102"/>
        <v>10</v>
      </c>
      <c r="F313" s="179">
        <f>W244</f>
        <v>4</v>
      </c>
      <c r="G313" s="182">
        <v>1</v>
      </c>
      <c r="H313" s="295">
        <f t="shared" si="103"/>
        <v>15</v>
      </c>
      <c r="I313" s="295"/>
    </row>
    <row r="314" spans="1:14" ht="14.65" customHeight="1" x14ac:dyDescent="0.2">
      <c r="D314" s="178" t="s">
        <v>419</v>
      </c>
      <c r="E314" s="179">
        <f t="shared" si="102"/>
        <v>12</v>
      </c>
      <c r="F314" s="179">
        <f>X244</f>
        <v>18</v>
      </c>
      <c r="G314" s="182">
        <v>1</v>
      </c>
      <c r="H314" s="295">
        <f t="shared" si="103"/>
        <v>31</v>
      </c>
      <c r="I314" s="295"/>
    </row>
    <row r="315" spans="1:14" ht="14.65" customHeight="1" x14ac:dyDescent="0.2">
      <c r="D315" s="180" t="s">
        <v>406</v>
      </c>
      <c r="E315" s="183">
        <f>SUM(E311:E314)</f>
        <v>1252</v>
      </c>
      <c r="F315" s="183">
        <f>SUM(F311:F314)</f>
        <v>310</v>
      </c>
      <c r="G315" s="183">
        <f>SUM(G311:G314)</f>
        <v>184</v>
      </c>
      <c r="H315" s="296">
        <f>H311+H312+H313+H314</f>
        <v>1746</v>
      </c>
      <c r="I315" s="296">
        <f>F315+G315+H315</f>
        <v>2240</v>
      </c>
    </row>
    <row r="317" spans="1:14" x14ac:dyDescent="0.2">
      <c r="A317" s="267" t="s">
        <v>425</v>
      </c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</row>
    <row r="318" spans="1:14" x14ac:dyDescent="0.2">
      <c r="A318" s="267" t="s">
        <v>426</v>
      </c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</row>
    <row r="319" spans="1:14" ht="25.35" customHeight="1" x14ac:dyDescent="0.2">
      <c r="A319" s="2"/>
      <c r="B319" s="2"/>
      <c r="C319" s="2"/>
      <c r="D319" s="297" t="s">
        <v>427</v>
      </c>
      <c r="E319" s="297" t="s">
        <v>428</v>
      </c>
      <c r="F319" s="297"/>
      <c r="G319" s="297"/>
      <c r="H319" s="297"/>
      <c r="I319" s="297"/>
      <c r="J319" s="297"/>
      <c r="K319" s="297"/>
      <c r="L319" s="297"/>
      <c r="M319" s="297"/>
    </row>
    <row r="320" spans="1:14" ht="14.65" customHeight="1" x14ac:dyDescent="0.2">
      <c r="A320" s="2"/>
      <c r="B320" s="2"/>
      <c r="C320" s="2"/>
      <c r="D320" s="298" t="s">
        <v>409</v>
      </c>
      <c r="E320" s="299" t="s">
        <v>429</v>
      </c>
      <c r="F320" s="299"/>
      <c r="G320" s="299"/>
      <c r="H320" s="300" t="s">
        <v>430</v>
      </c>
      <c r="I320" s="300"/>
      <c r="J320" s="300"/>
      <c r="K320" s="301" t="s">
        <v>431</v>
      </c>
      <c r="L320" s="301"/>
      <c r="M320" s="301"/>
    </row>
    <row r="321" spans="1:64" ht="18" x14ac:dyDescent="0.2">
      <c r="A321" s="2"/>
      <c r="B321" s="2"/>
      <c r="C321" s="2"/>
      <c r="D321" s="298"/>
      <c r="E321" s="184" t="s">
        <v>432</v>
      </c>
      <c r="F321" s="184" t="s">
        <v>433</v>
      </c>
      <c r="G321" s="184" t="s">
        <v>406</v>
      </c>
      <c r="H321" s="185" t="s">
        <v>434</v>
      </c>
      <c r="I321" s="185" t="s">
        <v>433</v>
      </c>
      <c r="J321" s="185" t="s">
        <v>406</v>
      </c>
      <c r="K321" s="186" t="s">
        <v>432</v>
      </c>
      <c r="L321" s="186" t="s">
        <v>433</v>
      </c>
      <c r="M321" s="187" t="s">
        <v>406</v>
      </c>
    </row>
    <row r="322" spans="1:64" x14ac:dyDescent="0.2">
      <c r="A322" s="2"/>
      <c r="B322" s="2"/>
      <c r="C322" s="2"/>
      <c r="D322" s="188" t="s">
        <v>13</v>
      </c>
      <c r="E322" s="189">
        <f t="shared" ref="E322:E324" si="104">K322-H322</f>
        <v>353</v>
      </c>
      <c r="F322" s="189">
        <v>338</v>
      </c>
      <c r="G322" s="189">
        <f t="shared" ref="G322:G324" si="105">SUM(E322:F322)</f>
        <v>691</v>
      </c>
      <c r="H322" s="190">
        <v>20</v>
      </c>
      <c r="I322" s="190">
        <v>59</v>
      </c>
      <c r="J322" s="190">
        <f t="shared" ref="J322:J323" si="106">SUM(H322:I322)</f>
        <v>79</v>
      </c>
      <c r="K322" s="191">
        <f t="shared" ref="K322:K323" si="107">M322-L322</f>
        <v>373</v>
      </c>
      <c r="L322" s="191">
        <f t="shared" ref="L322:L323" si="108">F322+I322</f>
        <v>397</v>
      </c>
      <c r="M322" s="192">
        <f t="shared" ref="M322:M323" si="109">H311+H313</f>
        <v>770</v>
      </c>
    </row>
    <row r="323" spans="1:64" x14ac:dyDescent="0.2">
      <c r="A323" s="2"/>
      <c r="B323" s="2"/>
      <c r="C323" s="2"/>
      <c r="D323" s="188" t="s">
        <v>435</v>
      </c>
      <c r="E323" s="189">
        <f t="shared" si="104"/>
        <v>515</v>
      </c>
      <c r="F323" s="189">
        <v>356</v>
      </c>
      <c r="G323" s="189">
        <f t="shared" si="105"/>
        <v>871</v>
      </c>
      <c r="H323" s="190">
        <v>28</v>
      </c>
      <c r="I323" s="190">
        <v>77</v>
      </c>
      <c r="J323" s="190">
        <f t="shared" si="106"/>
        <v>105</v>
      </c>
      <c r="K323" s="191">
        <f t="shared" si="107"/>
        <v>543</v>
      </c>
      <c r="L323" s="191">
        <f t="shared" si="108"/>
        <v>433</v>
      </c>
      <c r="M323" s="192">
        <f t="shared" si="109"/>
        <v>976</v>
      </c>
    </row>
    <row r="324" spans="1:64" x14ac:dyDescent="0.2">
      <c r="A324" s="2"/>
      <c r="B324" s="2"/>
      <c r="C324" s="2"/>
      <c r="D324" s="193" t="s">
        <v>436</v>
      </c>
      <c r="E324" s="194">
        <f t="shared" si="104"/>
        <v>868</v>
      </c>
      <c r="F324" s="194">
        <f>SUM(F322:F323)</f>
        <v>694</v>
      </c>
      <c r="G324" s="194">
        <f t="shared" si="105"/>
        <v>1562</v>
      </c>
      <c r="H324" s="195">
        <f t="shared" ref="H324:M324" si="110">SUM(H322:H323)</f>
        <v>48</v>
      </c>
      <c r="I324" s="195">
        <f t="shared" si="110"/>
        <v>136</v>
      </c>
      <c r="J324" s="195">
        <f t="shared" si="110"/>
        <v>184</v>
      </c>
      <c r="K324" s="196">
        <f t="shared" si="110"/>
        <v>916</v>
      </c>
      <c r="L324" s="196">
        <f t="shared" si="110"/>
        <v>830</v>
      </c>
      <c r="M324" s="197">
        <f t="shared" si="110"/>
        <v>1746</v>
      </c>
    </row>
    <row r="325" spans="1:64" x14ac:dyDescent="0.2">
      <c r="A325" s="2"/>
      <c r="B325" s="2"/>
      <c r="C325" s="2"/>
      <c r="D325" s="172" t="s">
        <v>416</v>
      </c>
    </row>
    <row r="326" spans="1:64" ht="14.65" customHeight="1" x14ac:dyDescent="0.2">
      <c r="A326" s="2"/>
      <c r="B326" s="2"/>
      <c r="C326" s="2"/>
      <c r="D326" s="289" t="s">
        <v>437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64" ht="25.7" customHeight="1" x14ac:dyDescent="0.2">
      <c r="A327"/>
      <c r="B327"/>
      <c r="C327" s="2"/>
      <c r="D327" s="302" t="s">
        <v>427</v>
      </c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  <c r="AA327" s="30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58.5" customHeight="1" x14ac:dyDescent="0.2">
      <c r="A328"/>
      <c r="B328"/>
      <c r="C328" s="2"/>
      <c r="D328" s="198" t="s">
        <v>409</v>
      </c>
      <c r="E328" s="199">
        <v>44091</v>
      </c>
      <c r="F328" s="199">
        <v>44092</v>
      </c>
      <c r="G328" s="199">
        <v>44093</v>
      </c>
      <c r="H328" s="199">
        <v>44094</v>
      </c>
      <c r="I328" s="199">
        <v>44095</v>
      </c>
      <c r="J328" s="199">
        <v>44096</v>
      </c>
      <c r="K328" s="199">
        <v>44097</v>
      </c>
      <c r="L328" s="199">
        <v>44098</v>
      </c>
      <c r="M328" s="199">
        <v>44099</v>
      </c>
      <c r="N328" s="199">
        <v>44100</v>
      </c>
      <c r="O328" s="199">
        <v>44101</v>
      </c>
      <c r="P328" s="199">
        <v>44102</v>
      </c>
      <c r="Q328" s="199">
        <v>44103</v>
      </c>
      <c r="R328" s="199">
        <v>44104</v>
      </c>
      <c r="S328" s="199">
        <v>44105</v>
      </c>
      <c r="T328" s="199">
        <v>44106</v>
      </c>
      <c r="U328" s="199">
        <v>44107</v>
      </c>
      <c r="V328" s="199">
        <v>44108</v>
      </c>
      <c r="W328" s="199">
        <v>44109</v>
      </c>
      <c r="X328" s="199">
        <v>44110</v>
      </c>
      <c r="Y328" s="199">
        <v>44111</v>
      </c>
      <c r="Z328" s="199">
        <v>44112</v>
      </c>
      <c r="AA328" s="199">
        <v>44113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22.7" customHeight="1" x14ac:dyDescent="0.2">
      <c r="A329"/>
      <c r="B329"/>
      <c r="C329" s="2"/>
      <c r="D329" s="200" t="s">
        <v>13</v>
      </c>
      <c r="E329" s="201">
        <v>956</v>
      </c>
      <c r="F329" s="201">
        <v>956</v>
      </c>
      <c r="G329" s="201">
        <v>959</v>
      </c>
      <c r="H329" s="201">
        <v>936</v>
      </c>
      <c r="I329" s="201">
        <v>944</v>
      </c>
      <c r="J329" s="201">
        <v>922</v>
      </c>
      <c r="K329" s="201">
        <v>945</v>
      </c>
      <c r="L329" s="201">
        <v>935</v>
      </c>
      <c r="M329" s="201">
        <v>912</v>
      </c>
      <c r="N329" s="201">
        <v>888</v>
      </c>
      <c r="O329" s="201">
        <v>876</v>
      </c>
      <c r="P329" s="201">
        <v>892</v>
      </c>
      <c r="Q329" s="201">
        <v>881</v>
      </c>
      <c r="R329" s="201">
        <v>893</v>
      </c>
      <c r="S329" s="201">
        <v>897</v>
      </c>
      <c r="T329" s="201">
        <v>851</v>
      </c>
      <c r="U329" s="201">
        <v>815</v>
      </c>
      <c r="V329" s="201">
        <v>794</v>
      </c>
      <c r="W329" s="201">
        <v>795</v>
      </c>
      <c r="X329" s="201">
        <v>783</v>
      </c>
      <c r="Y329" s="201">
        <v>820</v>
      </c>
      <c r="Z329" s="201">
        <v>788</v>
      </c>
      <c r="AA329" s="201">
        <v>774</v>
      </c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22.7" customHeight="1" x14ac:dyDescent="0.2">
      <c r="A330"/>
      <c r="B330"/>
      <c r="C330" s="2"/>
      <c r="D330" s="202" t="s">
        <v>435</v>
      </c>
      <c r="E330" s="203">
        <v>1173</v>
      </c>
      <c r="F330" s="203">
        <v>1179</v>
      </c>
      <c r="G330" s="203">
        <v>1161</v>
      </c>
      <c r="H330" s="203">
        <v>1130</v>
      </c>
      <c r="I330" s="203">
        <v>1131</v>
      </c>
      <c r="J330" s="203">
        <v>1085</v>
      </c>
      <c r="K330" s="203">
        <v>1064</v>
      </c>
      <c r="L330" s="203">
        <v>1029</v>
      </c>
      <c r="M330" s="203">
        <v>1039</v>
      </c>
      <c r="N330" s="203">
        <v>1019</v>
      </c>
      <c r="O330" s="203">
        <v>1013</v>
      </c>
      <c r="P330" s="203">
        <v>1013</v>
      </c>
      <c r="Q330" s="203">
        <v>1055</v>
      </c>
      <c r="R330" s="203">
        <v>1040</v>
      </c>
      <c r="S330" s="203">
        <v>1046</v>
      </c>
      <c r="T330" s="203">
        <v>969</v>
      </c>
      <c r="U330" s="203">
        <v>967</v>
      </c>
      <c r="V330" s="203">
        <v>961</v>
      </c>
      <c r="W330" s="203">
        <v>926</v>
      </c>
      <c r="X330" s="203">
        <v>986</v>
      </c>
      <c r="Y330" s="203">
        <v>998</v>
      </c>
      <c r="Z330" s="203">
        <v>967</v>
      </c>
      <c r="AA330" s="203">
        <v>982</v>
      </c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22.7" customHeight="1" x14ac:dyDescent="0.2">
      <c r="A331"/>
      <c r="B331"/>
      <c r="C331" s="2"/>
      <c r="D331" s="204" t="s">
        <v>438</v>
      </c>
      <c r="E331" s="205">
        <f t="shared" ref="E331:AA331" si="111">SUM(E329:E330)</f>
        <v>2129</v>
      </c>
      <c r="F331" s="205">
        <f t="shared" si="111"/>
        <v>2135</v>
      </c>
      <c r="G331" s="205">
        <f t="shared" si="111"/>
        <v>2120</v>
      </c>
      <c r="H331" s="205">
        <f t="shared" si="111"/>
        <v>2066</v>
      </c>
      <c r="I331" s="205">
        <f t="shared" si="111"/>
        <v>2075</v>
      </c>
      <c r="J331" s="205">
        <f t="shared" si="111"/>
        <v>2007</v>
      </c>
      <c r="K331" s="205">
        <f t="shared" si="111"/>
        <v>2009</v>
      </c>
      <c r="L331" s="205">
        <f t="shared" si="111"/>
        <v>1964</v>
      </c>
      <c r="M331" s="205">
        <f t="shared" si="111"/>
        <v>1951</v>
      </c>
      <c r="N331" s="205">
        <f t="shared" si="111"/>
        <v>1907</v>
      </c>
      <c r="O331" s="205">
        <f t="shared" si="111"/>
        <v>1889</v>
      </c>
      <c r="P331" s="205">
        <f t="shared" si="111"/>
        <v>1905</v>
      </c>
      <c r="Q331" s="205">
        <f t="shared" si="111"/>
        <v>1936</v>
      </c>
      <c r="R331" s="205">
        <f t="shared" si="111"/>
        <v>1933</v>
      </c>
      <c r="S331" s="205">
        <f t="shared" si="111"/>
        <v>1943</v>
      </c>
      <c r="T331" s="205">
        <f t="shared" si="111"/>
        <v>1820</v>
      </c>
      <c r="U331" s="205">
        <f t="shared" si="111"/>
        <v>1782</v>
      </c>
      <c r="V331" s="205">
        <f t="shared" si="111"/>
        <v>1755</v>
      </c>
      <c r="W331" s="205">
        <f t="shared" si="111"/>
        <v>1721</v>
      </c>
      <c r="X331" s="205">
        <f t="shared" si="111"/>
        <v>1769</v>
      </c>
      <c r="Y331" s="205">
        <f t="shared" si="111"/>
        <v>1818</v>
      </c>
      <c r="Z331" s="205">
        <f t="shared" si="111"/>
        <v>1755</v>
      </c>
      <c r="AA331" s="205">
        <f t="shared" si="111"/>
        <v>1756</v>
      </c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3" spans="1:64" ht="25.35" customHeight="1" x14ac:dyDescent="0.2">
      <c r="C333" s="303" t="s">
        <v>439</v>
      </c>
      <c r="D333" s="303"/>
      <c r="E333" s="303"/>
      <c r="F333" s="303"/>
      <c r="G333" s="303"/>
      <c r="H333" s="304" t="s">
        <v>440</v>
      </c>
      <c r="I333" s="304"/>
      <c r="J333" s="304"/>
      <c r="K333" s="304"/>
      <c r="L333" s="305" t="s">
        <v>441</v>
      </c>
      <c r="M333" s="305"/>
      <c r="N333" s="305"/>
      <c r="O333" s="305"/>
      <c r="P333" s="306" t="s">
        <v>442</v>
      </c>
      <c r="Q333" s="306"/>
      <c r="R333" s="306"/>
      <c r="S333" s="306"/>
      <c r="T333" s="307" t="s">
        <v>431</v>
      </c>
      <c r="U333" s="307"/>
      <c r="V333" s="307"/>
      <c r="W333" s="307"/>
    </row>
    <row r="334" spans="1:64" x14ac:dyDescent="0.2">
      <c r="C334" s="303"/>
      <c r="D334" s="303"/>
      <c r="E334" s="303"/>
      <c r="F334" s="303"/>
      <c r="G334" s="303"/>
      <c r="H334" s="308" t="s">
        <v>443</v>
      </c>
      <c r="I334" s="308"/>
      <c r="J334" s="309" t="s">
        <v>444</v>
      </c>
      <c r="K334" s="309"/>
      <c r="L334" s="310" t="s">
        <v>443</v>
      </c>
      <c r="M334" s="310"/>
      <c r="N334" s="311" t="s">
        <v>444</v>
      </c>
      <c r="O334" s="311"/>
      <c r="P334" s="312" t="s">
        <v>443</v>
      </c>
      <c r="Q334" s="312"/>
      <c r="R334" s="313" t="s">
        <v>444</v>
      </c>
      <c r="S334" s="313"/>
      <c r="T334" s="314" t="s">
        <v>443</v>
      </c>
      <c r="U334" s="314"/>
      <c r="V334" s="315" t="s">
        <v>444</v>
      </c>
      <c r="W334" s="315"/>
    </row>
    <row r="335" spans="1:64" ht="14.65" customHeight="1" x14ac:dyDescent="0.2">
      <c r="C335" s="314" t="s">
        <v>445</v>
      </c>
      <c r="D335" s="316" t="s">
        <v>446</v>
      </c>
      <c r="E335" s="317" t="s">
        <v>447</v>
      </c>
      <c r="F335" s="317"/>
      <c r="G335" s="317"/>
      <c r="H335" s="318">
        <v>2815</v>
      </c>
      <c r="I335" s="318"/>
      <c r="J335" s="319">
        <f>H335/H341</f>
        <v>0.17270998220749739</v>
      </c>
      <c r="K335" s="319"/>
      <c r="L335" s="320">
        <v>880</v>
      </c>
      <c r="M335" s="320"/>
      <c r="N335" s="321">
        <f>L335/L341</f>
        <v>0.14596118759329904</v>
      </c>
      <c r="O335" s="321"/>
      <c r="P335" s="322">
        <v>29</v>
      </c>
      <c r="Q335" s="322"/>
      <c r="R335" s="323">
        <f>P335/P341</f>
        <v>0.26363636363636361</v>
      </c>
      <c r="S335" s="323"/>
      <c r="T335" s="324">
        <f t="shared" ref="T335:T338" si="112">H335+L335+P335</f>
        <v>3724</v>
      </c>
      <c r="U335" s="324"/>
      <c r="V335" s="325">
        <f>T335/T341</f>
        <v>0.16597584347283506</v>
      </c>
      <c r="W335" s="325"/>
    </row>
    <row r="336" spans="1:64" x14ac:dyDescent="0.2">
      <c r="C336" s="314"/>
      <c r="D336" s="316"/>
      <c r="E336" s="317" t="s">
        <v>448</v>
      </c>
      <c r="F336" s="317"/>
      <c r="G336" s="317"/>
      <c r="H336" s="318">
        <v>637</v>
      </c>
      <c r="I336" s="318"/>
      <c r="J336" s="319">
        <f>H336/H341</f>
        <v>3.9082152279280941E-2</v>
      </c>
      <c r="K336" s="319"/>
      <c r="L336" s="320">
        <v>476</v>
      </c>
      <c r="M336" s="320"/>
      <c r="N336" s="321">
        <f>L336/L341</f>
        <v>7.8951733289102669E-2</v>
      </c>
      <c r="O336" s="321"/>
      <c r="P336" s="322">
        <v>0</v>
      </c>
      <c r="Q336" s="322"/>
      <c r="R336" s="323">
        <f>P336/P341</f>
        <v>0</v>
      </c>
      <c r="S336" s="323"/>
      <c r="T336" s="324">
        <f t="shared" si="112"/>
        <v>1113</v>
      </c>
      <c r="U336" s="324"/>
      <c r="V336" s="325">
        <f>T336/T341</f>
        <v>4.9605562240941301E-2</v>
      </c>
      <c r="W336" s="325"/>
    </row>
    <row r="337" spans="1:64" x14ac:dyDescent="0.2">
      <c r="C337" s="314"/>
      <c r="D337" s="316"/>
      <c r="E337" s="317" t="s">
        <v>449</v>
      </c>
      <c r="F337" s="317"/>
      <c r="G337" s="317"/>
      <c r="H337" s="318">
        <v>2</v>
      </c>
      <c r="I337" s="318"/>
      <c r="J337" s="319">
        <f>H337/H341</f>
        <v>1.2270691453463402E-4</v>
      </c>
      <c r="K337" s="319"/>
      <c r="L337" s="320">
        <v>9</v>
      </c>
      <c r="M337" s="320"/>
      <c r="N337" s="321">
        <f>L337/L341</f>
        <v>1.4927848731132857E-3</v>
      </c>
      <c r="O337" s="321"/>
      <c r="P337" s="322">
        <v>0</v>
      </c>
      <c r="Q337" s="322"/>
      <c r="R337" s="323">
        <f>P337/P341</f>
        <v>0</v>
      </c>
      <c r="S337" s="323"/>
      <c r="T337" s="324">
        <f t="shared" si="112"/>
        <v>11</v>
      </c>
      <c r="U337" s="324"/>
      <c r="V337" s="325">
        <f>T337/T341</f>
        <v>4.9026162142888977E-4</v>
      </c>
      <c r="W337" s="325"/>
    </row>
    <row r="338" spans="1:64" ht="14.65" customHeight="1" x14ac:dyDescent="0.2">
      <c r="C338" s="314"/>
      <c r="D338" s="316"/>
      <c r="E338" s="317" t="s">
        <v>450</v>
      </c>
      <c r="F338" s="317"/>
      <c r="G338" s="317"/>
      <c r="H338" s="318">
        <v>0</v>
      </c>
      <c r="I338" s="318"/>
      <c r="J338" s="319">
        <f>H338/H341</f>
        <v>0</v>
      </c>
      <c r="K338" s="319"/>
      <c r="L338" s="320">
        <v>3</v>
      </c>
      <c r="M338" s="320"/>
      <c r="N338" s="321">
        <f>L338/L341</f>
        <v>4.9759495770442864E-4</v>
      </c>
      <c r="O338" s="321"/>
      <c r="P338" s="322">
        <v>0</v>
      </c>
      <c r="Q338" s="322"/>
      <c r="R338" s="323">
        <f>P338/P341</f>
        <v>0</v>
      </c>
      <c r="S338" s="323"/>
      <c r="T338" s="324">
        <f t="shared" si="112"/>
        <v>3</v>
      </c>
      <c r="U338" s="324"/>
      <c r="V338" s="325">
        <f>T338/T341</f>
        <v>1.3370771493515177E-4</v>
      </c>
      <c r="W338" s="325"/>
    </row>
    <row r="339" spans="1:64" ht="14.65" customHeight="1" x14ac:dyDescent="0.2">
      <c r="C339" s="314"/>
      <c r="D339" s="316"/>
      <c r="E339" s="326" t="s">
        <v>406</v>
      </c>
      <c r="F339" s="326"/>
      <c r="G339" s="326"/>
      <c r="H339" s="318">
        <f>SUM(H335:H338)</f>
        <v>3454</v>
      </c>
      <c r="I339" s="318">
        <f>SUM(H339:H339)</f>
        <v>3454</v>
      </c>
      <c r="J339" s="319">
        <f>H339/H341</f>
        <v>0.21191484140131298</v>
      </c>
      <c r="K339" s="319"/>
      <c r="L339" s="320">
        <f>L335+L336+L337+L338</f>
        <v>1368</v>
      </c>
      <c r="M339" s="320">
        <f>SUM(L339:L339)</f>
        <v>1368</v>
      </c>
      <c r="N339" s="321">
        <f>L339/L341</f>
        <v>0.22690330071321943</v>
      </c>
      <c r="O339" s="321"/>
      <c r="P339" s="322">
        <v>30</v>
      </c>
      <c r="Q339" s="322"/>
      <c r="R339" s="323">
        <f>P339/P341</f>
        <v>0.27272727272727271</v>
      </c>
      <c r="S339" s="323"/>
      <c r="T339" s="324">
        <f>SUM(T335:T338)</f>
        <v>4851</v>
      </c>
      <c r="U339" s="324"/>
      <c r="V339" s="325">
        <f>T339/T341</f>
        <v>0.2162053750501404</v>
      </c>
      <c r="W339" s="325"/>
    </row>
    <row r="340" spans="1:64" ht="14.65" customHeight="1" x14ac:dyDescent="0.2">
      <c r="A340"/>
      <c r="C340" s="314"/>
      <c r="D340" s="316" t="s">
        <v>451</v>
      </c>
      <c r="E340" s="316"/>
      <c r="F340" s="316"/>
      <c r="G340" s="316"/>
      <c r="H340" s="318">
        <v>12845</v>
      </c>
      <c r="I340" s="318"/>
      <c r="J340" s="319">
        <f>H340/H341</f>
        <v>0.788085158598687</v>
      </c>
      <c r="K340" s="319"/>
      <c r="L340" s="320">
        <v>4661</v>
      </c>
      <c r="M340" s="320"/>
      <c r="N340" s="321">
        <f>L340/L341</f>
        <v>0.7730966992867806</v>
      </c>
      <c r="O340" s="321"/>
      <c r="P340" s="322">
        <v>80</v>
      </c>
      <c r="Q340" s="322"/>
      <c r="R340" s="323">
        <f>P340/P341</f>
        <v>0.72727272727272729</v>
      </c>
      <c r="S340" s="323"/>
      <c r="T340" s="324">
        <f>H340+L340+P340</f>
        <v>17586</v>
      </c>
      <c r="U340" s="324"/>
      <c r="V340" s="325">
        <f>T340/T341</f>
        <v>0.78379462494985963</v>
      </c>
      <c r="W340" s="325"/>
    </row>
    <row r="341" spans="1:64" ht="15.75" customHeight="1" x14ac:dyDescent="0.2">
      <c r="A341"/>
      <c r="C341" s="327" t="s">
        <v>452</v>
      </c>
      <c r="D341" s="327"/>
      <c r="E341" s="327"/>
      <c r="F341" s="327"/>
      <c r="G341" s="327"/>
      <c r="H341" s="328">
        <f>H339+H340</f>
        <v>16299</v>
      </c>
      <c r="I341" s="328"/>
      <c r="J341" s="293">
        <f>H341/H341</f>
        <v>1</v>
      </c>
      <c r="K341" s="293"/>
      <c r="L341" s="328">
        <f>L339+L340</f>
        <v>6029</v>
      </c>
      <c r="M341" s="328"/>
      <c r="N341" s="293">
        <f>L341/L341</f>
        <v>1</v>
      </c>
      <c r="O341" s="293"/>
      <c r="P341" s="328">
        <f>P339+P340</f>
        <v>110</v>
      </c>
      <c r="Q341" s="328"/>
      <c r="R341" s="293">
        <f>P341/P341</f>
        <v>1</v>
      </c>
      <c r="S341" s="293"/>
      <c r="T341" s="329">
        <f>T339+T340</f>
        <v>22437</v>
      </c>
      <c r="U341" s="329"/>
      <c r="V341" s="330">
        <f>T341/T341</f>
        <v>1</v>
      </c>
      <c r="W341" s="330"/>
    </row>
    <row r="342" spans="1:64" x14ac:dyDescent="0.2">
      <c r="A342"/>
      <c r="B342"/>
      <c r="C342" s="267" t="s">
        <v>453</v>
      </c>
      <c r="D342" s="267"/>
      <c r="E342" s="267"/>
      <c r="F342" s="267"/>
      <c r="G342" s="267"/>
      <c r="H342" s="267">
        <f>SUM(H335:H339)</f>
        <v>6908</v>
      </c>
      <c r="I342" s="267">
        <f>SUM(I335:I339)</f>
        <v>3454</v>
      </c>
      <c r="J342" s="267"/>
      <c r="K342" s="267"/>
      <c r="L342" s="267">
        <f>SUM(L335:L339)</f>
        <v>2736</v>
      </c>
      <c r="M342" s="267">
        <f>SUM(M335:M339)</f>
        <v>1368</v>
      </c>
      <c r="N342" s="267"/>
      <c r="O342" s="267"/>
      <c r="P342" s="267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4" spans="1:64" ht="54" customHeight="1" x14ac:dyDescent="0.2">
      <c r="A344"/>
      <c r="B344"/>
      <c r="C344"/>
      <c r="D344" s="331" t="s">
        <v>454</v>
      </c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67.7" customHeight="1" x14ac:dyDescent="0.2">
      <c r="A345"/>
      <c r="B345"/>
      <c r="C345"/>
      <c r="D345" s="206" t="s">
        <v>409</v>
      </c>
      <c r="E345" s="199">
        <v>44091</v>
      </c>
      <c r="F345" s="199">
        <v>44092</v>
      </c>
      <c r="G345" s="199">
        <v>44093</v>
      </c>
      <c r="H345" s="199">
        <v>44094</v>
      </c>
      <c r="I345" s="199">
        <v>44095</v>
      </c>
      <c r="J345" s="199">
        <v>44096</v>
      </c>
      <c r="K345" s="199">
        <v>44097</v>
      </c>
      <c r="L345" s="199">
        <v>44098</v>
      </c>
      <c r="M345" s="199">
        <v>44099</v>
      </c>
      <c r="N345" s="199">
        <v>44100</v>
      </c>
      <c r="O345" s="207">
        <v>44101</v>
      </c>
      <c r="P345" s="207">
        <v>44102</v>
      </c>
      <c r="Q345" s="207">
        <v>44103</v>
      </c>
      <c r="R345" s="207">
        <v>44104</v>
      </c>
      <c r="S345" s="207">
        <v>44105</v>
      </c>
      <c r="T345" s="207">
        <v>44106</v>
      </c>
      <c r="U345" s="207">
        <v>44107</v>
      </c>
      <c r="V345" s="207">
        <v>44108</v>
      </c>
      <c r="W345" s="207">
        <v>44109</v>
      </c>
      <c r="X345" s="207">
        <v>44110</v>
      </c>
      <c r="Y345" s="207">
        <v>44111</v>
      </c>
      <c r="Z345" s="207">
        <v>44112</v>
      </c>
      <c r="AA345" s="207">
        <v>44113</v>
      </c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5" x14ac:dyDescent="0.2">
      <c r="A346"/>
      <c r="B346"/>
      <c r="C346"/>
      <c r="D346" s="208" t="s">
        <v>455</v>
      </c>
      <c r="E346" s="201">
        <v>956</v>
      </c>
      <c r="F346" s="201">
        <v>956</v>
      </c>
      <c r="G346" s="201">
        <v>959</v>
      </c>
      <c r="H346" s="201">
        <v>936</v>
      </c>
      <c r="I346" s="201">
        <v>944</v>
      </c>
      <c r="J346" s="201">
        <v>922</v>
      </c>
      <c r="K346" s="201">
        <v>945</v>
      </c>
      <c r="L346" s="201">
        <v>935</v>
      </c>
      <c r="M346" s="201">
        <v>912</v>
      </c>
      <c r="N346" s="201">
        <v>888</v>
      </c>
      <c r="O346" s="209">
        <v>4439</v>
      </c>
      <c r="P346" s="209">
        <v>4464</v>
      </c>
      <c r="Q346" s="209">
        <v>4468</v>
      </c>
      <c r="R346" s="209">
        <v>4504</v>
      </c>
      <c r="S346" s="209">
        <v>4532</v>
      </c>
      <c r="T346" s="209">
        <v>4555</v>
      </c>
      <c r="U346" s="209">
        <v>4586</v>
      </c>
      <c r="V346" s="209">
        <v>4605</v>
      </c>
      <c r="W346" s="209">
        <v>4629</v>
      </c>
      <c r="X346" s="209">
        <v>4652</v>
      </c>
      <c r="Y346" s="209">
        <v>4807</v>
      </c>
      <c r="Z346" s="209">
        <v>4835</v>
      </c>
      <c r="AA346" s="209">
        <v>4851</v>
      </c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5" x14ac:dyDescent="0.2">
      <c r="A347"/>
      <c r="B347"/>
      <c r="C347"/>
      <c r="D347" s="210" t="s">
        <v>456</v>
      </c>
      <c r="E347" s="203">
        <v>1173</v>
      </c>
      <c r="F347" s="203">
        <v>1179</v>
      </c>
      <c r="G347" s="203">
        <v>1161</v>
      </c>
      <c r="H347" s="203">
        <v>1130</v>
      </c>
      <c r="I347" s="203">
        <v>1131</v>
      </c>
      <c r="J347" s="203">
        <v>1085</v>
      </c>
      <c r="K347" s="203">
        <v>1064</v>
      </c>
      <c r="L347" s="203">
        <v>1029</v>
      </c>
      <c r="M347" s="203">
        <v>1039</v>
      </c>
      <c r="N347" s="203">
        <v>1019</v>
      </c>
      <c r="O347" s="211">
        <v>15929</v>
      </c>
      <c r="P347" s="211">
        <v>15984</v>
      </c>
      <c r="Q347" s="211">
        <v>15992</v>
      </c>
      <c r="R347" s="211">
        <v>16147</v>
      </c>
      <c r="S347" s="211">
        <v>16221</v>
      </c>
      <c r="T347" s="211">
        <v>16314</v>
      </c>
      <c r="U347" s="211">
        <v>16409</v>
      </c>
      <c r="V347" s="211">
        <v>16488</v>
      </c>
      <c r="W347" s="211">
        <v>16554</v>
      </c>
      <c r="X347" s="211">
        <v>16624</v>
      </c>
      <c r="Y347" s="211">
        <v>17401</v>
      </c>
      <c r="Z347" s="211">
        <v>17615</v>
      </c>
      <c r="AA347" s="211">
        <v>17586</v>
      </c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5" x14ac:dyDescent="0.2">
      <c r="A348"/>
      <c r="B348"/>
      <c r="C348" s="2"/>
      <c r="D348" s="212" t="s">
        <v>457</v>
      </c>
      <c r="E348" s="205">
        <f t="shared" ref="E348:AA348" si="113">SUM(E346:E347)</f>
        <v>2129</v>
      </c>
      <c r="F348" s="205">
        <f t="shared" si="113"/>
        <v>2135</v>
      </c>
      <c r="G348" s="205">
        <f t="shared" si="113"/>
        <v>2120</v>
      </c>
      <c r="H348" s="205">
        <f t="shared" si="113"/>
        <v>2066</v>
      </c>
      <c r="I348" s="205">
        <f t="shared" si="113"/>
        <v>2075</v>
      </c>
      <c r="J348" s="205">
        <f t="shared" si="113"/>
        <v>2007</v>
      </c>
      <c r="K348" s="205">
        <f t="shared" si="113"/>
        <v>2009</v>
      </c>
      <c r="L348" s="205">
        <f t="shared" si="113"/>
        <v>1964</v>
      </c>
      <c r="M348" s="205">
        <f t="shared" si="113"/>
        <v>1951</v>
      </c>
      <c r="N348" s="205">
        <f t="shared" si="113"/>
        <v>1907</v>
      </c>
      <c r="O348" s="213">
        <f t="shared" si="113"/>
        <v>20368</v>
      </c>
      <c r="P348" s="213">
        <f t="shared" si="113"/>
        <v>20448</v>
      </c>
      <c r="Q348" s="213">
        <f t="shared" si="113"/>
        <v>20460</v>
      </c>
      <c r="R348" s="213">
        <f t="shared" si="113"/>
        <v>20651</v>
      </c>
      <c r="S348" s="213">
        <f t="shared" si="113"/>
        <v>20753</v>
      </c>
      <c r="T348" s="213">
        <f t="shared" si="113"/>
        <v>20869</v>
      </c>
      <c r="U348" s="213">
        <f t="shared" si="113"/>
        <v>20995</v>
      </c>
      <c r="V348" s="213">
        <f t="shared" si="113"/>
        <v>21093</v>
      </c>
      <c r="W348" s="213">
        <f t="shared" si="113"/>
        <v>21183</v>
      </c>
      <c r="X348" s="213">
        <f t="shared" si="113"/>
        <v>21276</v>
      </c>
      <c r="Y348" s="213">
        <f t="shared" si="113"/>
        <v>22208</v>
      </c>
      <c r="Z348" s="213">
        <f t="shared" si="113"/>
        <v>22450</v>
      </c>
      <c r="AA348" s="213">
        <f t="shared" si="113"/>
        <v>22437</v>
      </c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x14ac:dyDescent="0.2">
      <c r="A349"/>
      <c r="B349"/>
      <c r="C349" s="2"/>
      <c r="D349" s="289" t="s">
        <v>458</v>
      </c>
      <c r="E349" s="289"/>
      <c r="F349" s="289"/>
      <c r="G349" s="289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289"/>
      <c r="T349" s="289"/>
      <c r="U349" s="289"/>
      <c r="V349" s="289"/>
      <c r="W349" s="289"/>
      <c r="X349" s="289"/>
      <c r="Y349" s="289"/>
      <c r="Z349" s="28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x14ac:dyDescent="0.2">
      <c r="A350"/>
      <c r="B350"/>
      <c r="C350" s="2"/>
      <c r="D350" s="289" t="s">
        <v>459</v>
      </c>
      <c r="E350" s="289"/>
      <c r="F350" s="289"/>
      <c r="G350" s="289"/>
      <c r="H350" s="289"/>
      <c r="I350" s="289"/>
      <c r="J350" s="289"/>
      <c r="K350" s="289"/>
      <c r="L350" s="289"/>
      <c r="M350" s="289"/>
      <c r="N350" s="289"/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customHeight="1" x14ac:dyDescent="0.2">
      <c r="B352"/>
      <c r="C352"/>
      <c r="D352" s="332" t="s">
        <v>460</v>
      </c>
      <c r="E352" s="332"/>
      <c r="F352" s="332"/>
      <c r="G352" s="332"/>
      <c r="H352" s="332"/>
      <c r="I352" s="332"/>
      <c r="J352" s="332"/>
      <c r="K352" s="332"/>
      <c r="L352" s="333" t="s">
        <v>461</v>
      </c>
      <c r="M352" s="333"/>
      <c r="N352" s="333"/>
      <c r="O352" s="333"/>
      <c r="P352" s="333"/>
      <c r="Q352" s="333"/>
      <c r="R352" s="333"/>
      <c r="S352" s="333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2:64" ht="25.5" customHeight="1" x14ac:dyDescent="0.2">
      <c r="B353"/>
      <c r="C353"/>
      <c r="D353" s="332"/>
      <c r="E353" s="332"/>
      <c r="F353" s="332"/>
      <c r="G353" s="332"/>
      <c r="H353" s="332"/>
      <c r="I353" s="332"/>
      <c r="J353" s="332"/>
      <c r="K353" s="332"/>
      <c r="L353" s="334" t="s">
        <v>462</v>
      </c>
      <c r="M353" s="334"/>
      <c r="N353" s="334"/>
      <c r="O353" s="334"/>
      <c r="P353" s="335" t="s">
        <v>463</v>
      </c>
      <c r="Q353" s="335"/>
      <c r="R353" s="335"/>
      <c r="S353" s="335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2:64" ht="14.65" customHeight="1" x14ac:dyDescent="0.2">
      <c r="D354" s="336" t="s">
        <v>408</v>
      </c>
      <c r="E354" s="336"/>
      <c r="F354" s="336"/>
      <c r="G354" s="336"/>
      <c r="H354" s="337" t="s">
        <v>409</v>
      </c>
      <c r="I354" s="337"/>
      <c r="J354" s="337"/>
      <c r="K354" s="337"/>
      <c r="L354" s="338" t="s">
        <v>464</v>
      </c>
      <c r="M354" s="338" t="s">
        <v>465</v>
      </c>
      <c r="N354" s="338" t="s">
        <v>412</v>
      </c>
      <c r="O354" s="338" t="s">
        <v>466</v>
      </c>
      <c r="P354" s="338" t="s">
        <v>464</v>
      </c>
      <c r="Q354" s="338" t="s">
        <v>465</v>
      </c>
      <c r="R354" s="338" t="s">
        <v>412</v>
      </c>
      <c r="S354" s="339" t="s">
        <v>466</v>
      </c>
    </row>
    <row r="355" spans="2:64" x14ac:dyDescent="0.2">
      <c r="D355" s="336"/>
      <c r="E355" s="336"/>
      <c r="F355" s="336"/>
      <c r="G355" s="336"/>
      <c r="H355" s="340" t="s">
        <v>467</v>
      </c>
      <c r="I355" s="340"/>
      <c r="J355" s="340"/>
      <c r="K355" s="340"/>
      <c r="L355" s="338"/>
      <c r="M355" s="338"/>
      <c r="N355" s="338"/>
      <c r="O355" s="338"/>
      <c r="P355" s="338"/>
      <c r="Q355" s="338"/>
      <c r="R355" s="338"/>
      <c r="S355" s="339"/>
    </row>
    <row r="356" spans="2:64" ht="17.100000000000001" customHeight="1" x14ac:dyDescent="0.2">
      <c r="D356" s="341" t="s">
        <v>402</v>
      </c>
      <c r="E356" s="341"/>
      <c r="F356" s="341"/>
      <c r="G356" s="341"/>
      <c r="H356" s="342" t="s">
        <v>456</v>
      </c>
      <c r="I356" s="342"/>
      <c r="J356" s="342"/>
      <c r="K356" s="342"/>
      <c r="L356" s="214">
        <v>10.58</v>
      </c>
      <c r="M356" s="215">
        <v>6.45</v>
      </c>
      <c r="N356" s="215">
        <v>3.62</v>
      </c>
      <c r="O356" s="216">
        <v>3.54</v>
      </c>
      <c r="P356" s="215">
        <v>7.12</v>
      </c>
      <c r="Q356" s="215">
        <v>6.04</v>
      </c>
      <c r="R356" s="215">
        <v>3.45</v>
      </c>
      <c r="S356" s="216">
        <v>1.75</v>
      </c>
    </row>
    <row r="357" spans="2:64" ht="17.100000000000001" customHeight="1" x14ac:dyDescent="0.2">
      <c r="D357" s="341"/>
      <c r="E357" s="341"/>
      <c r="F357" s="341"/>
      <c r="G357" s="341"/>
      <c r="H357" s="343" t="s">
        <v>468</v>
      </c>
      <c r="I357" s="343"/>
      <c r="J357" s="343"/>
      <c r="K357" s="343"/>
      <c r="L357" s="217">
        <v>11.16</v>
      </c>
      <c r="M357" s="218">
        <v>7.95</v>
      </c>
      <c r="N357" s="218">
        <v>20</v>
      </c>
      <c r="O357" s="219">
        <v>0</v>
      </c>
      <c r="P357" s="218">
        <v>12.75</v>
      </c>
      <c r="Q357" s="218">
        <v>8.5399999999999991</v>
      </c>
      <c r="R357" s="218">
        <v>20</v>
      </c>
      <c r="S357" s="219">
        <v>0</v>
      </c>
    </row>
    <row r="358" spans="2:64" ht="17.100000000000001" customHeight="1" x14ac:dyDescent="0.2">
      <c r="D358" s="344" t="s">
        <v>403</v>
      </c>
      <c r="E358" s="344"/>
      <c r="F358" s="344"/>
      <c r="G358" s="344"/>
      <c r="H358" s="345" t="s">
        <v>456</v>
      </c>
      <c r="I358" s="345"/>
      <c r="J358" s="345"/>
      <c r="K358" s="345"/>
      <c r="L358" s="220">
        <v>9.25</v>
      </c>
      <c r="M358" s="221">
        <v>6.08</v>
      </c>
      <c r="N358" s="221">
        <v>5.87</v>
      </c>
      <c r="O358" s="222">
        <v>4.75</v>
      </c>
      <c r="P358" s="221">
        <v>12.16</v>
      </c>
      <c r="Q358" s="221">
        <v>6.08</v>
      </c>
      <c r="R358" s="221">
        <v>5.04</v>
      </c>
      <c r="S358" s="222">
        <v>10.62</v>
      </c>
    </row>
    <row r="359" spans="2:64" ht="17.100000000000001" customHeight="1" x14ac:dyDescent="0.2">
      <c r="D359" s="344"/>
      <c r="E359" s="344"/>
      <c r="F359" s="344"/>
      <c r="G359" s="344"/>
      <c r="H359" s="345" t="s">
        <v>468</v>
      </c>
      <c r="I359" s="345"/>
      <c r="J359" s="345"/>
      <c r="K359" s="345"/>
      <c r="L359" s="220">
        <v>10.45</v>
      </c>
      <c r="M359" s="221">
        <v>8.1999999999999993</v>
      </c>
      <c r="N359" s="221">
        <v>0</v>
      </c>
      <c r="O359" s="222">
        <v>0</v>
      </c>
      <c r="P359" s="221">
        <v>12.95</v>
      </c>
      <c r="Q359" s="221">
        <v>8.1999999999999993</v>
      </c>
      <c r="R359" s="221">
        <v>0</v>
      </c>
      <c r="S359" s="222">
        <v>0</v>
      </c>
    </row>
    <row r="360" spans="2:64" ht="17.100000000000001" customHeight="1" x14ac:dyDescent="0.2">
      <c r="D360" s="346" t="s">
        <v>404</v>
      </c>
      <c r="E360" s="346"/>
      <c r="F360" s="346"/>
      <c r="G360" s="346"/>
      <c r="H360" s="347" t="s">
        <v>456</v>
      </c>
      <c r="I360" s="347"/>
      <c r="J360" s="347"/>
      <c r="K360" s="347"/>
      <c r="L360" s="223">
        <v>9.0399999999999991</v>
      </c>
      <c r="M360" s="224">
        <v>5.62</v>
      </c>
      <c r="N360" s="224">
        <v>2.7</v>
      </c>
      <c r="O360" s="225">
        <v>2.29</v>
      </c>
      <c r="P360" s="224">
        <v>11.37</v>
      </c>
      <c r="Q360" s="224">
        <v>6.62</v>
      </c>
      <c r="R360" s="224">
        <v>7.58</v>
      </c>
      <c r="S360" s="225">
        <v>5.79</v>
      </c>
    </row>
    <row r="361" spans="2:64" ht="17.100000000000001" customHeight="1" x14ac:dyDescent="0.2">
      <c r="D361" s="346"/>
      <c r="E361" s="346"/>
      <c r="F361" s="346"/>
      <c r="G361" s="346"/>
      <c r="H361" s="348" t="s">
        <v>468</v>
      </c>
      <c r="I361" s="348"/>
      <c r="J361" s="348"/>
      <c r="K361" s="348"/>
      <c r="L361" s="226">
        <v>9.8699999999999992</v>
      </c>
      <c r="M361" s="227">
        <v>3.87</v>
      </c>
      <c r="N361" s="227">
        <v>1.79</v>
      </c>
      <c r="O361" s="228">
        <v>0</v>
      </c>
      <c r="P361" s="227">
        <v>12.16</v>
      </c>
      <c r="Q361" s="227">
        <v>8.3699999999999992</v>
      </c>
      <c r="R361" s="227">
        <v>0</v>
      </c>
      <c r="S361" s="228">
        <v>0</v>
      </c>
    </row>
    <row r="362" spans="2:64" ht="17.100000000000001" customHeight="1" x14ac:dyDescent="0.2">
      <c r="D362" s="349" t="s">
        <v>405</v>
      </c>
      <c r="E362" s="349"/>
      <c r="F362" s="349"/>
      <c r="G362" s="349"/>
      <c r="H362" s="350" t="s">
        <v>456</v>
      </c>
      <c r="I362" s="350"/>
      <c r="J362" s="350"/>
      <c r="K362" s="350"/>
      <c r="L362" s="229">
        <v>7.58</v>
      </c>
      <c r="M362" s="230">
        <v>5.04</v>
      </c>
      <c r="N362" s="230">
        <v>3.45</v>
      </c>
      <c r="O362" s="231">
        <v>3.66</v>
      </c>
      <c r="P362" s="230">
        <v>9.6199999999999992</v>
      </c>
      <c r="Q362" s="230">
        <v>6.83</v>
      </c>
      <c r="R362" s="230">
        <v>7.62</v>
      </c>
      <c r="S362" s="231">
        <v>2.66</v>
      </c>
    </row>
    <row r="363" spans="2:64" ht="17.100000000000001" customHeight="1" x14ac:dyDescent="0.2">
      <c r="D363" s="349"/>
      <c r="E363" s="349"/>
      <c r="F363" s="349"/>
      <c r="G363" s="349"/>
      <c r="H363" s="351" t="s">
        <v>468</v>
      </c>
      <c r="I363" s="351"/>
      <c r="J363" s="351"/>
      <c r="K363" s="351"/>
      <c r="L363" s="232">
        <v>9.25</v>
      </c>
      <c r="M363" s="233">
        <v>4.87</v>
      </c>
      <c r="N363" s="233">
        <v>0</v>
      </c>
      <c r="O363" s="234">
        <v>0</v>
      </c>
      <c r="P363" s="233">
        <v>10.29</v>
      </c>
      <c r="Q363" s="233">
        <v>6.45</v>
      </c>
      <c r="R363" s="233">
        <v>0</v>
      </c>
      <c r="S363" s="234">
        <v>0</v>
      </c>
    </row>
    <row r="364" spans="2:64" ht="17.100000000000001" customHeight="1" x14ac:dyDescent="0.2">
      <c r="D364" s="352" t="s">
        <v>414</v>
      </c>
      <c r="E364" s="352"/>
      <c r="F364" s="352"/>
      <c r="G364" s="352"/>
      <c r="H364" s="353" t="s">
        <v>456</v>
      </c>
      <c r="I364" s="353"/>
      <c r="J364" s="353"/>
      <c r="K364" s="353"/>
      <c r="L364" s="235">
        <v>9.16</v>
      </c>
      <c r="M364" s="236">
        <v>5.91</v>
      </c>
      <c r="N364" s="236">
        <v>3.62</v>
      </c>
      <c r="O364" s="237">
        <v>3.16</v>
      </c>
      <c r="P364" s="236">
        <v>11.25</v>
      </c>
      <c r="Q364" s="236">
        <v>6.33</v>
      </c>
      <c r="R364" s="236">
        <v>3.45</v>
      </c>
      <c r="S364" s="237">
        <v>6.7</v>
      </c>
    </row>
    <row r="365" spans="2:64" ht="17.100000000000001" customHeight="1" x14ac:dyDescent="0.2">
      <c r="D365" s="352"/>
      <c r="E365" s="352"/>
      <c r="F365" s="352"/>
      <c r="G365" s="352"/>
      <c r="H365" s="354" t="s">
        <v>468</v>
      </c>
      <c r="I365" s="354"/>
      <c r="J365" s="354"/>
      <c r="K365" s="354"/>
      <c r="L365" s="238">
        <v>10.41</v>
      </c>
      <c r="M365" s="239">
        <v>6.54</v>
      </c>
      <c r="N365" s="239">
        <v>1.79</v>
      </c>
      <c r="O365" s="240">
        <v>0</v>
      </c>
      <c r="P365" s="239">
        <v>12.16</v>
      </c>
      <c r="Q365" s="239">
        <v>8.0399999999999991</v>
      </c>
      <c r="R365" s="239">
        <v>0</v>
      </c>
      <c r="S365" s="240">
        <v>0</v>
      </c>
    </row>
    <row r="366" spans="2:64" x14ac:dyDescent="0.2">
      <c r="D366" s="1" t="s">
        <v>469</v>
      </c>
    </row>
    <row r="367" spans="2:64" x14ac:dyDescent="0.2">
      <c r="D367" s="1" t="s">
        <v>470</v>
      </c>
    </row>
    <row r="368" spans="2:64" ht="25.5" customHeight="1" x14ac:dyDescent="0.2">
      <c r="E368" s="355" t="s">
        <v>471</v>
      </c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</row>
    <row r="369" spans="3:19" ht="26.25" customHeight="1" x14ac:dyDescent="0.2">
      <c r="E369" s="356" t="s">
        <v>472</v>
      </c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</row>
    <row r="370" spans="3:19" x14ac:dyDescent="0.2">
      <c r="E370" s="357" t="s">
        <v>473</v>
      </c>
      <c r="F370" s="357"/>
      <c r="G370" s="357"/>
      <c r="H370" s="357"/>
      <c r="I370" s="357"/>
      <c r="J370" s="357"/>
      <c r="K370" s="358" t="s">
        <v>443</v>
      </c>
      <c r="L370" s="358"/>
      <c r="M370" s="358"/>
      <c r="N370" s="358"/>
      <c r="O370" s="358"/>
      <c r="P370" s="359" t="s">
        <v>444</v>
      </c>
      <c r="Q370" s="359"/>
      <c r="R370" s="359"/>
      <c r="S370" s="359"/>
    </row>
    <row r="371" spans="3:19" x14ac:dyDescent="0.2">
      <c r="E371" s="360" t="s">
        <v>474</v>
      </c>
      <c r="F371" s="360"/>
      <c r="G371" s="360"/>
      <c r="H371" s="360"/>
      <c r="I371" s="360"/>
      <c r="J371" s="360"/>
      <c r="K371" s="361">
        <v>9689</v>
      </c>
      <c r="L371" s="361"/>
      <c r="M371" s="361"/>
      <c r="N371" s="361"/>
      <c r="O371" s="361"/>
      <c r="P371" s="362">
        <f>K371/K379</f>
        <v>0.59445364746303453</v>
      </c>
      <c r="Q371" s="362"/>
      <c r="R371" s="362"/>
      <c r="S371" s="362">
        <f t="shared" ref="S371:S379" si="114">SUM(P371:R371)</f>
        <v>0.59445364746303453</v>
      </c>
    </row>
    <row r="372" spans="3:19" x14ac:dyDescent="0.2">
      <c r="E372" s="360" t="s">
        <v>475</v>
      </c>
      <c r="F372" s="360"/>
      <c r="G372" s="360"/>
      <c r="H372" s="360"/>
      <c r="I372" s="360"/>
      <c r="J372" s="360"/>
      <c r="K372" s="361">
        <v>1984</v>
      </c>
      <c r="L372" s="361"/>
      <c r="M372" s="361"/>
      <c r="N372" s="361"/>
      <c r="O372" s="361"/>
      <c r="P372" s="362">
        <f>K372/K379</f>
        <v>0.12172525921835696</v>
      </c>
      <c r="Q372" s="362"/>
      <c r="R372" s="362"/>
      <c r="S372" s="362">
        <f t="shared" si="114"/>
        <v>0.12172525921835696</v>
      </c>
    </row>
    <row r="373" spans="3:19" x14ac:dyDescent="0.2">
      <c r="E373" s="360" t="s">
        <v>476</v>
      </c>
      <c r="F373" s="360"/>
      <c r="G373" s="360"/>
      <c r="H373" s="360"/>
      <c r="I373" s="360"/>
      <c r="J373" s="360"/>
      <c r="K373" s="361">
        <v>1138</v>
      </c>
      <c r="L373" s="361"/>
      <c r="M373" s="361"/>
      <c r="N373" s="361"/>
      <c r="O373" s="361"/>
      <c r="P373" s="362">
        <f>K373/K379</f>
        <v>6.9820234370206763E-2</v>
      </c>
      <c r="Q373" s="362"/>
      <c r="R373" s="362"/>
      <c r="S373" s="362">
        <f t="shared" si="114"/>
        <v>6.9820234370206763E-2</v>
      </c>
    </row>
    <row r="374" spans="3:19" x14ac:dyDescent="0.2">
      <c r="E374" s="360" t="s">
        <v>477</v>
      </c>
      <c r="F374" s="360"/>
      <c r="G374" s="360"/>
      <c r="H374" s="360"/>
      <c r="I374" s="360"/>
      <c r="J374" s="360"/>
      <c r="K374" s="361">
        <v>865</v>
      </c>
      <c r="L374" s="361"/>
      <c r="M374" s="361"/>
      <c r="N374" s="361"/>
      <c r="O374" s="361"/>
      <c r="P374" s="362">
        <f>K374/K379</f>
        <v>5.3070740536229219E-2</v>
      </c>
      <c r="Q374" s="362"/>
      <c r="R374" s="362"/>
      <c r="S374" s="362">
        <f t="shared" si="114"/>
        <v>5.3070740536229219E-2</v>
      </c>
    </row>
    <row r="375" spans="3:19" x14ac:dyDescent="0.2">
      <c r="E375" s="360" t="s">
        <v>478</v>
      </c>
      <c r="F375" s="360"/>
      <c r="G375" s="360"/>
      <c r="H375" s="360"/>
      <c r="I375" s="360"/>
      <c r="J375" s="360"/>
      <c r="K375" s="361">
        <v>735</v>
      </c>
      <c r="L375" s="361"/>
      <c r="M375" s="361"/>
      <c r="N375" s="361"/>
      <c r="O375" s="361"/>
      <c r="P375" s="362">
        <f>K375/K379</f>
        <v>4.5094791091478008E-2</v>
      </c>
      <c r="Q375" s="362"/>
      <c r="R375" s="362"/>
      <c r="S375" s="362">
        <f t="shared" si="114"/>
        <v>4.5094791091478008E-2</v>
      </c>
    </row>
    <row r="376" spans="3:19" x14ac:dyDescent="0.2">
      <c r="E376" s="360" t="s">
        <v>479</v>
      </c>
      <c r="F376" s="360"/>
      <c r="G376" s="360"/>
      <c r="H376" s="360"/>
      <c r="I376" s="360"/>
      <c r="J376" s="360"/>
      <c r="K376" s="361">
        <v>618</v>
      </c>
      <c r="L376" s="361"/>
      <c r="M376" s="361"/>
      <c r="N376" s="361"/>
      <c r="O376" s="361"/>
      <c r="P376" s="362">
        <f>K376/K379</f>
        <v>3.7916436591201912E-2</v>
      </c>
      <c r="Q376" s="362"/>
      <c r="R376" s="362"/>
      <c r="S376" s="362">
        <f t="shared" si="114"/>
        <v>3.7916436591201912E-2</v>
      </c>
    </row>
    <row r="377" spans="3:19" x14ac:dyDescent="0.2">
      <c r="E377" s="360" t="s">
        <v>480</v>
      </c>
      <c r="F377" s="360"/>
      <c r="G377" s="360"/>
      <c r="H377" s="360"/>
      <c r="I377" s="360"/>
      <c r="J377" s="360"/>
      <c r="K377" s="361">
        <f>405+193+115+86+80+82</f>
        <v>961</v>
      </c>
      <c r="L377" s="361"/>
      <c r="M377" s="361"/>
      <c r="N377" s="361"/>
      <c r="O377" s="361"/>
      <c r="P377" s="362">
        <f>K377/K379</f>
        <v>5.896067243389165E-2</v>
      </c>
      <c r="Q377" s="362"/>
      <c r="R377" s="362"/>
      <c r="S377" s="362">
        <f t="shared" si="114"/>
        <v>5.896067243389165E-2</v>
      </c>
    </row>
    <row r="378" spans="3:19" x14ac:dyDescent="0.2">
      <c r="E378" s="360" t="s">
        <v>481</v>
      </c>
      <c r="F378" s="360"/>
      <c r="G378" s="360"/>
      <c r="H378" s="360"/>
      <c r="I378" s="360"/>
      <c r="J378" s="360"/>
      <c r="K378" s="361">
        <f>16299-15990</f>
        <v>309</v>
      </c>
      <c r="L378" s="361"/>
      <c r="M378" s="361"/>
      <c r="N378" s="361"/>
      <c r="O378" s="361"/>
      <c r="P378" s="362">
        <f>K378/K379</f>
        <v>1.8958218295600956E-2</v>
      </c>
      <c r="Q378" s="362"/>
      <c r="R378" s="362"/>
      <c r="S378" s="362">
        <f t="shared" si="114"/>
        <v>1.8958218295600956E-2</v>
      </c>
    </row>
    <row r="379" spans="3:19" x14ac:dyDescent="0.2">
      <c r="E379" s="363" t="s">
        <v>406</v>
      </c>
      <c r="F379" s="363"/>
      <c r="G379" s="363"/>
      <c r="H379" s="363"/>
      <c r="I379" s="363"/>
      <c r="J379" s="363"/>
      <c r="K379" s="364">
        <f>K371+K372+K373+K374+K375+K376+K377+K378</f>
        <v>16299</v>
      </c>
      <c r="L379" s="364"/>
      <c r="M379" s="364"/>
      <c r="N379" s="364"/>
      <c r="O379" s="364">
        <f>SUM(K379:N379)</f>
        <v>16299</v>
      </c>
      <c r="P379" s="365">
        <f>SUM(P371:P378)</f>
        <v>1</v>
      </c>
      <c r="Q379" s="365"/>
      <c r="R379" s="365"/>
      <c r="S379" s="365">
        <f t="shared" si="114"/>
        <v>1</v>
      </c>
    </row>
    <row r="380" spans="3:19" x14ac:dyDescent="0.2">
      <c r="E380" s="241" t="s">
        <v>482</v>
      </c>
      <c r="F380" s="241"/>
      <c r="G380" s="241"/>
      <c r="H380" s="242"/>
      <c r="I380" s="243"/>
      <c r="J380" s="243"/>
      <c r="K380" s="243"/>
      <c r="L380" s="243"/>
      <c r="M380" s="243"/>
      <c r="N380" s="243"/>
    </row>
    <row r="381" spans="3:19" x14ac:dyDescent="0.2">
      <c r="E381" s="241" t="s">
        <v>483</v>
      </c>
      <c r="F381" s="241"/>
      <c r="G381" s="241"/>
      <c r="H381" s="242"/>
      <c r="I381" s="243"/>
      <c r="J381" s="243"/>
      <c r="K381" s="243"/>
      <c r="L381" s="243"/>
      <c r="M381" s="243"/>
      <c r="N381" s="243"/>
    </row>
    <row r="382" spans="3:19" x14ac:dyDescent="0.2">
      <c r="C382"/>
      <c r="E382" s="244" t="s">
        <v>484</v>
      </c>
    </row>
  </sheetData>
  <sheetProtection selectLockedCells="1" selectUnlockedCells="1"/>
  <mergeCells count="279">
    <mergeCell ref="E378:J378"/>
    <mergeCell ref="K378:O378"/>
    <mergeCell ref="P378:S378"/>
    <mergeCell ref="E379:J379"/>
    <mergeCell ref="K379:O379"/>
    <mergeCell ref="P379:S379"/>
    <mergeCell ref="E376:J376"/>
    <mergeCell ref="K376:O376"/>
    <mergeCell ref="P376:S376"/>
    <mergeCell ref="E377:J377"/>
    <mergeCell ref="K377:O377"/>
    <mergeCell ref="P377:S377"/>
    <mergeCell ref="E374:J374"/>
    <mergeCell ref="K374:O374"/>
    <mergeCell ref="P374:S374"/>
    <mergeCell ref="E375:J375"/>
    <mergeCell ref="K375:O375"/>
    <mergeCell ref="P375:S375"/>
    <mergeCell ref="E372:J372"/>
    <mergeCell ref="K372:O372"/>
    <mergeCell ref="P372:S372"/>
    <mergeCell ref="E373:J373"/>
    <mergeCell ref="K373:O373"/>
    <mergeCell ref="P373:S373"/>
    <mergeCell ref="E368:S368"/>
    <mergeCell ref="E369:S369"/>
    <mergeCell ref="E370:J370"/>
    <mergeCell ref="K370:O370"/>
    <mergeCell ref="P370:S370"/>
    <mergeCell ref="E371:J371"/>
    <mergeCell ref="K371:O371"/>
    <mergeCell ref="P371:S371"/>
    <mergeCell ref="D362:G363"/>
    <mergeCell ref="H362:K362"/>
    <mergeCell ref="H363:K363"/>
    <mergeCell ref="D364:G365"/>
    <mergeCell ref="H364:K364"/>
    <mergeCell ref="H365:K365"/>
    <mergeCell ref="D358:G359"/>
    <mergeCell ref="H358:K358"/>
    <mergeCell ref="H359:K359"/>
    <mergeCell ref="D360:G361"/>
    <mergeCell ref="H360:K360"/>
    <mergeCell ref="H361:K361"/>
    <mergeCell ref="P354:P355"/>
    <mergeCell ref="Q354:Q355"/>
    <mergeCell ref="R354:R355"/>
    <mergeCell ref="S354:S355"/>
    <mergeCell ref="H355:K355"/>
    <mergeCell ref="D356:G357"/>
    <mergeCell ref="H356:K356"/>
    <mergeCell ref="H357:K357"/>
    <mergeCell ref="D352:K353"/>
    <mergeCell ref="L352:S352"/>
    <mergeCell ref="L353:O353"/>
    <mergeCell ref="P353:S353"/>
    <mergeCell ref="D354:G355"/>
    <mergeCell ref="H354:K354"/>
    <mergeCell ref="L354:L355"/>
    <mergeCell ref="M354:M355"/>
    <mergeCell ref="N354:N355"/>
    <mergeCell ref="O354:O355"/>
    <mergeCell ref="T341:U341"/>
    <mergeCell ref="V341:W341"/>
    <mergeCell ref="C342:P342"/>
    <mergeCell ref="D344:AA344"/>
    <mergeCell ref="D349:Z349"/>
    <mergeCell ref="D350:Z350"/>
    <mergeCell ref="R340:S340"/>
    <mergeCell ref="T340:U340"/>
    <mergeCell ref="V340:W340"/>
    <mergeCell ref="C341:G341"/>
    <mergeCell ref="H341:I341"/>
    <mergeCell ref="J341:K341"/>
    <mergeCell ref="L341:M341"/>
    <mergeCell ref="N341:O341"/>
    <mergeCell ref="P341:Q341"/>
    <mergeCell ref="R341:S341"/>
    <mergeCell ref="D340:G340"/>
    <mergeCell ref="H340:I340"/>
    <mergeCell ref="J340:K340"/>
    <mergeCell ref="L340:M340"/>
    <mergeCell ref="N340:O340"/>
    <mergeCell ref="P340:Q340"/>
    <mergeCell ref="V338:W338"/>
    <mergeCell ref="E339:G339"/>
    <mergeCell ref="H339:I339"/>
    <mergeCell ref="J339:K339"/>
    <mergeCell ref="L339:M339"/>
    <mergeCell ref="N339:O339"/>
    <mergeCell ref="P339:Q339"/>
    <mergeCell ref="R339:S339"/>
    <mergeCell ref="T339:U339"/>
    <mergeCell ref="V339:W339"/>
    <mergeCell ref="T337:U337"/>
    <mergeCell ref="V337:W337"/>
    <mergeCell ref="E338:G338"/>
    <mergeCell ref="H338:I338"/>
    <mergeCell ref="J338:K338"/>
    <mergeCell ref="L338:M338"/>
    <mergeCell ref="N338:O338"/>
    <mergeCell ref="P338:Q338"/>
    <mergeCell ref="R338:S338"/>
    <mergeCell ref="T338:U338"/>
    <mergeCell ref="R336:S336"/>
    <mergeCell ref="T336:U336"/>
    <mergeCell ref="V336:W336"/>
    <mergeCell ref="E337:G337"/>
    <mergeCell ref="H337:I337"/>
    <mergeCell ref="J337:K337"/>
    <mergeCell ref="L337:M337"/>
    <mergeCell ref="N337:O337"/>
    <mergeCell ref="P337:Q337"/>
    <mergeCell ref="R337:S337"/>
    <mergeCell ref="E336:G336"/>
    <mergeCell ref="H336:I336"/>
    <mergeCell ref="J336:K336"/>
    <mergeCell ref="L336:M336"/>
    <mergeCell ref="N336:O336"/>
    <mergeCell ref="P336:Q336"/>
    <mergeCell ref="L335:M335"/>
    <mergeCell ref="N335:O335"/>
    <mergeCell ref="P335:Q335"/>
    <mergeCell ref="R335:S335"/>
    <mergeCell ref="T335:U335"/>
    <mergeCell ref="V335:W335"/>
    <mergeCell ref="N334:O334"/>
    <mergeCell ref="P334:Q334"/>
    <mergeCell ref="R334:S334"/>
    <mergeCell ref="T334:U334"/>
    <mergeCell ref="V334:W334"/>
    <mergeCell ref="C335:C340"/>
    <mergeCell ref="D335:D339"/>
    <mergeCell ref="E335:G335"/>
    <mergeCell ref="H335:I335"/>
    <mergeCell ref="J335:K335"/>
    <mergeCell ref="D326:M326"/>
    <mergeCell ref="D327:AA327"/>
    <mergeCell ref="C333:G334"/>
    <mergeCell ref="H333:K333"/>
    <mergeCell ref="L333:O333"/>
    <mergeCell ref="P333:S333"/>
    <mergeCell ref="T333:W333"/>
    <mergeCell ref="H334:I334"/>
    <mergeCell ref="J334:K334"/>
    <mergeCell ref="L334:M334"/>
    <mergeCell ref="H315:I315"/>
    <mergeCell ref="A317:N317"/>
    <mergeCell ref="A318:K318"/>
    <mergeCell ref="D319:M319"/>
    <mergeCell ref="D320:D321"/>
    <mergeCell ref="E320:G320"/>
    <mergeCell ref="H320:J320"/>
    <mergeCell ref="K320:M320"/>
    <mergeCell ref="H308:I308"/>
    <mergeCell ref="H310:I310"/>
    <mergeCell ref="H311:I311"/>
    <mergeCell ref="H312:I312"/>
    <mergeCell ref="H313:I313"/>
    <mergeCell ref="H314:I314"/>
    <mergeCell ref="H303:I303"/>
    <mergeCell ref="H304:I304"/>
    <mergeCell ref="M304:N304"/>
    <mergeCell ref="H305:I305"/>
    <mergeCell ref="H306:I306"/>
    <mergeCell ref="H307:I307"/>
    <mergeCell ref="C279:C282"/>
    <mergeCell ref="C283:C286"/>
    <mergeCell ref="C287:C290"/>
    <mergeCell ref="C291:C294"/>
    <mergeCell ref="C295:C298"/>
    <mergeCell ref="C299:D299"/>
    <mergeCell ref="A268:D268"/>
    <mergeCell ref="A269:D269"/>
    <mergeCell ref="A270:D270"/>
    <mergeCell ref="A271:D271"/>
    <mergeCell ref="A272:D272"/>
    <mergeCell ref="C274:AA277"/>
    <mergeCell ref="A259:D259"/>
    <mergeCell ref="A260:D260"/>
    <mergeCell ref="A261:N261"/>
    <mergeCell ref="A263:L263"/>
    <mergeCell ref="A264:D267"/>
    <mergeCell ref="E264:L265"/>
    <mergeCell ref="E266:H266"/>
    <mergeCell ref="I266:L266"/>
    <mergeCell ref="I254:L254"/>
    <mergeCell ref="M254:P254"/>
    <mergeCell ref="Q254:T254"/>
    <mergeCell ref="A256:D256"/>
    <mergeCell ref="A257:D257"/>
    <mergeCell ref="A258:D258"/>
    <mergeCell ref="A250:X250"/>
    <mergeCell ref="A251:X251"/>
    <mergeCell ref="A252:D255"/>
    <mergeCell ref="E252:T252"/>
    <mergeCell ref="U252:X252"/>
    <mergeCell ref="E253:L253"/>
    <mergeCell ref="M253:T253"/>
    <mergeCell ref="U253:V254"/>
    <mergeCell ref="W253:X254"/>
    <mergeCell ref="E254:H254"/>
    <mergeCell ref="A243:D243"/>
    <mergeCell ref="A244:D244"/>
    <mergeCell ref="A245:N245"/>
    <mergeCell ref="A247:X247"/>
    <mergeCell ref="A248:X248"/>
    <mergeCell ref="A249:X249"/>
    <mergeCell ref="B210:B217"/>
    <mergeCell ref="C216:C217"/>
    <mergeCell ref="B218:B233"/>
    <mergeCell ref="C226:C227"/>
    <mergeCell ref="B234:B242"/>
    <mergeCell ref="C234:C237"/>
    <mergeCell ref="C163:C164"/>
    <mergeCell ref="B170:B180"/>
    <mergeCell ref="C171:C176"/>
    <mergeCell ref="A181:D181"/>
    <mergeCell ref="A182:A242"/>
    <mergeCell ref="B182:B187"/>
    <mergeCell ref="C186:C187"/>
    <mergeCell ref="B188:B209"/>
    <mergeCell ref="C188:C196"/>
    <mergeCell ref="C202:C203"/>
    <mergeCell ref="B128:B136"/>
    <mergeCell ref="A137:D137"/>
    <mergeCell ref="A138:A180"/>
    <mergeCell ref="B138:B146"/>
    <mergeCell ref="C138:C139"/>
    <mergeCell ref="B147:B150"/>
    <mergeCell ref="C147:C150"/>
    <mergeCell ref="B151:B157"/>
    <mergeCell ref="C156:C157"/>
    <mergeCell ref="B158:B169"/>
    <mergeCell ref="A83:A136"/>
    <mergeCell ref="B83:B90"/>
    <mergeCell ref="C83:C85"/>
    <mergeCell ref="B91:B101"/>
    <mergeCell ref="C98:C100"/>
    <mergeCell ref="B102:B107"/>
    <mergeCell ref="C106:C107"/>
    <mergeCell ref="B108:B127"/>
    <mergeCell ref="C109:C114"/>
    <mergeCell ref="C119:C121"/>
    <mergeCell ref="C66:C68"/>
    <mergeCell ref="B73:B78"/>
    <mergeCell ref="C73:C74"/>
    <mergeCell ref="B79:B81"/>
    <mergeCell ref="C80:C81"/>
    <mergeCell ref="A82:D82"/>
    <mergeCell ref="A10:A81"/>
    <mergeCell ref="B10:B13"/>
    <mergeCell ref="B14:B49"/>
    <mergeCell ref="C14:C29"/>
    <mergeCell ref="C32:C35"/>
    <mergeCell ref="C48:C49"/>
    <mergeCell ref="B50:B60"/>
    <mergeCell ref="C50:C55"/>
    <mergeCell ref="B61:B65"/>
    <mergeCell ref="B66:B72"/>
    <mergeCell ref="U6:X6"/>
    <mergeCell ref="E7:L7"/>
    <mergeCell ref="M7:T7"/>
    <mergeCell ref="U7:V8"/>
    <mergeCell ref="W7:X8"/>
    <mergeCell ref="E8:H8"/>
    <mergeCell ref="I8:L8"/>
    <mergeCell ref="M8:P8"/>
    <mergeCell ref="Q8:T8"/>
    <mergeCell ref="A1:X1"/>
    <mergeCell ref="A2:X2"/>
    <mergeCell ref="A3:X3"/>
    <mergeCell ref="A4:X4"/>
    <mergeCell ref="A5:X5"/>
    <mergeCell ref="A6:A9"/>
    <mergeCell ref="B6:B9"/>
    <mergeCell ref="C6:C9"/>
    <mergeCell ref="D6:D9"/>
    <mergeCell ref="E6:T6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28</vt:i4>
      </vt:variant>
    </vt:vector>
  </HeadingPairs>
  <TitlesOfParts>
    <vt:vector size="28" baseType="lpstr">
      <vt:lpstr>01 out</vt:lpstr>
      <vt:lpstr>02 out</vt:lpstr>
      <vt:lpstr>03 out</vt:lpstr>
      <vt:lpstr>04 out</vt:lpstr>
      <vt:lpstr>05 out</vt:lpstr>
      <vt:lpstr>06 out</vt:lpstr>
      <vt:lpstr>07 out</vt:lpstr>
      <vt:lpstr>08 out</vt:lpstr>
      <vt:lpstr>09 out</vt:lpstr>
      <vt:lpstr>10 out</vt:lpstr>
      <vt:lpstr>11 out</vt:lpstr>
      <vt:lpstr>12 out</vt:lpstr>
      <vt:lpstr>13 out</vt:lpstr>
      <vt:lpstr>14 out</vt:lpstr>
      <vt:lpstr>15 out</vt:lpstr>
      <vt:lpstr>16 out</vt:lpstr>
      <vt:lpstr>17 out</vt:lpstr>
      <vt:lpstr>18 out</vt:lpstr>
      <vt:lpstr>19 out</vt:lpstr>
      <vt:lpstr>20 out</vt:lpstr>
      <vt:lpstr>21 out</vt:lpstr>
      <vt:lpstr>22 out</vt:lpstr>
      <vt:lpstr>23 out</vt:lpstr>
      <vt:lpstr>24 out</vt:lpstr>
      <vt:lpstr>25 out</vt:lpstr>
      <vt:lpstr>26 out</vt:lpstr>
      <vt:lpstr>27 out</vt:lpstr>
      <vt:lpstr>28 de outubro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Marciano</dc:creator>
  <cp:lastModifiedBy>Carlos Marciano</cp:lastModifiedBy>
  <dcterms:created xsi:type="dcterms:W3CDTF">2020-10-28T20:32:21Z</dcterms:created>
  <dcterms:modified xsi:type="dcterms:W3CDTF">2020-10-28T20:32:21Z</dcterms:modified>
</cp:coreProperties>
</file>